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5300" tabRatio="500"/>
  </bookViews>
  <sheets>
    <sheet name="Magnum Production Formulas" sheetId="1" r:id="rId1"/>
    <sheet name="Magnum All Permits" sheetId="2" r:id="rId2"/>
    <sheet name="Magnum Drilled by County" sheetId="5" r:id="rId3"/>
    <sheet name="Latest Oil and Gas Active Wells" sheetId="7" r:id="rId4"/>
    <sheet name="Sheet1 (2)" sheetId="8" r:id="rId5"/>
  </sheets>
  <definedNames>
    <definedName name="PermitsAPI" localSheetId="4">Table2[API 10/UWI]</definedName>
    <definedName name="PermitsAPI">Table2[API 10/UWI]</definedName>
  </definedNames>
  <calcPr calcId="140001" concurrentCalc="0"/>
  <pivotCaches>
    <pivotCache cacheId="9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C21" i="1"/>
  <c r="D21" i="1"/>
  <c r="E21" i="1"/>
  <c r="C52" i="1"/>
  <c r="D52" i="1"/>
  <c r="E52" i="1"/>
  <c r="C74" i="1"/>
  <c r="D74" i="1"/>
  <c r="E74" i="1"/>
  <c r="C94" i="1"/>
  <c r="D94" i="1"/>
  <c r="E94" i="1"/>
  <c r="C2" i="1"/>
  <c r="D2" i="1"/>
  <c r="E2" i="1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C212" i="1"/>
  <c r="D212" i="1"/>
  <c r="E212" i="1"/>
  <c r="C213" i="1"/>
  <c r="D213" i="1"/>
  <c r="E213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2" i="1"/>
  <c r="D222" i="1"/>
  <c r="E222" i="1"/>
  <c r="C223" i="1"/>
  <c r="D223" i="1"/>
  <c r="E223" i="1"/>
  <c r="C224" i="1"/>
  <c r="D224" i="1"/>
  <c r="E224" i="1"/>
  <c r="C225" i="1"/>
  <c r="D225" i="1"/>
  <c r="E225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4" i="1"/>
  <c r="D254" i="1"/>
  <c r="E254" i="1"/>
  <c r="C255" i="1"/>
  <c r="D255" i="1"/>
  <c r="E255" i="1"/>
  <c r="C256" i="1"/>
  <c r="D256" i="1"/>
  <c r="E256" i="1"/>
  <c r="C257" i="1"/>
  <c r="D257" i="1"/>
  <c r="E257" i="1"/>
  <c r="C258" i="1"/>
  <c r="D258" i="1"/>
  <c r="E258" i="1"/>
  <c r="C259" i="1"/>
  <c r="D259" i="1"/>
  <c r="E259" i="1"/>
  <c r="C260" i="1"/>
  <c r="D260" i="1"/>
  <c r="E260" i="1"/>
  <c r="C261" i="1"/>
  <c r="D261" i="1"/>
  <c r="E261" i="1"/>
  <c r="C262" i="1"/>
  <c r="D262" i="1"/>
  <c r="E262" i="1"/>
  <c r="C263" i="1"/>
  <c r="D263" i="1"/>
  <c r="E263" i="1"/>
  <c r="C264" i="1"/>
  <c r="D264" i="1"/>
  <c r="E264" i="1"/>
  <c r="C265" i="1"/>
  <c r="D265" i="1"/>
  <c r="E265" i="1"/>
  <c r="C266" i="1"/>
  <c r="D266" i="1"/>
  <c r="E266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6" i="1"/>
  <c r="D276" i="1"/>
  <c r="E276" i="1"/>
  <c r="C277" i="1"/>
  <c r="D277" i="1"/>
  <c r="E277" i="1"/>
  <c r="C278" i="1"/>
  <c r="D278" i="1"/>
  <c r="E278" i="1"/>
  <c r="C279" i="1"/>
  <c r="D279" i="1"/>
  <c r="E279" i="1"/>
  <c r="C280" i="1"/>
  <c r="D280" i="1"/>
  <c r="E280" i="1"/>
  <c r="C281" i="1"/>
  <c r="D281" i="1"/>
  <c r="E281" i="1"/>
  <c r="C282" i="1"/>
  <c r="D282" i="1"/>
  <c r="E282" i="1"/>
  <c r="C283" i="1"/>
  <c r="D283" i="1"/>
  <c r="E283" i="1"/>
  <c r="C284" i="1"/>
  <c r="D284" i="1"/>
  <c r="E284" i="1"/>
  <c r="C285" i="1"/>
  <c r="D285" i="1"/>
  <c r="E285" i="1"/>
  <c r="C286" i="1"/>
  <c r="D286" i="1"/>
  <c r="E286" i="1"/>
  <c r="C287" i="1"/>
  <c r="D287" i="1"/>
  <c r="E287" i="1"/>
  <c r="C288" i="1"/>
  <c r="D288" i="1"/>
  <c r="E288" i="1"/>
  <c r="C289" i="1"/>
  <c r="D289" i="1"/>
  <c r="E289" i="1"/>
  <c r="C290" i="1"/>
  <c r="D290" i="1"/>
  <c r="E290" i="1"/>
  <c r="C291" i="1"/>
  <c r="D291" i="1"/>
  <c r="E291" i="1"/>
  <c r="C292" i="1"/>
  <c r="D292" i="1"/>
  <c r="E292" i="1"/>
  <c r="C293" i="1"/>
  <c r="D293" i="1"/>
  <c r="E293" i="1"/>
  <c r="C294" i="1"/>
  <c r="D294" i="1"/>
  <c r="E294" i="1"/>
  <c r="C295" i="1"/>
  <c r="D295" i="1"/>
  <c r="E295" i="1"/>
  <c r="C296" i="1"/>
  <c r="D296" i="1"/>
  <c r="E296" i="1"/>
  <c r="C297" i="1"/>
  <c r="D297" i="1"/>
  <c r="E297" i="1"/>
  <c r="C298" i="1"/>
  <c r="D298" i="1"/>
  <c r="E298" i="1"/>
  <c r="C299" i="1"/>
  <c r="D299" i="1"/>
  <c r="E299" i="1"/>
  <c r="C300" i="1"/>
  <c r="D300" i="1"/>
  <c r="E300" i="1"/>
  <c r="C301" i="1"/>
  <c r="D301" i="1"/>
  <c r="E301" i="1"/>
  <c r="C302" i="1"/>
  <c r="D302" i="1"/>
  <c r="E302" i="1"/>
  <c r="C303" i="1"/>
  <c r="D303" i="1"/>
  <c r="E303" i="1"/>
  <c r="C304" i="1"/>
  <c r="D304" i="1"/>
  <c r="E304" i="1"/>
  <c r="C305" i="1"/>
  <c r="D305" i="1"/>
  <c r="E305" i="1"/>
  <c r="C306" i="1"/>
  <c r="D306" i="1"/>
  <c r="E306" i="1"/>
  <c r="C307" i="1"/>
  <c r="D307" i="1"/>
  <c r="E307" i="1"/>
  <c r="C308" i="1"/>
  <c r="D308" i="1"/>
  <c r="E308" i="1"/>
  <c r="C309" i="1"/>
  <c r="D309" i="1"/>
  <c r="E309" i="1"/>
  <c r="C310" i="1"/>
  <c r="D310" i="1"/>
  <c r="E310" i="1"/>
  <c r="C311" i="1"/>
  <c r="D311" i="1"/>
  <c r="E311" i="1"/>
  <c r="C312" i="1"/>
  <c r="D312" i="1"/>
  <c r="E312" i="1"/>
  <c r="C313" i="1"/>
  <c r="D313" i="1"/>
  <c r="E313" i="1"/>
  <c r="C314" i="1"/>
  <c r="D314" i="1"/>
  <c r="E314" i="1"/>
  <c r="C315" i="1"/>
  <c r="D315" i="1"/>
  <c r="E315" i="1"/>
  <c r="C316" i="1"/>
  <c r="D316" i="1"/>
  <c r="E316" i="1"/>
  <c r="C317" i="1"/>
  <c r="D317" i="1"/>
  <c r="E317" i="1"/>
  <c r="C318" i="1"/>
  <c r="D318" i="1"/>
  <c r="E318" i="1"/>
  <c r="C319" i="1"/>
  <c r="D319" i="1"/>
  <c r="E319" i="1"/>
  <c r="C320" i="1"/>
  <c r="D320" i="1"/>
  <c r="E320" i="1"/>
  <c r="C321" i="1"/>
  <c r="D321" i="1"/>
  <c r="E321" i="1"/>
  <c r="C322" i="1"/>
  <c r="D322" i="1"/>
  <c r="E322" i="1"/>
  <c r="C323" i="1"/>
  <c r="D323" i="1"/>
  <c r="E323" i="1"/>
  <c r="C324" i="1"/>
  <c r="D324" i="1"/>
  <c r="E324" i="1"/>
  <c r="C325" i="1"/>
  <c r="D325" i="1"/>
  <c r="E325" i="1"/>
  <c r="C326" i="1"/>
  <c r="D326" i="1"/>
  <c r="E326" i="1"/>
  <c r="C327" i="1"/>
  <c r="D327" i="1"/>
  <c r="E327" i="1"/>
  <c r="C328" i="1"/>
  <c r="D328" i="1"/>
  <c r="E328" i="1"/>
  <c r="C329" i="1"/>
  <c r="D329" i="1"/>
  <c r="E329" i="1"/>
  <c r="C330" i="1"/>
  <c r="D330" i="1"/>
  <c r="E330" i="1"/>
  <c r="C331" i="1"/>
  <c r="D331" i="1"/>
  <c r="E331" i="1"/>
  <c r="C332" i="1"/>
  <c r="D332" i="1"/>
  <c r="E332" i="1"/>
  <c r="C333" i="1"/>
  <c r="D333" i="1"/>
  <c r="E333" i="1"/>
  <c r="C334" i="1"/>
  <c r="D334" i="1"/>
  <c r="E334" i="1"/>
  <c r="C335" i="1"/>
  <c r="D335" i="1"/>
  <c r="E335" i="1"/>
  <c r="C336" i="1"/>
  <c r="D336" i="1"/>
  <c r="E336" i="1"/>
  <c r="C337" i="1"/>
  <c r="D337" i="1"/>
  <c r="E337" i="1"/>
  <c r="C338" i="1"/>
  <c r="D338" i="1"/>
  <c r="E338" i="1"/>
  <c r="C339" i="1"/>
  <c r="D339" i="1"/>
  <c r="E339" i="1"/>
  <c r="C340" i="1"/>
  <c r="D340" i="1"/>
  <c r="E340" i="1"/>
  <c r="C341" i="1"/>
  <c r="D341" i="1"/>
  <c r="E341" i="1"/>
  <c r="C342" i="1"/>
  <c r="D342" i="1"/>
  <c r="E342" i="1"/>
  <c r="C343" i="1"/>
  <c r="D343" i="1"/>
  <c r="E343" i="1"/>
  <c r="C344" i="1"/>
  <c r="D344" i="1"/>
  <c r="E344" i="1"/>
  <c r="C345" i="1"/>
  <c r="D345" i="1"/>
  <c r="E345" i="1"/>
  <c r="C346" i="1"/>
  <c r="D346" i="1"/>
  <c r="E346" i="1"/>
  <c r="C347" i="1"/>
  <c r="D347" i="1"/>
  <c r="E347" i="1"/>
  <c r="C348" i="1"/>
  <c r="D348" i="1"/>
  <c r="E348" i="1"/>
  <c r="C349" i="1"/>
  <c r="D349" i="1"/>
  <c r="E349" i="1"/>
  <c r="C350" i="1"/>
  <c r="D350" i="1"/>
  <c r="E350" i="1"/>
  <c r="C351" i="1"/>
  <c r="D351" i="1"/>
  <c r="E351" i="1"/>
  <c r="C352" i="1"/>
  <c r="D352" i="1"/>
  <c r="E352" i="1"/>
  <c r="C353" i="1"/>
  <c r="D353" i="1"/>
  <c r="E353" i="1"/>
  <c r="C354" i="1"/>
  <c r="D354" i="1"/>
  <c r="E354" i="1"/>
  <c r="C355" i="1"/>
  <c r="D355" i="1"/>
  <c r="E355" i="1"/>
  <c r="C356" i="1"/>
  <c r="D356" i="1"/>
  <c r="E356" i="1"/>
  <c r="C357" i="1"/>
  <c r="D357" i="1"/>
  <c r="E357" i="1"/>
  <c r="C358" i="1"/>
  <c r="D358" i="1"/>
  <c r="E358" i="1"/>
  <c r="C359" i="1"/>
  <c r="D359" i="1"/>
  <c r="E359" i="1"/>
  <c r="C360" i="1"/>
  <c r="D360" i="1"/>
  <c r="E360" i="1"/>
  <c r="C361" i="1"/>
  <c r="D361" i="1"/>
  <c r="E361" i="1"/>
  <c r="C362" i="1"/>
  <c r="D362" i="1"/>
  <c r="E362" i="1"/>
  <c r="C363" i="1"/>
  <c r="D363" i="1"/>
  <c r="E363" i="1"/>
  <c r="C364" i="1"/>
  <c r="D364" i="1"/>
  <c r="E364" i="1"/>
  <c r="C365" i="1"/>
  <c r="D365" i="1"/>
  <c r="E365" i="1"/>
  <c r="C366" i="1"/>
  <c r="D366" i="1"/>
  <c r="E366" i="1"/>
  <c r="C367" i="1"/>
  <c r="D367" i="1"/>
  <c r="E367" i="1"/>
  <c r="C368" i="1"/>
  <c r="D368" i="1"/>
  <c r="E368" i="1"/>
  <c r="C369" i="1"/>
  <c r="D369" i="1"/>
  <c r="E369" i="1"/>
  <c r="C370" i="1"/>
  <c r="D370" i="1"/>
  <c r="E370" i="1"/>
  <c r="C371" i="1"/>
  <c r="D371" i="1"/>
  <c r="E371" i="1"/>
  <c r="C372" i="1"/>
  <c r="D372" i="1"/>
  <c r="E372" i="1"/>
  <c r="C373" i="1"/>
  <c r="D373" i="1"/>
  <c r="E373" i="1"/>
  <c r="C374" i="1"/>
  <c r="D374" i="1"/>
  <c r="E374" i="1"/>
  <c r="C375" i="1"/>
  <c r="D375" i="1"/>
  <c r="E375" i="1"/>
  <c r="C376" i="1"/>
  <c r="D376" i="1"/>
  <c r="E376" i="1"/>
  <c r="C377" i="1"/>
  <c r="D377" i="1"/>
  <c r="E377" i="1"/>
  <c r="C378" i="1"/>
  <c r="D378" i="1"/>
  <c r="E378" i="1"/>
  <c r="C379" i="1"/>
  <c r="D379" i="1"/>
  <c r="E379" i="1"/>
  <c r="C380" i="1"/>
  <c r="D380" i="1"/>
  <c r="E380" i="1"/>
  <c r="C381" i="1"/>
  <c r="D381" i="1"/>
  <c r="E381" i="1"/>
  <c r="C382" i="1"/>
  <c r="D382" i="1"/>
  <c r="E382" i="1"/>
  <c r="C383" i="1"/>
  <c r="D383" i="1"/>
  <c r="E383" i="1"/>
  <c r="C384" i="1"/>
  <c r="D384" i="1"/>
  <c r="E384" i="1"/>
  <c r="C385" i="1"/>
  <c r="D385" i="1"/>
  <c r="E385" i="1"/>
  <c r="C386" i="1"/>
  <c r="D386" i="1"/>
  <c r="E386" i="1"/>
  <c r="C387" i="1"/>
  <c r="D387" i="1"/>
  <c r="E387" i="1"/>
  <c r="C388" i="1"/>
  <c r="D388" i="1"/>
  <c r="E388" i="1"/>
  <c r="C389" i="1"/>
  <c r="D389" i="1"/>
  <c r="E389" i="1"/>
  <c r="C390" i="1"/>
  <c r="D390" i="1"/>
  <c r="E390" i="1"/>
  <c r="C391" i="1"/>
  <c r="D391" i="1"/>
  <c r="E391" i="1"/>
  <c r="C392" i="1"/>
  <c r="D392" i="1"/>
  <c r="E392" i="1"/>
  <c r="C393" i="1"/>
  <c r="D393" i="1"/>
  <c r="E393" i="1"/>
  <c r="C394" i="1"/>
  <c r="D394" i="1"/>
  <c r="E394" i="1"/>
  <c r="C395" i="1"/>
  <c r="D395" i="1"/>
  <c r="E395" i="1"/>
  <c r="C396" i="1"/>
  <c r="D396" i="1"/>
  <c r="E396" i="1"/>
  <c r="C397" i="1"/>
  <c r="D397" i="1"/>
  <c r="E397" i="1"/>
  <c r="C398" i="1"/>
  <c r="D398" i="1"/>
  <c r="E398" i="1"/>
  <c r="C399" i="1"/>
  <c r="D399" i="1"/>
  <c r="E399" i="1"/>
  <c r="C400" i="1"/>
  <c r="D400" i="1"/>
  <c r="E400" i="1"/>
  <c r="C401" i="1"/>
  <c r="D401" i="1"/>
  <c r="E401" i="1"/>
  <c r="C402" i="1"/>
  <c r="D402" i="1"/>
  <c r="E402" i="1"/>
  <c r="C403" i="1"/>
  <c r="D403" i="1"/>
  <c r="E403" i="1"/>
  <c r="C404" i="1"/>
  <c r="D404" i="1"/>
  <c r="E404" i="1"/>
  <c r="C405" i="1"/>
  <c r="D405" i="1"/>
  <c r="E405" i="1"/>
  <c r="C406" i="1"/>
  <c r="D406" i="1"/>
  <c r="E406" i="1"/>
  <c r="C407" i="1"/>
  <c r="D407" i="1"/>
  <c r="E407" i="1"/>
  <c r="C408" i="1"/>
  <c r="D408" i="1"/>
  <c r="E408" i="1"/>
  <c r="C409" i="1"/>
  <c r="D409" i="1"/>
  <c r="E409" i="1"/>
  <c r="C410" i="1"/>
  <c r="D410" i="1"/>
  <c r="E410" i="1"/>
  <c r="C411" i="1"/>
  <c r="D411" i="1"/>
  <c r="E411" i="1"/>
  <c r="C412" i="1"/>
  <c r="D412" i="1"/>
  <c r="E412" i="1"/>
  <c r="C413" i="1"/>
  <c r="D413" i="1"/>
  <c r="E413" i="1"/>
  <c r="C414" i="1"/>
  <c r="D414" i="1"/>
  <c r="E414" i="1"/>
  <c r="C415" i="1"/>
  <c r="D415" i="1"/>
  <c r="E415" i="1"/>
  <c r="C416" i="1"/>
  <c r="D416" i="1"/>
  <c r="E416" i="1"/>
  <c r="C417" i="1"/>
  <c r="D417" i="1"/>
  <c r="E417" i="1"/>
  <c r="C418" i="1"/>
  <c r="D418" i="1"/>
  <c r="E418" i="1"/>
  <c r="C419" i="1"/>
  <c r="D419" i="1"/>
  <c r="E419" i="1"/>
  <c r="C420" i="1"/>
  <c r="D420" i="1"/>
  <c r="E420" i="1"/>
  <c r="C421" i="1"/>
  <c r="D421" i="1"/>
  <c r="E421" i="1"/>
  <c r="C422" i="1"/>
  <c r="D422" i="1"/>
  <c r="E422" i="1"/>
  <c r="C423" i="1"/>
  <c r="D423" i="1"/>
  <c r="E423" i="1"/>
  <c r="C424" i="1"/>
  <c r="D424" i="1"/>
  <c r="E424" i="1"/>
  <c r="C425" i="1"/>
  <c r="D425" i="1"/>
  <c r="E425" i="1"/>
  <c r="C426" i="1"/>
  <c r="D426" i="1"/>
  <c r="E426" i="1"/>
  <c r="C427" i="1"/>
  <c r="D427" i="1"/>
  <c r="E427" i="1"/>
  <c r="C428" i="1"/>
  <c r="D428" i="1"/>
  <c r="E428" i="1"/>
  <c r="C429" i="1"/>
  <c r="D429" i="1"/>
  <c r="E429" i="1"/>
  <c r="C430" i="1"/>
  <c r="D430" i="1"/>
  <c r="E430" i="1"/>
  <c r="C431" i="1"/>
  <c r="D431" i="1"/>
  <c r="E431" i="1"/>
  <c r="C432" i="1"/>
  <c r="D432" i="1"/>
  <c r="E432" i="1"/>
  <c r="C433" i="1"/>
  <c r="D433" i="1"/>
  <c r="E433" i="1"/>
  <c r="C434" i="1"/>
  <c r="D434" i="1"/>
  <c r="E434" i="1"/>
  <c r="C435" i="1"/>
  <c r="D435" i="1"/>
  <c r="E435" i="1"/>
  <c r="C436" i="1"/>
  <c r="D436" i="1"/>
  <c r="E436" i="1"/>
  <c r="C437" i="1"/>
  <c r="D437" i="1"/>
  <c r="E437" i="1"/>
  <c r="C438" i="1"/>
  <c r="D438" i="1"/>
  <c r="E438" i="1"/>
  <c r="C439" i="1"/>
  <c r="D439" i="1"/>
  <c r="E439" i="1"/>
  <c r="C440" i="1"/>
  <c r="D440" i="1"/>
  <c r="E440" i="1"/>
  <c r="C441" i="1"/>
  <c r="D441" i="1"/>
  <c r="E441" i="1"/>
  <c r="C442" i="1"/>
  <c r="D442" i="1"/>
  <c r="E442" i="1"/>
  <c r="C443" i="1"/>
  <c r="D443" i="1"/>
  <c r="E443" i="1"/>
  <c r="C444" i="1"/>
  <c r="D444" i="1"/>
  <c r="E444" i="1"/>
  <c r="C445" i="1"/>
  <c r="D445" i="1"/>
  <c r="E445" i="1"/>
  <c r="C446" i="1"/>
  <c r="D446" i="1"/>
  <c r="E446" i="1"/>
  <c r="C447" i="1"/>
  <c r="D447" i="1"/>
  <c r="E447" i="1"/>
  <c r="C448" i="1"/>
  <c r="D448" i="1"/>
  <c r="E448" i="1"/>
  <c r="C449" i="1"/>
  <c r="D449" i="1"/>
  <c r="E449" i="1"/>
  <c r="C450" i="1"/>
  <c r="D450" i="1"/>
  <c r="E450" i="1"/>
  <c r="C451" i="1"/>
  <c r="D451" i="1"/>
  <c r="E451" i="1"/>
  <c r="C452" i="1"/>
  <c r="D452" i="1"/>
  <c r="E452" i="1"/>
  <c r="C453" i="1"/>
  <c r="D453" i="1"/>
  <c r="E453" i="1"/>
  <c r="C454" i="1"/>
  <c r="D454" i="1"/>
  <c r="E454" i="1"/>
  <c r="C455" i="1"/>
  <c r="D455" i="1"/>
  <c r="E455" i="1"/>
  <c r="C456" i="1"/>
  <c r="D456" i="1"/>
  <c r="E456" i="1"/>
  <c r="C457" i="1"/>
  <c r="D457" i="1"/>
  <c r="E457" i="1"/>
  <c r="C458" i="1"/>
  <c r="D458" i="1"/>
  <c r="E458" i="1"/>
  <c r="C459" i="1"/>
  <c r="D459" i="1"/>
  <c r="E459" i="1"/>
  <c r="C460" i="1"/>
  <c r="D460" i="1"/>
  <c r="E460" i="1"/>
  <c r="C461" i="1"/>
  <c r="D461" i="1"/>
  <c r="E461" i="1"/>
  <c r="C462" i="1"/>
  <c r="D462" i="1"/>
  <c r="E462" i="1"/>
  <c r="C463" i="1"/>
  <c r="D463" i="1"/>
  <c r="E463" i="1"/>
  <c r="C464" i="1"/>
  <c r="D464" i="1"/>
  <c r="E464" i="1"/>
  <c r="C465" i="1"/>
  <c r="D465" i="1"/>
  <c r="E465" i="1"/>
  <c r="C466" i="1"/>
  <c r="D466" i="1"/>
  <c r="E466" i="1"/>
  <c r="C467" i="1"/>
  <c r="D467" i="1"/>
  <c r="E467" i="1"/>
  <c r="C468" i="1"/>
  <c r="D468" i="1"/>
  <c r="E468" i="1"/>
  <c r="C469" i="1"/>
  <c r="D469" i="1"/>
  <c r="E469" i="1"/>
  <c r="C470" i="1"/>
  <c r="D470" i="1"/>
  <c r="E470" i="1"/>
  <c r="C471" i="1"/>
  <c r="D471" i="1"/>
  <c r="E471" i="1"/>
  <c r="C472" i="1"/>
  <c r="D472" i="1"/>
  <c r="E472" i="1"/>
  <c r="C473" i="1"/>
  <c r="D473" i="1"/>
  <c r="E473" i="1"/>
  <c r="C474" i="1"/>
  <c r="D474" i="1"/>
  <c r="E474" i="1"/>
  <c r="C475" i="1"/>
  <c r="D475" i="1"/>
  <c r="E475" i="1"/>
  <c r="C476" i="1"/>
  <c r="D476" i="1"/>
  <c r="E476" i="1"/>
  <c r="C477" i="1"/>
  <c r="D477" i="1"/>
  <c r="E477" i="1"/>
  <c r="C478" i="1"/>
  <c r="D478" i="1"/>
  <c r="E478" i="1"/>
  <c r="C479" i="1"/>
  <c r="D479" i="1"/>
  <c r="E479" i="1"/>
  <c r="C480" i="1"/>
  <c r="D480" i="1"/>
  <c r="E480" i="1"/>
  <c r="C481" i="1"/>
  <c r="D481" i="1"/>
  <c r="E481" i="1"/>
  <c r="C482" i="1"/>
  <c r="D482" i="1"/>
  <c r="E482" i="1"/>
  <c r="C483" i="1"/>
  <c r="D483" i="1"/>
  <c r="E483" i="1"/>
  <c r="C484" i="1"/>
  <c r="D484" i="1"/>
  <c r="E484" i="1"/>
  <c r="C485" i="1"/>
  <c r="D485" i="1"/>
  <c r="E485" i="1"/>
  <c r="C486" i="1"/>
  <c r="D486" i="1"/>
  <c r="E486" i="1"/>
  <c r="C487" i="1"/>
  <c r="D487" i="1"/>
  <c r="E487" i="1"/>
  <c r="C488" i="1"/>
  <c r="D488" i="1"/>
  <c r="E488" i="1"/>
  <c r="C489" i="1"/>
  <c r="D489" i="1"/>
  <c r="E489" i="1"/>
  <c r="C490" i="1"/>
  <c r="D490" i="1"/>
  <c r="E490" i="1"/>
  <c r="C491" i="1"/>
  <c r="D491" i="1"/>
  <c r="E491" i="1"/>
  <c r="C492" i="1"/>
  <c r="D492" i="1"/>
  <c r="E492" i="1"/>
  <c r="C493" i="1"/>
  <c r="D493" i="1"/>
  <c r="E493" i="1"/>
  <c r="C494" i="1"/>
  <c r="D494" i="1"/>
  <c r="E494" i="1"/>
  <c r="C495" i="1"/>
  <c r="D495" i="1"/>
  <c r="E495" i="1"/>
  <c r="C496" i="1"/>
  <c r="D496" i="1"/>
  <c r="E496" i="1"/>
  <c r="C497" i="1"/>
  <c r="D497" i="1"/>
  <c r="E497" i="1"/>
  <c r="C498" i="1"/>
  <c r="D498" i="1"/>
  <c r="E498" i="1"/>
  <c r="C499" i="1"/>
  <c r="D499" i="1"/>
  <c r="E499" i="1"/>
  <c r="C500" i="1"/>
  <c r="D500" i="1"/>
  <c r="E500" i="1"/>
  <c r="C501" i="1"/>
  <c r="D501" i="1"/>
  <c r="E501" i="1"/>
  <c r="C502" i="1"/>
  <c r="D502" i="1"/>
  <c r="E502" i="1"/>
  <c r="C503" i="1"/>
  <c r="D503" i="1"/>
  <c r="E503" i="1"/>
  <c r="C504" i="1"/>
  <c r="D504" i="1"/>
  <c r="E504" i="1"/>
  <c r="C505" i="1"/>
  <c r="D505" i="1"/>
  <c r="E505" i="1"/>
  <c r="C506" i="1"/>
  <c r="D506" i="1"/>
  <c r="E506" i="1"/>
  <c r="C507" i="1"/>
  <c r="D507" i="1"/>
  <c r="E507" i="1"/>
  <c r="C508" i="1"/>
  <c r="D508" i="1"/>
  <c r="E508" i="1"/>
  <c r="C509" i="1"/>
  <c r="D509" i="1"/>
  <c r="E509" i="1"/>
  <c r="C510" i="1"/>
  <c r="D510" i="1"/>
  <c r="E510" i="1"/>
  <c r="C511" i="1"/>
  <c r="D511" i="1"/>
  <c r="E511" i="1"/>
  <c r="C512" i="1"/>
  <c r="D512" i="1"/>
  <c r="E512" i="1"/>
  <c r="C513" i="1"/>
  <c r="D513" i="1"/>
  <c r="E513" i="1"/>
  <c r="C514" i="1"/>
  <c r="D514" i="1"/>
  <c r="E514" i="1"/>
  <c r="C515" i="1"/>
  <c r="D515" i="1"/>
  <c r="E515" i="1"/>
  <c r="C516" i="1"/>
  <c r="D516" i="1"/>
  <c r="E516" i="1"/>
  <c r="C517" i="1"/>
  <c r="D517" i="1"/>
  <c r="E517" i="1"/>
  <c r="C518" i="1"/>
  <c r="D518" i="1"/>
  <c r="E518" i="1"/>
  <c r="C519" i="1"/>
  <c r="D519" i="1"/>
  <c r="E519" i="1"/>
  <c r="C520" i="1"/>
  <c r="D520" i="1"/>
  <c r="E520" i="1"/>
  <c r="C521" i="1"/>
  <c r="D521" i="1"/>
  <c r="E521" i="1"/>
  <c r="C522" i="1"/>
  <c r="D522" i="1"/>
  <c r="E522" i="1"/>
  <c r="C523" i="1"/>
  <c r="D523" i="1"/>
  <c r="E523" i="1"/>
  <c r="C524" i="1"/>
  <c r="D524" i="1"/>
  <c r="E524" i="1"/>
  <c r="C525" i="1"/>
  <c r="D525" i="1"/>
  <c r="E525" i="1"/>
  <c r="C526" i="1"/>
  <c r="D526" i="1"/>
  <c r="E526" i="1"/>
  <c r="C527" i="1"/>
  <c r="D527" i="1"/>
  <c r="E527" i="1"/>
  <c r="C528" i="1"/>
  <c r="D528" i="1"/>
  <c r="E528" i="1"/>
  <c r="C529" i="1"/>
  <c r="D529" i="1"/>
  <c r="E529" i="1"/>
  <c r="C530" i="1"/>
  <c r="D530" i="1"/>
  <c r="E530" i="1"/>
  <c r="C531" i="1"/>
  <c r="D531" i="1"/>
  <c r="E531" i="1"/>
  <c r="C532" i="1"/>
  <c r="D532" i="1"/>
  <c r="E532" i="1"/>
  <c r="C533" i="1"/>
  <c r="D533" i="1"/>
  <c r="E533" i="1"/>
  <c r="C534" i="1"/>
  <c r="D534" i="1"/>
  <c r="E534" i="1"/>
  <c r="C535" i="1"/>
  <c r="D535" i="1"/>
  <c r="E535" i="1"/>
  <c r="C536" i="1"/>
  <c r="D536" i="1"/>
  <c r="E536" i="1"/>
  <c r="C537" i="1"/>
  <c r="D537" i="1"/>
  <c r="E537" i="1"/>
  <c r="C538" i="1"/>
  <c r="D538" i="1"/>
  <c r="E538" i="1"/>
  <c r="C539" i="1"/>
  <c r="D539" i="1"/>
  <c r="E539" i="1"/>
  <c r="C540" i="1"/>
  <c r="D540" i="1"/>
  <c r="E540" i="1"/>
  <c r="C541" i="1"/>
  <c r="D541" i="1"/>
  <c r="E541" i="1"/>
  <c r="C542" i="1"/>
  <c r="D542" i="1"/>
  <c r="E542" i="1"/>
  <c r="C543" i="1"/>
  <c r="D543" i="1"/>
  <c r="E543" i="1"/>
  <c r="C544" i="1"/>
  <c r="D544" i="1"/>
  <c r="E544" i="1"/>
  <c r="C545" i="1"/>
  <c r="D545" i="1"/>
  <c r="E545" i="1"/>
  <c r="C546" i="1"/>
  <c r="D546" i="1"/>
  <c r="E546" i="1"/>
  <c r="C547" i="1"/>
  <c r="D547" i="1"/>
  <c r="E547" i="1"/>
  <c r="C548" i="1"/>
  <c r="D548" i="1"/>
  <c r="E548" i="1"/>
  <c r="C549" i="1"/>
  <c r="D549" i="1"/>
  <c r="E549" i="1"/>
  <c r="C550" i="1"/>
  <c r="D550" i="1"/>
  <c r="E550" i="1"/>
  <c r="C551" i="1"/>
  <c r="D551" i="1"/>
  <c r="E551" i="1"/>
  <c r="C552" i="1"/>
  <c r="D552" i="1"/>
  <c r="E552" i="1"/>
  <c r="C553" i="1"/>
  <c r="D553" i="1"/>
  <c r="E553" i="1"/>
  <c r="C554" i="1"/>
  <c r="D554" i="1"/>
  <c r="E554" i="1"/>
  <c r="C555" i="1"/>
  <c r="D555" i="1"/>
  <c r="E555" i="1"/>
  <c r="C556" i="1"/>
  <c r="D556" i="1"/>
  <c r="E556" i="1"/>
  <c r="C557" i="1"/>
  <c r="D557" i="1"/>
  <c r="E557" i="1"/>
  <c r="C558" i="1"/>
  <c r="D558" i="1"/>
  <c r="E558" i="1"/>
  <c r="C559" i="1"/>
  <c r="D559" i="1"/>
  <c r="E559" i="1"/>
  <c r="C560" i="1"/>
  <c r="D560" i="1"/>
  <c r="E560" i="1"/>
  <c r="C561" i="1"/>
  <c r="D561" i="1"/>
  <c r="E561" i="1"/>
  <c r="C562" i="1"/>
  <c r="D562" i="1"/>
  <c r="E562" i="1"/>
  <c r="C563" i="1"/>
  <c r="D563" i="1"/>
  <c r="E563" i="1"/>
  <c r="C564" i="1"/>
  <c r="D564" i="1"/>
  <c r="E564" i="1"/>
  <c r="C565" i="1"/>
  <c r="D565" i="1"/>
  <c r="E565" i="1"/>
  <c r="C566" i="1"/>
  <c r="D566" i="1"/>
  <c r="E566" i="1"/>
  <c r="C567" i="1"/>
  <c r="D567" i="1"/>
  <c r="E567" i="1"/>
  <c r="C568" i="1"/>
  <c r="D568" i="1"/>
  <c r="E568" i="1"/>
  <c r="C569" i="1"/>
  <c r="D569" i="1"/>
  <c r="E569" i="1"/>
  <c r="C570" i="1"/>
  <c r="D570" i="1"/>
  <c r="E570" i="1"/>
  <c r="C571" i="1"/>
  <c r="D571" i="1"/>
  <c r="E571" i="1"/>
  <c r="C572" i="1"/>
  <c r="D572" i="1"/>
  <c r="E572" i="1"/>
  <c r="C573" i="1"/>
  <c r="D573" i="1"/>
  <c r="E573" i="1"/>
  <c r="C574" i="1"/>
  <c r="D574" i="1"/>
  <c r="E574" i="1"/>
  <c r="C575" i="1"/>
  <c r="D575" i="1"/>
  <c r="E575" i="1"/>
  <c r="C576" i="1"/>
  <c r="D576" i="1"/>
  <c r="E576" i="1"/>
  <c r="C577" i="1"/>
  <c r="D577" i="1"/>
  <c r="E577" i="1"/>
  <c r="C578" i="1"/>
  <c r="D578" i="1"/>
  <c r="E578" i="1"/>
  <c r="C579" i="1"/>
  <c r="D579" i="1"/>
  <c r="E579" i="1"/>
  <c r="C580" i="1"/>
  <c r="D580" i="1"/>
  <c r="E580" i="1"/>
  <c r="C581" i="1"/>
  <c r="D581" i="1"/>
  <c r="E581" i="1"/>
  <c r="C582" i="1"/>
  <c r="D582" i="1"/>
  <c r="E582" i="1"/>
  <c r="C583" i="1"/>
  <c r="D583" i="1"/>
  <c r="E583" i="1"/>
  <c r="C584" i="1"/>
  <c r="D584" i="1"/>
  <c r="E584" i="1"/>
  <c r="C585" i="1"/>
  <c r="D585" i="1"/>
  <c r="E585" i="1"/>
  <c r="C586" i="1"/>
  <c r="D586" i="1"/>
  <c r="E586" i="1"/>
  <c r="C587" i="1"/>
  <c r="D587" i="1"/>
  <c r="E587" i="1"/>
  <c r="C588" i="1"/>
  <c r="D588" i="1"/>
  <c r="E588" i="1"/>
  <c r="C589" i="1"/>
  <c r="D589" i="1"/>
  <c r="E589" i="1"/>
  <c r="C590" i="1"/>
  <c r="D590" i="1"/>
  <c r="E590" i="1"/>
  <c r="C591" i="1"/>
  <c r="D591" i="1"/>
  <c r="E591" i="1"/>
  <c r="C592" i="1"/>
  <c r="D592" i="1"/>
  <c r="E592" i="1"/>
  <c r="C593" i="1"/>
  <c r="D593" i="1"/>
  <c r="E593" i="1"/>
  <c r="C594" i="1"/>
  <c r="D594" i="1"/>
  <c r="E594" i="1"/>
  <c r="C595" i="1"/>
  <c r="D595" i="1"/>
  <c r="E595" i="1"/>
  <c r="C596" i="1"/>
  <c r="D596" i="1"/>
  <c r="E596" i="1"/>
  <c r="C597" i="1"/>
  <c r="D597" i="1"/>
  <c r="E597" i="1"/>
  <c r="C598" i="1"/>
  <c r="D598" i="1"/>
  <c r="E598" i="1"/>
  <c r="C599" i="1"/>
  <c r="D599" i="1"/>
  <c r="E599" i="1"/>
  <c r="C600" i="1"/>
  <c r="D600" i="1"/>
  <c r="E600" i="1"/>
  <c r="C601" i="1"/>
  <c r="D601" i="1"/>
  <c r="E601" i="1"/>
  <c r="C602" i="1"/>
  <c r="D602" i="1"/>
  <c r="E602" i="1"/>
  <c r="C603" i="1"/>
  <c r="D603" i="1"/>
  <c r="E603" i="1"/>
  <c r="C604" i="1"/>
  <c r="D604" i="1"/>
  <c r="E604" i="1"/>
  <c r="C605" i="1"/>
  <c r="D605" i="1"/>
  <c r="E605" i="1"/>
  <c r="C606" i="1"/>
  <c r="D606" i="1"/>
  <c r="E606" i="1"/>
  <c r="C607" i="1"/>
  <c r="D607" i="1"/>
  <c r="E607" i="1"/>
  <c r="C608" i="1"/>
  <c r="D608" i="1"/>
  <c r="E608" i="1"/>
  <c r="C609" i="1"/>
  <c r="D609" i="1"/>
  <c r="E609" i="1"/>
  <c r="C610" i="1"/>
  <c r="D610" i="1"/>
  <c r="E610" i="1"/>
  <c r="C611" i="1"/>
  <c r="D611" i="1"/>
  <c r="E611" i="1"/>
  <c r="C612" i="1"/>
  <c r="D612" i="1"/>
  <c r="E612" i="1"/>
  <c r="C613" i="1"/>
  <c r="D613" i="1"/>
  <c r="E613" i="1"/>
  <c r="C614" i="1"/>
  <c r="D614" i="1"/>
  <c r="E614" i="1"/>
  <c r="C615" i="1"/>
  <c r="D615" i="1"/>
  <c r="E615" i="1"/>
  <c r="C616" i="1"/>
  <c r="D616" i="1"/>
  <c r="E616" i="1"/>
  <c r="C617" i="1"/>
  <c r="D617" i="1"/>
  <c r="E617" i="1"/>
  <c r="C618" i="1"/>
  <c r="D618" i="1"/>
  <c r="E618" i="1"/>
  <c r="C619" i="1"/>
  <c r="D619" i="1"/>
  <c r="E619" i="1"/>
  <c r="C620" i="1"/>
  <c r="D620" i="1"/>
  <c r="E620" i="1"/>
  <c r="C621" i="1"/>
  <c r="D621" i="1"/>
  <c r="E621" i="1"/>
  <c r="C622" i="1"/>
  <c r="D622" i="1"/>
  <c r="E622" i="1"/>
  <c r="C623" i="1"/>
  <c r="D623" i="1"/>
  <c r="E623" i="1"/>
  <c r="C624" i="1"/>
  <c r="D624" i="1"/>
  <c r="E624" i="1"/>
  <c r="C625" i="1"/>
  <c r="D625" i="1"/>
  <c r="E625" i="1"/>
  <c r="C626" i="1"/>
  <c r="D626" i="1"/>
  <c r="E626" i="1"/>
  <c r="C627" i="1"/>
  <c r="D627" i="1"/>
  <c r="E627" i="1"/>
  <c r="C628" i="1"/>
  <c r="D628" i="1"/>
  <c r="E628" i="1"/>
  <c r="C629" i="1"/>
  <c r="D629" i="1"/>
  <c r="E629" i="1"/>
  <c r="C630" i="1"/>
  <c r="D630" i="1"/>
  <c r="E630" i="1"/>
  <c r="C631" i="1"/>
  <c r="D631" i="1"/>
  <c r="E631" i="1"/>
  <c r="C632" i="1"/>
  <c r="D632" i="1"/>
  <c r="E632" i="1"/>
  <c r="C633" i="1"/>
  <c r="D633" i="1"/>
  <c r="E633" i="1"/>
  <c r="C634" i="1"/>
  <c r="D634" i="1"/>
  <c r="E634" i="1"/>
  <c r="C635" i="1"/>
  <c r="D635" i="1"/>
  <c r="E635" i="1"/>
  <c r="C636" i="1"/>
  <c r="D636" i="1"/>
  <c r="E636" i="1"/>
  <c r="C637" i="1"/>
  <c r="D637" i="1"/>
  <c r="E637" i="1"/>
  <c r="C638" i="1"/>
  <c r="D638" i="1"/>
  <c r="E638" i="1"/>
  <c r="C639" i="1"/>
  <c r="D639" i="1"/>
  <c r="E639" i="1"/>
  <c r="C640" i="1"/>
  <c r="D640" i="1"/>
  <c r="E640" i="1"/>
  <c r="C641" i="1"/>
  <c r="D641" i="1"/>
  <c r="E641" i="1"/>
  <c r="C642" i="1"/>
  <c r="D642" i="1"/>
  <c r="E642" i="1"/>
  <c r="C643" i="1"/>
  <c r="D643" i="1"/>
  <c r="E643" i="1"/>
  <c r="C644" i="1"/>
  <c r="D644" i="1"/>
  <c r="E644" i="1"/>
  <c r="C645" i="1"/>
  <c r="D645" i="1"/>
  <c r="E645" i="1"/>
  <c r="C646" i="1"/>
  <c r="D646" i="1"/>
  <c r="E646" i="1"/>
  <c r="C647" i="1"/>
  <c r="D647" i="1"/>
  <c r="E647" i="1"/>
  <c r="C648" i="1"/>
  <c r="D648" i="1"/>
  <c r="E648" i="1"/>
  <c r="C649" i="1"/>
  <c r="D649" i="1"/>
  <c r="E649" i="1"/>
  <c r="C650" i="1"/>
  <c r="D650" i="1"/>
  <c r="E650" i="1"/>
  <c r="C651" i="1"/>
  <c r="D651" i="1"/>
  <c r="E651" i="1"/>
  <c r="C652" i="1"/>
  <c r="D652" i="1"/>
  <c r="E652" i="1"/>
  <c r="C653" i="1"/>
  <c r="D653" i="1"/>
  <c r="E653" i="1"/>
  <c r="C654" i="1"/>
  <c r="D654" i="1"/>
  <c r="E654" i="1"/>
  <c r="C655" i="1"/>
  <c r="D655" i="1"/>
  <c r="E655" i="1"/>
  <c r="C656" i="1"/>
  <c r="D656" i="1"/>
  <c r="E656" i="1"/>
  <c r="C657" i="1"/>
  <c r="D657" i="1"/>
  <c r="E657" i="1"/>
  <c r="C658" i="1"/>
  <c r="D658" i="1"/>
  <c r="E658" i="1"/>
  <c r="C659" i="1"/>
  <c r="D659" i="1"/>
  <c r="E659" i="1"/>
  <c r="C660" i="1"/>
  <c r="D660" i="1"/>
  <c r="E660" i="1"/>
  <c r="C661" i="1"/>
  <c r="D661" i="1"/>
  <c r="E661" i="1"/>
  <c r="C662" i="1"/>
  <c r="D662" i="1"/>
  <c r="E662" i="1"/>
  <c r="C663" i="1"/>
  <c r="D663" i="1"/>
  <c r="E663" i="1"/>
  <c r="C664" i="1"/>
  <c r="D664" i="1"/>
  <c r="E664" i="1"/>
  <c r="C665" i="1"/>
  <c r="D665" i="1"/>
  <c r="E665" i="1"/>
  <c r="C666" i="1"/>
  <c r="D666" i="1"/>
  <c r="E666" i="1"/>
  <c r="C667" i="1"/>
  <c r="D667" i="1"/>
  <c r="E667" i="1"/>
  <c r="C668" i="1"/>
  <c r="D668" i="1"/>
  <c r="E668" i="1"/>
  <c r="C669" i="1"/>
  <c r="D669" i="1"/>
  <c r="E669" i="1"/>
  <c r="C670" i="1"/>
  <c r="D670" i="1"/>
  <c r="E670" i="1"/>
  <c r="C671" i="1"/>
  <c r="D671" i="1"/>
  <c r="E671" i="1"/>
  <c r="C672" i="1"/>
  <c r="D672" i="1"/>
  <c r="E672" i="1"/>
  <c r="C673" i="1"/>
  <c r="D673" i="1"/>
  <c r="E673" i="1"/>
  <c r="C674" i="1"/>
  <c r="D674" i="1"/>
  <c r="E674" i="1"/>
  <c r="C675" i="1"/>
  <c r="D675" i="1"/>
  <c r="E675" i="1"/>
  <c r="C676" i="1"/>
  <c r="D676" i="1"/>
  <c r="E676" i="1"/>
  <c r="C677" i="1"/>
  <c r="D677" i="1"/>
  <c r="E677" i="1"/>
  <c r="C678" i="1"/>
  <c r="D678" i="1"/>
  <c r="E678" i="1"/>
  <c r="C679" i="1"/>
  <c r="D679" i="1"/>
  <c r="E679" i="1"/>
  <c r="C680" i="1"/>
  <c r="D680" i="1"/>
  <c r="E680" i="1"/>
  <c r="C681" i="1"/>
  <c r="D681" i="1"/>
  <c r="E681" i="1"/>
  <c r="C682" i="1"/>
  <c r="D682" i="1"/>
  <c r="E682" i="1"/>
  <c r="C683" i="1"/>
  <c r="D683" i="1"/>
  <c r="E683" i="1"/>
  <c r="C684" i="1"/>
  <c r="D684" i="1"/>
  <c r="E684" i="1"/>
  <c r="C685" i="1"/>
  <c r="D685" i="1"/>
  <c r="E685" i="1"/>
  <c r="C686" i="1"/>
  <c r="D686" i="1"/>
  <c r="E686" i="1"/>
  <c r="C687" i="1"/>
  <c r="D687" i="1"/>
  <c r="E687" i="1"/>
  <c r="C688" i="1"/>
  <c r="D688" i="1"/>
  <c r="E688" i="1"/>
  <c r="C689" i="1"/>
  <c r="D689" i="1"/>
  <c r="E689" i="1"/>
  <c r="C690" i="1"/>
  <c r="D690" i="1"/>
  <c r="E690" i="1"/>
  <c r="C691" i="1"/>
  <c r="D691" i="1"/>
  <c r="E691" i="1"/>
  <c r="C692" i="1"/>
  <c r="D692" i="1"/>
  <c r="E692" i="1"/>
  <c r="C693" i="1"/>
  <c r="D693" i="1"/>
  <c r="E693" i="1"/>
  <c r="C694" i="1"/>
  <c r="D694" i="1"/>
  <c r="E694" i="1"/>
  <c r="C695" i="1"/>
  <c r="D695" i="1"/>
  <c r="E695" i="1"/>
  <c r="C696" i="1"/>
  <c r="D696" i="1"/>
  <c r="E696" i="1"/>
  <c r="C697" i="1"/>
  <c r="D697" i="1"/>
  <c r="E697" i="1"/>
  <c r="C698" i="1"/>
  <c r="D698" i="1"/>
  <c r="E698" i="1"/>
  <c r="C699" i="1"/>
  <c r="D699" i="1"/>
  <c r="E699" i="1"/>
  <c r="C700" i="1"/>
  <c r="D700" i="1"/>
  <c r="E700" i="1"/>
  <c r="C701" i="1"/>
  <c r="D701" i="1"/>
  <c r="E701" i="1"/>
  <c r="C702" i="1"/>
  <c r="D702" i="1"/>
  <c r="E702" i="1"/>
  <c r="C703" i="1"/>
  <c r="D703" i="1"/>
  <c r="E703" i="1"/>
  <c r="C704" i="1"/>
  <c r="D704" i="1"/>
  <c r="E704" i="1"/>
  <c r="C705" i="1"/>
  <c r="D705" i="1"/>
  <c r="E705" i="1"/>
  <c r="C706" i="1"/>
  <c r="D706" i="1"/>
  <c r="E706" i="1"/>
  <c r="C707" i="1"/>
  <c r="D707" i="1"/>
  <c r="E707" i="1"/>
  <c r="C708" i="1"/>
  <c r="D708" i="1"/>
  <c r="E708" i="1"/>
  <c r="C709" i="1"/>
  <c r="D709" i="1"/>
  <c r="E709" i="1"/>
  <c r="C710" i="1"/>
  <c r="D710" i="1"/>
  <c r="E710" i="1"/>
  <c r="C711" i="1"/>
  <c r="D711" i="1"/>
  <c r="E711" i="1"/>
  <c r="C712" i="1"/>
  <c r="D712" i="1"/>
  <c r="E712" i="1"/>
  <c r="C713" i="1"/>
  <c r="D713" i="1"/>
  <c r="E713" i="1"/>
  <c r="C714" i="1"/>
  <c r="D714" i="1"/>
  <c r="E714" i="1"/>
  <c r="C715" i="1"/>
  <c r="D715" i="1"/>
  <c r="E715" i="1"/>
  <c r="C716" i="1"/>
  <c r="D716" i="1"/>
  <c r="E716" i="1"/>
  <c r="C717" i="1"/>
  <c r="D717" i="1"/>
  <c r="E717" i="1"/>
  <c r="C718" i="1"/>
  <c r="D718" i="1"/>
  <c r="E718" i="1"/>
  <c r="C719" i="1"/>
  <c r="D719" i="1"/>
  <c r="E719" i="1"/>
  <c r="C720" i="1"/>
  <c r="D720" i="1"/>
  <c r="E720" i="1"/>
  <c r="C721" i="1"/>
  <c r="D721" i="1"/>
  <c r="E721" i="1"/>
  <c r="C722" i="1"/>
  <c r="D722" i="1"/>
  <c r="E722" i="1"/>
  <c r="C723" i="1"/>
  <c r="D723" i="1"/>
  <c r="E723" i="1"/>
  <c r="C724" i="1"/>
  <c r="D724" i="1"/>
  <c r="E724" i="1"/>
  <c r="C725" i="1"/>
  <c r="D725" i="1"/>
  <c r="E725" i="1"/>
  <c r="C726" i="1"/>
  <c r="D726" i="1"/>
  <c r="E726" i="1"/>
  <c r="C727" i="1"/>
  <c r="D727" i="1"/>
  <c r="E727" i="1"/>
  <c r="C728" i="1"/>
  <c r="D728" i="1"/>
  <c r="E728" i="1"/>
  <c r="C729" i="1"/>
  <c r="D729" i="1"/>
  <c r="E729" i="1"/>
  <c r="C730" i="1"/>
  <c r="D730" i="1"/>
  <c r="E730" i="1"/>
  <c r="C731" i="1"/>
  <c r="D731" i="1"/>
  <c r="E731" i="1"/>
  <c r="C732" i="1"/>
  <c r="D732" i="1"/>
  <c r="E732" i="1"/>
  <c r="C733" i="1"/>
  <c r="D733" i="1"/>
  <c r="E733" i="1"/>
  <c r="C734" i="1"/>
  <c r="D734" i="1"/>
  <c r="E734" i="1"/>
  <c r="C735" i="1"/>
  <c r="D735" i="1"/>
  <c r="E735" i="1"/>
  <c r="C736" i="1"/>
  <c r="D736" i="1"/>
  <c r="E736" i="1"/>
  <c r="C737" i="1"/>
  <c r="D737" i="1"/>
  <c r="E737" i="1"/>
  <c r="C738" i="1"/>
  <c r="D738" i="1"/>
  <c r="E738" i="1"/>
  <c r="C739" i="1"/>
  <c r="D739" i="1"/>
  <c r="E739" i="1"/>
  <c r="C740" i="1"/>
  <c r="D740" i="1"/>
  <c r="E740" i="1"/>
  <c r="C741" i="1"/>
  <c r="D741" i="1"/>
  <c r="E741" i="1"/>
  <c r="C742" i="1"/>
  <c r="D742" i="1"/>
  <c r="E742" i="1"/>
  <c r="C743" i="1"/>
  <c r="D743" i="1"/>
  <c r="E743" i="1"/>
  <c r="C744" i="1"/>
  <c r="D744" i="1"/>
  <c r="E744" i="1"/>
  <c r="C745" i="1"/>
  <c r="D745" i="1"/>
  <c r="E745" i="1"/>
  <c r="C746" i="1"/>
  <c r="D746" i="1"/>
  <c r="E746" i="1"/>
  <c r="C747" i="1"/>
  <c r="D747" i="1"/>
  <c r="E747" i="1"/>
  <c r="C748" i="1"/>
  <c r="D748" i="1"/>
  <c r="E748" i="1"/>
  <c r="C749" i="1"/>
  <c r="D749" i="1"/>
  <c r="E749" i="1"/>
  <c r="C750" i="1"/>
  <c r="D750" i="1"/>
  <c r="E750" i="1"/>
  <c r="C751" i="1"/>
  <c r="D751" i="1"/>
  <c r="E751" i="1"/>
  <c r="C752" i="1"/>
  <c r="D752" i="1"/>
  <c r="E752" i="1"/>
  <c r="C753" i="1"/>
  <c r="D753" i="1"/>
  <c r="E753" i="1"/>
  <c r="C754" i="1"/>
  <c r="D754" i="1"/>
  <c r="E754" i="1"/>
  <c r="C755" i="1"/>
  <c r="D755" i="1"/>
  <c r="E755" i="1"/>
  <c r="C756" i="1"/>
  <c r="D756" i="1"/>
  <c r="E756" i="1"/>
  <c r="C757" i="1"/>
  <c r="D757" i="1"/>
  <c r="E757" i="1"/>
  <c r="C758" i="1"/>
  <c r="D758" i="1"/>
  <c r="E758" i="1"/>
  <c r="C759" i="1"/>
  <c r="D759" i="1"/>
  <c r="E759" i="1"/>
  <c r="C760" i="1"/>
  <c r="D760" i="1"/>
  <c r="E760" i="1"/>
  <c r="C761" i="1"/>
  <c r="D761" i="1"/>
  <c r="E761" i="1"/>
  <c r="C762" i="1"/>
  <c r="D762" i="1"/>
  <c r="E762" i="1"/>
  <c r="C763" i="1"/>
  <c r="D763" i="1"/>
  <c r="E763" i="1"/>
  <c r="C764" i="1"/>
  <c r="D764" i="1"/>
  <c r="E764" i="1"/>
  <c r="C765" i="1"/>
  <c r="D765" i="1"/>
  <c r="E765" i="1"/>
  <c r="C766" i="1"/>
  <c r="D766" i="1"/>
  <c r="E766" i="1"/>
  <c r="C767" i="1"/>
  <c r="D767" i="1"/>
  <c r="E767" i="1"/>
  <c r="C768" i="1"/>
  <c r="D768" i="1"/>
  <c r="E768" i="1"/>
  <c r="C769" i="1"/>
  <c r="D769" i="1"/>
  <c r="E769" i="1"/>
  <c r="C770" i="1"/>
  <c r="D770" i="1"/>
  <c r="E770" i="1"/>
  <c r="C771" i="1"/>
  <c r="D771" i="1"/>
  <c r="E771" i="1"/>
  <c r="C772" i="1"/>
  <c r="D772" i="1"/>
  <c r="E772" i="1"/>
  <c r="C773" i="1"/>
  <c r="D773" i="1"/>
  <c r="E773" i="1"/>
  <c r="C774" i="1"/>
  <c r="D774" i="1"/>
  <c r="E774" i="1"/>
  <c r="C775" i="1"/>
  <c r="D775" i="1"/>
  <c r="E775" i="1"/>
  <c r="C776" i="1"/>
  <c r="D776" i="1"/>
  <c r="E776" i="1"/>
  <c r="C777" i="1"/>
  <c r="D777" i="1"/>
  <c r="E777" i="1"/>
  <c r="C778" i="1"/>
  <c r="D778" i="1"/>
  <c r="E778" i="1"/>
  <c r="C779" i="1"/>
  <c r="D779" i="1"/>
  <c r="E779" i="1"/>
  <c r="C780" i="1"/>
  <c r="D780" i="1"/>
  <c r="E780" i="1"/>
  <c r="C781" i="1"/>
  <c r="D781" i="1"/>
  <c r="E781" i="1"/>
  <c r="C782" i="1"/>
  <c r="D782" i="1"/>
  <c r="E782" i="1"/>
  <c r="C783" i="1"/>
  <c r="D783" i="1"/>
  <c r="E783" i="1"/>
  <c r="C784" i="1"/>
  <c r="D784" i="1"/>
  <c r="E784" i="1"/>
  <c r="C785" i="1"/>
  <c r="D785" i="1"/>
  <c r="E785" i="1"/>
  <c r="C786" i="1"/>
  <c r="D786" i="1"/>
  <c r="E786" i="1"/>
  <c r="C787" i="1"/>
  <c r="D787" i="1"/>
  <c r="E787" i="1"/>
  <c r="C788" i="1"/>
  <c r="D788" i="1"/>
  <c r="E788" i="1"/>
  <c r="C789" i="1"/>
  <c r="D789" i="1"/>
  <c r="E789" i="1"/>
  <c r="C790" i="1"/>
  <c r="D790" i="1"/>
  <c r="E790" i="1"/>
  <c r="C791" i="1"/>
  <c r="D791" i="1"/>
  <c r="E791" i="1"/>
  <c r="C792" i="1"/>
  <c r="D792" i="1"/>
  <c r="E792" i="1"/>
  <c r="C793" i="1"/>
  <c r="D793" i="1"/>
  <c r="E793" i="1"/>
  <c r="C794" i="1"/>
  <c r="D794" i="1"/>
  <c r="E794" i="1"/>
  <c r="C795" i="1"/>
  <c r="D795" i="1"/>
  <c r="E795" i="1"/>
  <c r="C796" i="1"/>
  <c r="D796" i="1"/>
  <c r="E796" i="1"/>
  <c r="C797" i="1"/>
  <c r="D797" i="1"/>
  <c r="E797" i="1"/>
  <c r="C798" i="1"/>
  <c r="D798" i="1"/>
  <c r="E798" i="1"/>
  <c r="C799" i="1"/>
  <c r="D799" i="1"/>
  <c r="E799" i="1"/>
  <c r="C800" i="1"/>
  <c r="D800" i="1"/>
  <c r="E800" i="1"/>
  <c r="C801" i="1"/>
  <c r="D801" i="1"/>
  <c r="E801" i="1"/>
  <c r="C802" i="1"/>
  <c r="D802" i="1"/>
  <c r="E802" i="1"/>
  <c r="C803" i="1"/>
  <c r="D803" i="1"/>
  <c r="E803" i="1"/>
  <c r="C804" i="1"/>
  <c r="D804" i="1"/>
  <c r="E804" i="1"/>
  <c r="C805" i="1"/>
  <c r="D805" i="1"/>
  <c r="E805" i="1"/>
  <c r="C806" i="1"/>
  <c r="D806" i="1"/>
  <c r="E806" i="1"/>
  <c r="C807" i="1"/>
  <c r="D807" i="1"/>
  <c r="E807" i="1"/>
  <c r="C808" i="1"/>
  <c r="D808" i="1"/>
  <c r="E808" i="1"/>
  <c r="C809" i="1"/>
  <c r="D809" i="1"/>
  <c r="E809" i="1"/>
  <c r="C810" i="1"/>
  <c r="D810" i="1"/>
  <c r="E810" i="1"/>
  <c r="C811" i="1"/>
  <c r="D811" i="1"/>
  <c r="E811" i="1"/>
  <c r="C812" i="1"/>
  <c r="D812" i="1"/>
  <c r="E812" i="1"/>
  <c r="E813" i="1"/>
  <c r="N464" i="2"/>
  <c r="AY464" i="2"/>
  <c r="C813" i="1"/>
  <c r="CP813" i="1"/>
</calcChain>
</file>

<file path=xl/sharedStrings.xml><?xml version="1.0" encoding="utf-8"?>
<sst xmlns="http://schemas.openxmlformats.org/spreadsheetml/2006/main" count="24382" uniqueCount="2540">
  <si>
    <t>API/UWI</t>
  </si>
  <si>
    <t>Operator Alias (Legacy)</t>
  </si>
  <si>
    <t>Well/Lease Name</t>
  </si>
  <si>
    <t>Well Number</t>
  </si>
  <si>
    <t>County/Parish</t>
  </si>
  <si>
    <t>Reservoir</t>
  </si>
  <si>
    <t>Production Type</t>
  </si>
  <si>
    <t>Producing Status</t>
  </si>
  <si>
    <t>Drill Type</t>
  </si>
  <si>
    <t>Measured Depth (TD)</t>
  </si>
  <si>
    <t>Spud Date</t>
  </si>
  <si>
    <t>First Prod Date</t>
  </si>
  <si>
    <t>Last Prod Date</t>
  </si>
  <si>
    <t>Months Produced</t>
  </si>
  <si>
    <t>Cum Gas</t>
  </si>
  <si>
    <t>Daily Gas</t>
  </si>
  <si>
    <t>Cum Oil</t>
  </si>
  <si>
    <t>Daily Oil</t>
  </si>
  <si>
    <t>Latest Oil</t>
  </si>
  <si>
    <t>Latest Gas</t>
  </si>
  <si>
    <t>Cum Water</t>
  </si>
  <si>
    <t>Cum BOE</t>
  </si>
  <si>
    <t>DI Subplay</t>
  </si>
  <si>
    <t>First Month Oil</t>
  </si>
  <si>
    <t>First Month Gas</t>
  </si>
  <si>
    <t>First 6 Oil</t>
  </si>
  <si>
    <t>DI Basin</t>
  </si>
  <si>
    <t>First 6 Gas</t>
  </si>
  <si>
    <t>First 6 BOE</t>
  </si>
  <si>
    <t>First 6 Water</t>
  </si>
  <si>
    <t>DI Play</t>
  </si>
  <si>
    <t>Prac IP Oil Daily</t>
  </si>
  <si>
    <t>Prac IP BOE</t>
  </si>
  <si>
    <t>Prac IP Gas Daily</t>
  </si>
  <si>
    <t>Prac IP CFGED</t>
  </si>
  <si>
    <t>Latest Water</t>
  </si>
  <si>
    <t>Prior 12 Oil</t>
  </si>
  <si>
    <t>Prior 12 Gas</t>
  </si>
  <si>
    <t>Last Test Date</t>
  </si>
  <si>
    <t>Prior 12 Water</t>
  </si>
  <si>
    <t>Last Flow Pressure</t>
  </si>
  <si>
    <t>Last WHSIP</t>
  </si>
  <si>
    <t>2nd Month GOR</t>
  </si>
  <si>
    <t>Latest GOR</t>
  </si>
  <si>
    <t>Cum GOR</t>
  </si>
  <si>
    <t>Last 12 Yield</t>
  </si>
  <si>
    <t>2nd Month Yield</t>
  </si>
  <si>
    <t>Latest Yield</t>
  </si>
  <si>
    <t>Peak Gas</t>
  </si>
  <si>
    <t>Peak Gas Month No.</t>
  </si>
  <si>
    <t>Peak Oil</t>
  </si>
  <si>
    <t>Peak Oil Month No.</t>
  </si>
  <si>
    <t>Peak BOE</t>
  </si>
  <si>
    <t>Peak BOE Month No.</t>
  </si>
  <si>
    <t>Peak MMCFGE</t>
  </si>
  <si>
    <t>Peak MMCFGE Month No.</t>
  </si>
  <si>
    <t>Upper Perforation</t>
  </si>
  <si>
    <t>Lower Perforation</t>
  </si>
  <si>
    <t>Gas Gravity</t>
  </si>
  <si>
    <t>Oil Gravity</t>
  </si>
  <si>
    <t>Completion Date</t>
  </si>
  <si>
    <t>Well Count</t>
  </si>
  <si>
    <t>Max Active Wells</t>
  </si>
  <si>
    <t>Gas Gatherer</t>
  </si>
  <si>
    <t>Oil Gatherer</t>
  </si>
  <si>
    <t>Lease Number</t>
  </si>
  <si>
    <t>Gross Perforated Interval</t>
  </si>
  <si>
    <t>True Vertical Depth</t>
  </si>
  <si>
    <t>Field</t>
  </si>
  <si>
    <t>State</t>
  </si>
  <si>
    <t>District</t>
  </si>
  <si>
    <t>AAPG Geologic Province</t>
  </si>
  <si>
    <t>Section</t>
  </si>
  <si>
    <t>Country</t>
  </si>
  <si>
    <t>Township</t>
  </si>
  <si>
    <t>Range</t>
  </si>
  <si>
    <t>Surface Latitude (WGS84)</t>
  </si>
  <si>
    <t>Abstract</t>
  </si>
  <si>
    <t>Surface Longitude (WGS84)</t>
  </si>
  <si>
    <t>Block</t>
  </si>
  <si>
    <t>OCS Area</t>
  </si>
  <si>
    <t>PGC Area</t>
  </si>
  <si>
    <t>Operator (Reported)</t>
  </si>
  <si>
    <t>Survey</t>
  </si>
  <si>
    <t>Entity ID</t>
  </si>
  <si>
    <t>Last 12 Oil</t>
  </si>
  <si>
    <t>Last 12 Gas</t>
  </si>
  <si>
    <t>Last 12 Water</t>
  </si>
  <si>
    <t>Other No.</t>
  </si>
  <si>
    <t>MAGNUM PRODUCING, LP</t>
  </si>
  <si>
    <t>SPACEK UNIT</t>
  </si>
  <si>
    <t>VICTORIA (TX)</t>
  </si>
  <si>
    <t>MIDDLE WILCOX</t>
  </si>
  <si>
    <t>GAS</t>
  </si>
  <si>
    <t>INACTIVE</t>
  </si>
  <si>
    <t>V</t>
  </si>
  <si>
    <t>GULF COAST WEST</t>
  </si>
  <si>
    <t>GULFMARK ENERGY, INC.</t>
  </si>
  <si>
    <t>HELEN GOHLKE</t>
  </si>
  <si>
    <t>TX</t>
  </si>
  <si>
    <t>TEXAS &amp; LOUISIANA GULF COAST BASIN</t>
  </si>
  <si>
    <t>USA</t>
  </si>
  <si>
    <t>P-330</t>
  </si>
  <si>
    <t>DAVID HINES</t>
  </si>
  <si>
    <t>MCLEAN UNIT 4</t>
  </si>
  <si>
    <t>JEFFERSON (TX)</t>
  </si>
  <si>
    <t>HETEROSTEGINA - DISPOSAL</t>
  </si>
  <si>
    <t>OIL</t>
  </si>
  <si>
    <t>GULF COAST CENTRAL</t>
  </si>
  <si>
    <t>BIG HILL</t>
  </si>
  <si>
    <t>EL&amp;RR RR CO</t>
  </si>
  <si>
    <t>DUCROZ</t>
  </si>
  <si>
    <t>BRAZORIA (TX)</t>
  </si>
  <si>
    <t>TOP OF FRIO</t>
  </si>
  <si>
    <t>WILDCAT</t>
  </si>
  <si>
    <t>DILLARD, N</t>
  </si>
  <si>
    <t>ANDERSON</t>
  </si>
  <si>
    <t>MATAGORDA (TX)</t>
  </si>
  <si>
    <t>HUEBNER</t>
  </si>
  <si>
    <t>D</t>
  </si>
  <si>
    <t>LUCKY, EAST</t>
  </si>
  <si>
    <t>HALL, E</t>
  </si>
  <si>
    <t>U</t>
  </si>
  <si>
    <t>GULF SOUTH PIPELINE COMPANY, LP</t>
  </si>
  <si>
    <t>OAKLEY, NORTHWEST</t>
  </si>
  <si>
    <t>LA</t>
  </si>
  <si>
    <t>MAGNUM PRODUCING, L.P.</t>
  </si>
  <si>
    <t>MCLEAN</t>
  </si>
  <si>
    <t>HACKBERRY SAND</t>
  </si>
  <si>
    <t>PHILLIPS 66 COMPANY</t>
  </si>
  <si>
    <t>THE PEGGY FEDERAL</t>
  </si>
  <si>
    <t>CHAVES (NM)</t>
  </si>
  <si>
    <t>SAN ANDRES</t>
  </si>
  <si>
    <t>APPLICATION FOR PERMIT TO DRILL</t>
  </si>
  <si>
    <t>NORTHWEST SHELF</t>
  </si>
  <si>
    <t>RACE TRACK</t>
  </si>
  <si>
    <t>NM</t>
  </si>
  <si>
    <t>PERMIAN BASIN</t>
  </si>
  <si>
    <t>09S</t>
  </si>
  <si>
    <t>27E</t>
  </si>
  <si>
    <t>P-440</t>
  </si>
  <si>
    <t>LANCASTER, W. H.</t>
  </si>
  <si>
    <t>WHARTON (TX)</t>
  </si>
  <si>
    <t>GRETA</t>
  </si>
  <si>
    <t>LOUISE</t>
  </si>
  <si>
    <t>M&amp;C</t>
  </si>
  <si>
    <t>TICONDEROGA B</t>
  </si>
  <si>
    <t>HARDIN (TX)</t>
  </si>
  <si>
    <t>YEGUA 3</t>
  </si>
  <si>
    <t>H</t>
  </si>
  <si>
    <t>SHELL TRADING (US) COMPANY</t>
  </si>
  <si>
    <t>KARLGORE</t>
  </si>
  <si>
    <t>H&amp;TC RR CO</t>
  </si>
  <si>
    <t>MCINTYRE, WILLIS</t>
  </si>
  <si>
    <t>YEGUA - DISPOSAL</t>
  </si>
  <si>
    <t>TICONDEROGA D</t>
  </si>
  <si>
    <t>YEGUA 2 SAND</t>
  </si>
  <si>
    <t>YEGUA 7000</t>
  </si>
  <si>
    <t>ENTERPRISE PRODUCTS OPERATINGLLC</t>
  </si>
  <si>
    <t>SUNOCO PTNRS. MKTG.&amp;TERMINALS LP</t>
  </si>
  <si>
    <t>BRADFORD</t>
  </si>
  <si>
    <t>BEE (TX)</t>
  </si>
  <si>
    <t>FRIO</t>
  </si>
  <si>
    <t>EAGLE FORD DRY</t>
  </si>
  <si>
    <t>EAGLEFORD</t>
  </si>
  <si>
    <t>PLAINS MARKETING, L.P.</t>
  </si>
  <si>
    <t>NORMANNA, E.</t>
  </si>
  <si>
    <t>GEORGE, H</t>
  </si>
  <si>
    <t>RECLASSIFIED TO ANOTHER TYPE OF ENTITY</t>
  </si>
  <si>
    <t>BLACK STONE MINERALS</t>
  </si>
  <si>
    <t>4 C</t>
  </si>
  <si>
    <t>TYLER (TX)</t>
  </si>
  <si>
    <t>WILCOX 6</t>
  </si>
  <si>
    <t>ELIJAH GREEN</t>
  </si>
  <si>
    <t>GREEN, E</t>
  </si>
  <si>
    <t>TICONDEROGA A</t>
  </si>
  <si>
    <t>YEGUA 4-G</t>
  </si>
  <si>
    <t>RANCHO CULLEN UNIT</t>
  </si>
  <si>
    <t>2H</t>
  </si>
  <si>
    <t>COLORADO (TX)</t>
  </si>
  <si>
    <t>WILCOX 7400 SD</t>
  </si>
  <si>
    <t>EAGLEBINE</t>
  </si>
  <si>
    <t>LOMITA</t>
  </si>
  <si>
    <t>HUNT, W R</t>
  </si>
  <si>
    <t>ROBESON</t>
  </si>
  <si>
    <t>1C</t>
  </si>
  <si>
    <t>FRIO A, FB-1</t>
  </si>
  <si>
    <t>PALACIOS</t>
  </si>
  <si>
    <t>GOODWIN, L</t>
  </si>
  <si>
    <t>1T</t>
  </si>
  <si>
    <t>MELBOURN E-3 SEG C</t>
  </si>
  <si>
    <t>GORDON HOLDINGS LLC</t>
  </si>
  <si>
    <t>RAPIDES (LA)</t>
  </si>
  <si>
    <t>DRY</t>
  </si>
  <si>
    <t>P &amp; A</t>
  </si>
  <si>
    <t>GULF COAST EAST</t>
  </si>
  <si>
    <t>TUSCALOOSA MARINE SHALE</t>
  </si>
  <si>
    <t>WILDCAT-NO LA MONROE DIST</t>
  </si>
  <si>
    <t>LAFAYETTE</t>
  </si>
  <si>
    <t>01N</t>
  </si>
  <si>
    <t>02W</t>
  </si>
  <si>
    <t>P-310</t>
  </si>
  <si>
    <t>MCLEAN UNIT 3</t>
  </si>
  <si>
    <t>DISCORBIS B</t>
  </si>
  <si>
    <t>TICONDEROGA GAS UNIT B</t>
  </si>
  <si>
    <t>1H</t>
  </si>
  <si>
    <t>UPPER WILCOX CONS</t>
  </si>
  <si>
    <t>FIRST RIVER ENERGY, LLC</t>
  </si>
  <si>
    <t>MAPLE SLOUGH</t>
  </si>
  <si>
    <t>MCLEAN  UNIT 3</t>
  </si>
  <si>
    <t>MARGINULINA</t>
  </si>
  <si>
    <t>WORKED OVER TO ANOTHER ZONE</t>
  </si>
  <si>
    <t>ENTERPRISE CRUDE OIL LLC</t>
  </si>
  <si>
    <t>RIEGER</t>
  </si>
  <si>
    <t>JARVIS CREEK</t>
  </si>
  <si>
    <t>CASTLEMAN, S</t>
  </si>
  <si>
    <t>3 C</t>
  </si>
  <si>
    <t>WILCOX 3</t>
  </si>
  <si>
    <t>3 T</t>
  </si>
  <si>
    <t>WILCOX 10</t>
  </si>
  <si>
    <t>2T</t>
  </si>
  <si>
    <t>WILCOX 7</t>
  </si>
  <si>
    <t>2C</t>
  </si>
  <si>
    <t>TICONDEROGA GAS UNIT A</t>
  </si>
  <si>
    <t>NEWPARK</t>
  </si>
  <si>
    <t>MIOCENE SIPHONINA</t>
  </si>
  <si>
    <t>EATON, S</t>
  </si>
  <si>
    <t>BRISCOE C</t>
  </si>
  <si>
    <t>LAVACA (TX)</t>
  </si>
  <si>
    <t>WILCOX 8200</t>
  </si>
  <si>
    <t>SHERIDAN, S. W.</t>
  </si>
  <si>
    <t>HT&amp;B RR CO</t>
  </si>
  <si>
    <t>FITZHUGH-MCLEAN</t>
  </si>
  <si>
    <t>SPINDLETOP SALT DOME - DISPOSAL</t>
  </si>
  <si>
    <t>TICONDEROGA GAS UNIT D</t>
  </si>
  <si>
    <t>A. SCHROEDER</t>
  </si>
  <si>
    <t>AUSTIN (TX)</t>
  </si>
  <si>
    <t>WILCOX 9000</t>
  </si>
  <si>
    <t>BLEIBLERVILLE</t>
  </si>
  <si>
    <t>ANDERSON-THOMPSON</t>
  </si>
  <si>
    <t>MIOCENE - DISPOSAL</t>
  </si>
  <si>
    <t>JOHNSON, B. A. 'A'</t>
  </si>
  <si>
    <t>WILCOX 9100</t>
  </si>
  <si>
    <t>SUBLIME</t>
  </si>
  <si>
    <t>FOWLER, S</t>
  </si>
  <si>
    <t>SIMONS-VANCE</t>
  </si>
  <si>
    <t>JACKSON (TX)</t>
  </si>
  <si>
    <t>COMBINED ASSOCIATED</t>
  </si>
  <si>
    <t>WESTHOFF</t>
  </si>
  <si>
    <t>HEARD, W</t>
  </si>
  <si>
    <t>WILCOX 8300</t>
  </si>
  <si>
    <t>SPOHN FOUNDATION</t>
  </si>
  <si>
    <t>ALLEN DOME</t>
  </si>
  <si>
    <t>ALLEY, W &amp; T</t>
  </si>
  <si>
    <t>BAPTIST FOUNDATION</t>
  </si>
  <si>
    <t>NODOSARIA 10,000</t>
  </si>
  <si>
    <t>BUTTERMILK</t>
  </si>
  <si>
    <t>DUNCAN, J</t>
  </si>
  <si>
    <t>OVERLAND</t>
  </si>
  <si>
    <t>CATAHOULA - DISPOSAL</t>
  </si>
  <si>
    <t>SWD</t>
  </si>
  <si>
    <t>FITZHUGH</t>
  </si>
  <si>
    <t>WILCOX 8200 SD.</t>
  </si>
  <si>
    <t>GOLA</t>
  </si>
  <si>
    <t>LUCKY</t>
  </si>
  <si>
    <t>EAST HAMEL GAS UNIT 4</t>
  </si>
  <si>
    <t>WILCOX 8460</t>
  </si>
  <si>
    <t>HAMEL</t>
  </si>
  <si>
    <t>DOWDY, R</t>
  </si>
  <si>
    <t>MILLER WEST</t>
  </si>
  <si>
    <t>DUVAL (TX)</t>
  </si>
  <si>
    <t>FRIO-VKSBG CONS.</t>
  </si>
  <si>
    <t>ORCONES</t>
  </si>
  <si>
    <t>FLORES, S</t>
  </si>
  <si>
    <t>BOCK</t>
  </si>
  <si>
    <t>DEWITT (TX)</t>
  </si>
  <si>
    <t>LULING 7270</t>
  </si>
  <si>
    <t>YORKTOWN, S</t>
  </si>
  <si>
    <t>TINSLEY, J T</t>
  </si>
  <si>
    <t>MCINTYRE</t>
  </si>
  <si>
    <t>LEHMANN ET AL</t>
  </si>
  <si>
    <t>FAYETTE (TX)</t>
  </si>
  <si>
    <t>WILCOX 4500</t>
  </si>
  <si>
    <t>GIDDINGS</t>
  </si>
  <si>
    <t>GREEN, T</t>
  </si>
  <si>
    <t>RICE LAND</t>
  </si>
  <si>
    <t>BEAUREGARD (LA)</t>
  </si>
  <si>
    <t>WILDCAT-SO LA LAFAYETTE DIST</t>
  </si>
  <si>
    <t>LAKE CHARLES</t>
  </si>
  <si>
    <t>04S</t>
  </si>
  <si>
    <t>11W</t>
  </si>
  <si>
    <t>MCCANN, OLA GAS UNIT</t>
  </si>
  <si>
    <t>2A</t>
  </si>
  <si>
    <t>SAN PATRICIO (TX)</t>
  </si>
  <si>
    <t>ACE GATHERING, INC.</t>
  </si>
  <si>
    <t>MIDWAY</t>
  </si>
  <si>
    <t>GARCIA, J</t>
  </si>
  <si>
    <t>STATE TRACT 44 UNIT</t>
  </si>
  <si>
    <t>ARANSAS (TX)</t>
  </si>
  <si>
    <t>ZOLLER</t>
  </si>
  <si>
    <t>NEWCOMB, T</t>
  </si>
  <si>
    <t>THOMPSON 10100</t>
  </si>
  <si>
    <t>1W</t>
  </si>
  <si>
    <t>JASPER (TX)</t>
  </si>
  <si>
    <t>YEGUA 7300</t>
  </si>
  <si>
    <t>CANCELLED</t>
  </si>
  <si>
    <t>BUNA</t>
  </si>
  <si>
    <t>T&amp;NO RR CO</t>
  </si>
  <si>
    <t>ROYAL ET AL</t>
  </si>
  <si>
    <t>WILCOX 7300</t>
  </si>
  <si>
    <t>LOGAN, J</t>
  </si>
  <si>
    <t>HAFERNICK UNIT</t>
  </si>
  <si>
    <t>FRIO 8500</t>
  </si>
  <si>
    <t>BMB INVESTMENTS</t>
  </si>
  <si>
    <t>1ST</t>
  </si>
  <si>
    <t>WILCOX 10,000</t>
  </si>
  <si>
    <t>BENBOW</t>
  </si>
  <si>
    <t>FOLEY, S T</t>
  </si>
  <si>
    <t>SIMONS-HAFERNICK UNIT</t>
  </si>
  <si>
    <t>FRIO 6250</t>
  </si>
  <si>
    <t>1 C</t>
  </si>
  <si>
    <t>HUEBNER 8900</t>
  </si>
  <si>
    <t>DOROTIK G. U.</t>
  </si>
  <si>
    <t>1R</t>
  </si>
  <si>
    <t>BORCHERS, S.</t>
  </si>
  <si>
    <t>HANSON, T</t>
  </si>
  <si>
    <t>BKL GAS UNIT</t>
  </si>
  <si>
    <t>HOLLY, WEST</t>
  </si>
  <si>
    <t>LESTER, W</t>
  </si>
  <si>
    <t>GILFILLIAN, HOLLIS</t>
  </si>
  <si>
    <t>FRIO 10,000</t>
  </si>
  <si>
    <t>EASTEX CRUDE COMPANY</t>
  </si>
  <si>
    <t>CAGE RANCH</t>
  </si>
  <si>
    <t>BROOKS (TX)</t>
  </si>
  <si>
    <t>VXBG. 7990</t>
  </si>
  <si>
    <t>FLINT HILLS RESOURCES, LP</t>
  </si>
  <si>
    <t>VARGAS, L</t>
  </si>
  <si>
    <t>TORTORIS ET AL</t>
  </si>
  <si>
    <t>2D</t>
  </si>
  <si>
    <t>ORANGE (TX)</t>
  </si>
  <si>
    <t>PORT NECHES</t>
  </si>
  <si>
    <t>ALLEN, W</t>
  </si>
  <si>
    <t>POWELL-GLAZE UNIT</t>
  </si>
  <si>
    <t>SEG. 1 MASSEY</t>
  </si>
  <si>
    <t>ROCK ISL., W.</t>
  </si>
  <si>
    <t>POTTER, L J</t>
  </si>
  <si>
    <t>MIOCENE 4300</t>
  </si>
  <si>
    <t>PERMIT</t>
  </si>
  <si>
    <t>J. H. HARVEY UNIT</t>
  </si>
  <si>
    <t>HARVEY</t>
  </si>
  <si>
    <t>SARGENT, G</t>
  </si>
  <si>
    <t>TAFT</t>
  </si>
  <si>
    <t>TAFT, WEST</t>
  </si>
  <si>
    <t>ROSS, R</t>
  </si>
  <si>
    <t>3A</t>
  </si>
  <si>
    <t>1M</t>
  </si>
  <si>
    <t>WILCOX</t>
  </si>
  <si>
    <t>BIG JOE</t>
  </si>
  <si>
    <t>HARVEY, J.H. UNIT</t>
  </si>
  <si>
    <t>9-A FRIO</t>
  </si>
  <si>
    <t>MCKINNEY UNIT</t>
  </si>
  <si>
    <t>GREEN, J</t>
  </si>
  <si>
    <t>HATCH, G.W. ET AL</t>
  </si>
  <si>
    <t>NUECES (TX)</t>
  </si>
  <si>
    <t>CONSOLIDATED</t>
  </si>
  <si>
    <t>CORPUS CHRISTI, W</t>
  </si>
  <si>
    <t>VILLAREAL, E</t>
  </si>
  <si>
    <t>UPPER HOLUB</t>
  </si>
  <si>
    <t>LEHMANN-ZOCH</t>
  </si>
  <si>
    <t>SEG WEST 8600</t>
  </si>
  <si>
    <t>ENERFIN FIELD SERVICES LLC</t>
  </si>
  <si>
    <t>PORT NECHES, N</t>
  </si>
  <si>
    <t>CLEMENT SWD</t>
  </si>
  <si>
    <t>ASSUMPTION (LA)</t>
  </si>
  <si>
    <t>HOUMA</t>
  </si>
  <si>
    <t>14S</t>
  </si>
  <si>
    <t>13E</t>
  </si>
  <si>
    <t>MENNING A-129</t>
  </si>
  <si>
    <t>MAGNOLIA</t>
  </si>
  <si>
    <t>THE RAPTURE</t>
  </si>
  <si>
    <t>CRENSHAW, O B</t>
  </si>
  <si>
    <t>FLINN</t>
  </si>
  <si>
    <t>JOHNSON, B. A. "D" OIL UNIT</t>
  </si>
  <si>
    <t>FENN, J B</t>
  </si>
  <si>
    <t>ANOMALINA 10300</t>
  </si>
  <si>
    <t>NELSON, A.E</t>
  </si>
  <si>
    <t>FRIO 7500</t>
  </si>
  <si>
    <t>TRIPLE "A"</t>
  </si>
  <si>
    <t>OLA MCCANN GAS UNIT</t>
  </si>
  <si>
    <t>OLA MCCANN "A"</t>
  </si>
  <si>
    <t>NELSON SAND</t>
  </si>
  <si>
    <t>HUNT GAS UNIT</t>
  </si>
  <si>
    <t>RAMON, M</t>
  </si>
  <si>
    <t>WILCOX 9200</t>
  </si>
  <si>
    <t>KUYKENDALL, E M</t>
  </si>
  <si>
    <t>FORESTAR MINERALS</t>
  </si>
  <si>
    <t>COWPEN CREEK</t>
  </si>
  <si>
    <t>06S</t>
  </si>
  <si>
    <t>09W</t>
  </si>
  <si>
    <t>KAHLDEN</t>
  </si>
  <si>
    <t>PRAIRIE BELL</t>
  </si>
  <si>
    <t>I&amp;GN RR CO</t>
  </si>
  <si>
    <t>BP AMERICA</t>
  </si>
  <si>
    <t>VERMILION (LA)</t>
  </si>
  <si>
    <t>ACTIVE</t>
  </si>
  <si>
    <t>052150-LEASE</t>
  </si>
  <si>
    <t>KAPLAN, SOUTH</t>
  </si>
  <si>
    <t>13S</t>
  </si>
  <si>
    <t>01W</t>
  </si>
  <si>
    <t>FRIENDSHIP #3 MARG VAG</t>
  </si>
  <si>
    <t>MARGINULINA 9200</t>
  </si>
  <si>
    <t>FRIENDSHIP #3 SULLIVAN SD GAS UT</t>
  </si>
  <si>
    <t>FRIO A 10,200</t>
  </si>
  <si>
    <t>DCP MIDSTREAM, LP</t>
  </si>
  <si>
    <t>VIEMAN, L. D.</t>
  </si>
  <si>
    <t>ACTIVE INJ</t>
  </si>
  <si>
    <t>STYLES BAYOU</t>
  </si>
  <si>
    <t>MARSH, S</t>
  </si>
  <si>
    <t>YEGUA 4594</t>
  </si>
  <si>
    <t>COPANO PIPELINES/SOUTH TEXAS LLC</t>
  </si>
  <si>
    <t>BTSA</t>
  </si>
  <si>
    <t>BALUSEK</t>
  </si>
  <si>
    <t>WILCOX-BIRD DOG</t>
  </si>
  <si>
    <t>GARWOOD, W.</t>
  </si>
  <si>
    <t>WOOLY, E S</t>
  </si>
  <si>
    <t>ALEXANDER RANCH</t>
  </si>
  <si>
    <t>WEBB (TX)</t>
  </si>
  <si>
    <t>NAVARRO</t>
  </si>
  <si>
    <t>KINDER MORGAN TEJAS PIPELINE LLC</t>
  </si>
  <si>
    <t>VALLEY</t>
  </si>
  <si>
    <t>POR 38</t>
  </si>
  <si>
    <t>SANCHEZ, T</t>
  </si>
  <si>
    <t>ALEXANDER "A"</t>
  </si>
  <si>
    <t>ZAPATA (TX)</t>
  </si>
  <si>
    <t>LOBO CONS.</t>
  </si>
  <si>
    <t>LOBO PIPELINE COMPANY L.P.</t>
  </si>
  <si>
    <t>EXSUN</t>
  </si>
  <si>
    <t>CUELLAR, M</t>
  </si>
  <si>
    <t>PHILLIP A. MCKINNEY GAS UNIT</t>
  </si>
  <si>
    <t>LIVE OAK (TX)</t>
  </si>
  <si>
    <t>MCKINNEY</t>
  </si>
  <si>
    <t>ELY, J</t>
  </si>
  <si>
    <t>WADE, J.R.FARMS</t>
  </si>
  <si>
    <t>HIDALGO (TX)</t>
  </si>
  <si>
    <t>1-A</t>
  </si>
  <si>
    <t>MERCEDES</t>
  </si>
  <si>
    <t>TR 2333</t>
  </si>
  <si>
    <t>YNOJOSA DE BALLI, J J</t>
  </si>
  <si>
    <t>9750 RA SUA;LOPEZ ETAL</t>
  </si>
  <si>
    <t>051815-UNIT</t>
  </si>
  <si>
    <t>MARRS MCLEAN UNIT</t>
  </si>
  <si>
    <t>CENTANA INTRASTATE PIPELINE, LLC</t>
  </si>
  <si>
    <t>PIPKIN-WINGATE</t>
  </si>
  <si>
    <t>ANGELINA</t>
  </si>
  <si>
    <t>MARTINEZ GAS UNIT</t>
  </si>
  <si>
    <t>VXKBG. CONSOL.</t>
  </si>
  <si>
    <t>KELSEY</t>
  </si>
  <si>
    <t>SANCHEZ, G</t>
  </si>
  <si>
    <t>LA LUW 050443</t>
  </si>
  <si>
    <t>ST. MARTIN (LA)</t>
  </si>
  <si>
    <t>CONOCOPHILLIPS COMPANY</t>
  </si>
  <si>
    <t>SECTION 28</t>
  </si>
  <si>
    <t>NELSON, A.E.</t>
  </si>
  <si>
    <t>FRIO 7100</t>
  </si>
  <si>
    <t>PRODUCERS GAS GATHERING JV</t>
  </si>
  <si>
    <t>FRIENDSHIP G.U.</t>
  </si>
  <si>
    <t>FRIO 10,400</t>
  </si>
  <si>
    <t>DCP OPERATING COMPANY, LP</t>
  </si>
  <si>
    <t>BIG HILL, S.W.</t>
  </si>
  <si>
    <t>CHICOLETE CREEK</t>
  </si>
  <si>
    <t>BORCHERS, EAST</t>
  </si>
  <si>
    <t>SWINGLE, L E</t>
  </si>
  <si>
    <t>MENDOZA "B"</t>
  </si>
  <si>
    <t>GUTIERREZ, J C</t>
  </si>
  <si>
    <t>BLACKSTONE UNIT</t>
  </si>
  <si>
    <t>X</t>
  </si>
  <si>
    <t>BOWEN, J</t>
  </si>
  <si>
    <t>BIG MAC</t>
  </si>
  <si>
    <t>G.S. HARRISON UNIT</t>
  </si>
  <si>
    <t>FRIO -C-</t>
  </si>
  <si>
    <t>MARRS MCLEAN</t>
  </si>
  <si>
    <t>FRIO A</t>
  </si>
  <si>
    <t>MAY FIELD UNIT SWD</t>
  </si>
  <si>
    <t>KLEBERG (TX)</t>
  </si>
  <si>
    <t>FRIO 1</t>
  </si>
  <si>
    <t>TA</t>
  </si>
  <si>
    <t>MAY</t>
  </si>
  <si>
    <t>TREVINO, G</t>
  </si>
  <si>
    <t>HINZE, ALICE</t>
  </si>
  <si>
    <t>GARWOOD</t>
  </si>
  <si>
    <t>MAGNUM PRODUCING &amp; OPERATING COMPANY</t>
  </si>
  <si>
    <t>WILLIAMS, J. D.</t>
  </si>
  <si>
    <t>LIBERTY (TX)</t>
  </si>
  <si>
    <t>5000 SAND</t>
  </si>
  <si>
    <t>DAYTON, NORTH</t>
  </si>
  <si>
    <t>MAGNUM ENGINEERING COMPANY</t>
  </si>
  <si>
    <t>DIMON SWD</t>
  </si>
  <si>
    <t>1A</t>
  </si>
  <si>
    <t>GOLIAD (TX)</t>
  </si>
  <si>
    <t>MUY BUENO</t>
  </si>
  <si>
    <t>DE JESUS YBARBO, M</t>
  </si>
  <si>
    <t>DEERING, J. A. TR. -N- O/A</t>
  </si>
  <si>
    <t>MAGNUM PRODUCING &amp; OPERATING CO.</t>
  </si>
  <si>
    <t>FRIO F-28</t>
  </si>
  <si>
    <t>FOUR CORNERS</t>
  </si>
  <si>
    <t>AUSTIN, S F</t>
  </si>
  <si>
    <t>ROBERTS-MUELLER</t>
  </si>
  <si>
    <t>CHAMBERS (TX)</t>
  </si>
  <si>
    <t>SALTDOME 3</t>
  </si>
  <si>
    <t>HIGH ISLAND</t>
  </si>
  <si>
    <t>GROGAN, HRS J</t>
  </si>
  <si>
    <t>SMGU 10 SWD</t>
  </si>
  <si>
    <t>MAYES SOUTH</t>
  </si>
  <si>
    <t>POITEVENT, J</t>
  </si>
  <si>
    <t>HYNES</t>
  </si>
  <si>
    <t>REFUGIO (TX)</t>
  </si>
  <si>
    <t>PAPALOTE, E</t>
  </si>
  <si>
    <t>LAMBERT, W</t>
  </si>
  <si>
    <t>SCHAEFER, E. C.</t>
  </si>
  <si>
    <t>FRIO 2800</t>
  </si>
  <si>
    <t>COTTONWOOD CREEK S.</t>
  </si>
  <si>
    <t>DUFF, J</t>
  </si>
  <si>
    <t>HAYNES, J. F.</t>
  </si>
  <si>
    <t>2SW</t>
  </si>
  <si>
    <t>WHITES BAYOU, S.</t>
  </si>
  <si>
    <t>JENNY, J R</t>
  </si>
  <si>
    <t>BAKER, EARL</t>
  </si>
  <si>
    <t>COLE</t>
  </si>
  <si>
    <t>S&amp;M</t>
  </si>
  <si>
    <t>ANGERSTEIN, H.O.</t>
  </si>
  <si>
    <t>FRIO 2750</t>
  </si>
  <si>
    <t>MASON, L M</t>
  </si>
  <si>
    <t>SCHROEDER, E.</t>
  </si>
  <si>
    <t>1D</t>
  </si>
  <si>
    <t>WILCOX 9540</t>
  </si>
  <si>
    <t>CHAPMAN RANCH</t>
  </si>
  <si>
    <t>MID. FRIO CONS.</t>
  </si>
  <si>
    <t>DE YNOJOSA, R</t>
  </si>
  <si>
    <t>DUDLEY, B. J. UNIT</t>
  </si>
  <si>
    <t>NASH, HANNAH</t>
  </si>
  <si>
    <t>HARRIS (TX)</t>
  </si>
  <si>
    <t>YEGUA 1D</t>
  </si>
  <si>
    <t>ULRICH</t>
  </si>
  <si>
    <t>NASH, H</t>
  </si>
  <si>
    <t>CHOPPE, DOROTHY</t>
  </si>
  <si>
    <t>7200 FRIO</t>
  </si>
  <si>
    <t>EL CAMPO</t>
  </si>
  <si>
    <t>ET RR CO</t>
  </si>
  <si>
    <t>FELDER-MOERS</t>
  </si>
  <si>
    <t>FRIO 6508</t>
  </si>
  <si>
    <t>WHARTON, S</t>
  </si>
  <si>
    <t>BIGGAM, F</t>
  </si>
  <si>
    <t>HALBIG UNIT</t>
  </si>
  <si>
    <t>PAINTER GAS UNIT</t>
  </si>
  <si>
    <t>1-P-2</t>
  </si>
  <si>
    <t>GARZA, JUAN</t>
  </si>
  <si>
    <t>SAN MANUEL</t>
  </si>
  <si>
    <t>TR56</t>
  </si>
  <si>
    <t>BALLI, J J</t>
  </si>
  <si>
    <t>BILL DANIEL "A"</t>
  </si>
  <si>
    <t>Y-3 SAND</t>
  </si>
  <si>
    <t>RICH RANCH</t>
  </si>
  <si>
    <t>CORPUS CHRISTI BANK &amp; TRUST</t>
  </si>
  <si>
    <t>PLYMOUTH</t>
  </si>
  <si>
    <t>FESSENDEN, J</t>
  </si>
  <si>
    <t>RICE ESTATE</t>
  </si>
  <si>
    <t>GALVESTON (TX)</t>
  </si>
  <si>
    <t>FRIO, UPPER</t>
  </si>
  <si>
    <t>LEAGUE CITY</t>
  </si>
  <si>
    <t>PERRY, J F &amp; E</t>
  </si>
  <si>
    <t>TRAYLOR</t>
  </si>
  <si>
    <t>HEYSER</t>
  </si>
  <si>
    <t>GALBAN, J E</t>
  </si>
  <si>
    <t>WINTERMANN</t>
  </si>
  <si>
    <t>WILCOX 9350</t>
  </si>
  <si>
    <t>RAMSEY, E.</t>
  </si>
  <si>
    <t>BARTLESON, P K</t>
  </si>
  <si>
    <t>TENBRINK</t>
  </si>
  <si>
    <t>8900 -A- SD.</t>
  </si>
  <si>
    <t>CHENANGO</t>
  </si>
  <si>
    <t>ROCHE -D-</t>
  </si>
  <si>
    <t>CHAMBERLAIN</t>
  </si>
  <si>
    <t>LAURA THOMPSON,SE</t>
  </si>
  <si>
    <t>BROWN, R</t>
  </si>
  <si>
    <t>DOUGHTY</t>
  </si>
  <si>
    <t>4D</t>
  </si>
  <si>
    <t>7450 SD</t>
  </si>
  <si>
    <t>BEYER, MONROE</t>
  </si>
  <si>
    <t>FRIO 6600 SAND</t>
  </si>
  <si>
    <t>SADDLE, R</t>
  </si>
  <si>
    <t>NELSON, A. E.</t>
  </si>
  <si>
    <t>BENAVIDES, ROSA</t>
  </si>
  <si>
    <t>YEGUA 3500</t>
  </si>
  <si>
    <t>TIFFANY</t>
  </si>
  <si>
    <t>JASPER-WEBB</t>
  </si>
  <si>
    <t>HARRISON, RUTH C.</t>
  </si>
  <si>
    <t>1 U</t>
  </si>
  <si>
    <t>FRIO 6000</t>
  </si>
  <si>
    <t>HAMON/HARVEY</t>
  </si>
  <si>
    <t>STEWART, W. L.</t>
  </si>
  <si>
    <t>5D</t>
  </si>
  <si>
    <t>KEYSTONE MILLS "B"</t>
  </si>
  <si>
    <t>MONTGOMERY (TX)</t>
  </si>
  <si>
    <t>COCKFIELD UPPER</t>
  </si>
  <si>
    <t>CONROE</t>
  </si>
  <si>
    <t>SMITH, L</t>
  </si>
  <si>
    <t>3D</t>
  </si>
  <si>
    <t>11000 RA SUA;HENRY MELANCON</t>
  </si>
  <si>
    <t>SUNOCO PARTNERS MKT &amp; TRMLS, LP</t>
  </si>
  <si>
    <t>050452-UNIT</t>
  </si>
  <si>
    <t>07E</t>
  </si>
  <si>
    <t>MENNING</t>
  </si>
  <si>
    <t>FOSS-BROWN</t>
  </si>
  <si>
    <t>WILLIAMS, M</t>
  </si>
  <si>
    <t>KENDALL</t>
  </si>
  <si>
    <t>QUEEN CITY</t>
  </si>
  <si>
    <t>CAMERON CSL</t>
  </si>
  <si>
    <t>FRIENDSHIP "A"</t>
  </si>
  <si>
    <t>MARGINULINA 9000</t>
  </si>
  <si>
    <t>MAY FIELD UNIT</t>
  </si>
  <si>
    <t>LOWER 7-B</t>
  </si>
  <si>
    <t>3-L</t>
  </si>
  <si>
    <t>RICHARDSON, ET AL GU</t>
  </si>
  <si>
    <t>FRIO 3500</t>
  </si>
  <si>
    <t>SEALY</t>
  </si>
  <si>
    <t>SAN FELIPE DE AUSTIN</t>
  </si>
  <si>
    <t>SRUBAR</t>
  </si>
  <si>
    <t>GRESHAM</t>
  </si>
  <si>
    <t>CRONKRITE, L</t>
  </si>
  <si>
    <t>RASMUSSEN</t>
  </si>
  <si>
    <t>ALLENSON B 4300</t>
  </si>
  <si>
    <t>LOUISE, N.</t>
  </si>
  <si>
    <t>WC RR CO</t>
  </si>
  <si>
    <t>MANN, J. C. GAS UNIT</t>
  </si>
  <si>
    <t>VICKSBURG PATRIOT</t>
  </si>
  <si>
    <t>MERIT ENERGY COMPANY</t>
  </si>
  <si>
    <t>CADRE</t>
  </si>
  <si>
    <t>GOMEZ, M</t>
  </si>
  <si>
    <t>MIKESKA</t>
  </si>
  <si>
    <t>WILCOX 9,000</t>
  </si>
  <si>
    <t>NELSONVILLE</t>
  </si>
  <si>
    <t>FRIENDSHIP NO. 4 GAS UNIT</t>
  </si>
  <si>
    <t>NONION STRUMA SD.</t>
  </si>
  <si>
    <t>HOFFMAN 116</t>
  </si>
  <si>
    <t>WILCOX CONS.</t>
  </si>
  <si>
    <t>ROSITA NW</t>
  </si>
  <si>
    <t>BS&amp;F</t>
  </si>
  <si>
    <t>SABCO IBC</t>
  </si>
  <si>
    <t>BUCKEYE, WEST</t>
  </si>
  <si>
    <t>KELLER, J C</t>
  </si>
  <si>
    <t>FRIENDSHIP</t>
  </si>
  <si>
    <t>WHITEHEAD "B"</t>
  </si>
  <si>
    <t>COLUMBIA (AR)</t>
  </si>
  <si>
    <t>COTTON VALLEY</t>
  </si>
  <si>
    <t>ARKLA</t>
  </si>
  <si>
    <t>DORCHEAT MACEDONIA</t>
  </si>
  <si>
    <t>AR</t>
  </si>
  <si>
    <t>ARKLA BASIN</t>
  </si>
  <si>
    <t>18S</t>
  </si>
  <si>
    <t>21W</t>
  </si>
  <si>
    <t>P-300</t>
  </si>
  <si>
    <t>GORKA-GEORGE GU</t>
  </si>
  <si>
    <t>FORT BEND (TX)</t>
  </si>
  <si>
    <t>MIOCENE 4010</t>
  </si>
  <si>
    <t>THOMPSON, W.</t>
  </si>
  <si>
    <t>PEEBLES, R</t>
  </si>
  <si>
    <t>GORKA, JIM</t>
  </si>
  <si>
    <t>MILBURN, D H</t>
  </si>
  <si>
    <t>DUNN SOUTH</t>
  </si>
  <si>
    <t>WELDER HEIRS</t>
  </si>
  <si>
    <t>ODEM</t>
  </si>
  <si>
    <t>DE LA GARZA, J M A</t>
  </si>
  <si>
    <t>DELTA</t>
  </si>
  <si>
    <t>TEAL #1</t>
  </si>
  <si>
    <t>WILCOX 8700</t>
  </si>
  <si>
    <t>TEAL, MRS A</t>
  </si>
  <si>
    <t>PERRY 6050</t>
  </si>
  <si>
    <t>WILCOX -C-</t>
  </si>
  <si>
    <t>BORCHERS "B"</t>
  </si>
  <si>
    <t>MORALES NORTH</t>
  </si>
  <si>
    <t>HARDY, W</t>
  </si>
  <si>
    <t>GROGAN-BLACKSTONE UNIT</t>
  </si>
  <si>
    <t>COOK MTN.</t>
  </si>
  <si>
    <t>MCCOY</t>
  </si>
  <si>
    <t>DONAHO, D</t>
  </si>
  <si>
    <t>PLOEGER 'B'</t>
  </si>
  <si>
    <t>BORCHERS</t>
  </si>
  <si>
    <t>FOOTMAN, J</t>
  </si>
  <si>
    <t>FULLER</t>
  </si>
  <si>
    <t>VICKSBURG CONSL.</t>
  </si>
  <si>
    <t>AGUA DULCE</t>
  </si>
  <si>
    <t>DE LA FUENTE, A</t>
  </si>
  <si>
    <t>SMITH GAS UNIT</t>
  </si>
  <si>
    <t>9250 WILCOX</t>
  </si>
  <si>
    <t>GULF COAST ENERGY, INC.</t>
  </si>
  <si>
    <t>WILLIAMS</t>
  </si>
  <si>
    <t>ALLEY, J</t>
  </si>
  <si>
    <t>KERR-MCGEE OIL &amp; GAS ONSHORE LP</t>
  </si>
  <si>
    <t>FRIO 10,100</t>
  </si>
  <si>
    <t>KUTCHKA</t>
  </si>
  <si>
    <t>FRIO 4270</t>
  </si>
  <si>
    <t>ONYX PIPELINE COMPANY</t>
  </si>
  <si>
    <t>GARCITAS CREEK, N.</t>
  </si>
  <si>
    <t>ALLEN, W H</t>
  </si>
  <si>
    <t>ANDERSON, MARK N., ET UX</t>
  </si>
  <si>
    <t>YEGUA 6000</t>
  </si>
  <si>
    <t>SAN FELIPE PIPELINE L.P.</t>
  </si>
  <si>
    <t>CHESTERVILLE, N.</t>
  </si>
  <si>
    <t>GH&amp;H RR CO</t>
  </si>
  <si>
    <t>BREWER GAS UNIT</t>
  </si>
  <si>
    <t>FRIO 3780</t>
  </si>
  <si>
    <t>MEIDER</t>
  </si>
  <si>
    <t>SLICK</t>
  </si>
  <si>
    <t>CALUMET SAN ANTONIO REFINING,LLC</t>
  </si>
  <si>
    <t>COQUAT</t>
  </si>
  <si>
    <t>WALLER, H</t>
  </si>
  <si>
    <t>MARTIN UNIT</t>
  </si>
  <si>
    <t>SLICK FIRST</t>
  </si>
  <si>
    <t>THEIS, SOUTH</t>
  </si>
  <si>
    <t>SIMS, W</t>
  </si>
  <si>
    <t>KEMPER, E.</t>
  </si>
  <si>
    <t>SGH ROYALTY</t>
  </si>
  <si>
    <t>HIGH STAR</t>
  </si>
  <si>
    <t>REED, T J</t>
  </si>
  <si>
    <t>WILCOX 9900</t>
  </si>
  <si>
    <t>CORZINE GAS UNIT</t>
  </si>
  <si>
    <t>WILCOX 10300</t>
  </si>
  <si>
    <t>COPANO FIELD SERV/LIVE OAK L.P.</t>
  </si>
  <si>
    <t>MIKESKA, N.</t>
  </si>
  <si>
    <t>RAMIRES, E</t>
  </si>
  <si>
    <t>PLOEGER</t>
  </si>
  <si>
    <t>1 T</t>
  </si>
  <si>
    <t>LEEDS, J</t>
  </si>
  <si>
    <t>PLOEGER 'A'</t>
  </si>
  <si>
    <t>HINTZ ESTATE 'A'</t>
  </si>
  <si>
    <t>BORCHERS "A"</t>
  </si>
  <si>
    <t>2 T</t>
  </si>
  <si>
    <t>2 C</t>
  </si>
  <si>
    <t>FRIO 3400</t>
  </si>
  <si>
    <t>LIGHT BROTHERS</t>
  </si>
  <si>
    <t>MORALES</t>
  </si>
  <si>
    <t>INT&amp;GN RR CO</t>
  </si>
  <si>
    <t>SCARBOROUGH</t>
  </si>
  <si>
    <t>CHEIVERS, J</t>
  </si>
  <si>
    <t>SUROVIK, FRANK</t>
  </si>
  <si>
    <t>SOUTHCROSS CCNG GATHERING LTD.</t>
  </si>
  <si>
    <t>1-R-2</t>
  </si>
  <si>
    <t>VANECEK G.U.</t>
  </si>
  <si>
    <t>SCHNEIDER 4600</t>
  </si>
  <si>
    <t>MATHIS, E</t>
  </si>
  <si>
    <t>WILCOX M-2</t>
  </si>
  <si>
    <t>3-P</t>
  </si>
  <si>
    <t>HILLBOLDT</t>
  </si>
  <si>
    <t>WILCOX K</t>
  </si>
  <si>
    <t>RANCH HOMES - ROBINSON</t>
  </si>
  <si>
    <t>FRIO 3300</t>
  </si>
  <si>
    <t>PRIESMEYER "A"</t>
  </si>
  <si>
    <t>WILCOX 10,700</t>
  </si>
  <si>
    <t>QUINN, B. E.</t>
  </si>
  <si>
    <t>QUINN</t>
  </si>
  <si>
    <t>BLUE LAKE</t>
  </si>
  <si>
    <t>HOFFMAN</t>
  </si>
  <si>
    <t>PATTESON ESTATE</t>
  </si>
  <si>
    <t>FB E V-17</t>
  </si>
  <si>
    <t>RUCIAS N</t>
  </si>
  <si>
    <t>MARCHBANKS-CADENA GAS UNIT #1</t>
  </si>
  <si>
    <t>ATLEE</t>
  </si>
  <si>
    <t>GARCIA, HRS A</t>
  </si>
  <si>
    <t>ALGEA GAS UNIT</t>
  </si>
  <si>
    <t>PEREZ, E</t>
  </si>
  <si>
    <t>HINTZ ESTATE -A-</t>
  </si>
  <si>
    <t>MARCHBANKS-CADENA</t>
  </si>
  <si>
    <t>TOP OF HIAWATHA</t>
  </si>
  <si>
    <t>AGE REFINING, INC.</t>
  </si>
  <si>
    <t>PARR, HILDA</t>
  </si>
  <si>
    <t>121T</t>
  </si>
  <si>
    <t>DELORES</t>
  </si>
  <si>
    <t>LIEBERMAN</t>
  </si>
  <si>
    <t>WILCOX 10700, SOUTH</t>
  </si>
  <si>
    <t>ANGERSTEIN, H O</t>
  </si>
  <si>
    <t>FRIO 2300</t>
  </si>
  <si>
    <t>GROGAN MINERALS UNIT</t>
  </si>
  <si>
    <t>WILCOX 9120-QUINN SD.</t>
  </si>
  <si>
    <t>PAINTERS GAS UNIT</t>
  </si>
  <si>
    <t>3-G-1</t>
  </si>
  <si>
    <t>UNKNOWN (TX)</t>
  </si>
  <si>
    <t>NIPPER, ARTIE "A"</t>
  </si>
  <si>
    <t>CLAYTON-FRANKS</t>
  </si>
  <si>
    <t>STATE TRACT 38 ST #1</t>
  </si>
  <si>
    <t>KINDER MORGAN TEXAS PIPELINE LLC</t>
  </si>
  <si>
    <t>LAKE ANAHUAC</t>
  </si>
  <si>
    <t>BLUME, J N</t>
  </si>
  <si>
    <t>YEGUA CONSOL</t>
  </si>
  <si>
    <t>WEGENHOFT</t>
  </si>
  <si>
    <t>HAMEL, SOUTH</t>
  </si>
  <si>
    <t>KEYSTONE MILLS</t>
  </si>
  <si>
    <t>3W</t>
  </si>
  <si>
    <t>MIDDLE WILCOX CONS.</t>
  </si>
  <si>
    <t>LUCKETT</t>
  </si>
  <si>
    <t>WX. 10330 MASS.</t>
  </si>
  <si>
    <t>FURHKEN, LOLA</t>
  </si>
  <si>
    <t>LAZO, A</t>
  </si>
  <si>
    <t>BLACK STONE</t>
  </si>
  <si>
    <t>LOS TORRITOS, N</t>
  </si>
  <si>
    <t>DOMINGUES, M</t>
  </si>
  <si>
    <t>PHILLIPS, H. S.</t>
  </si>
  <si>
    <t>WILCOX 10,800</t>
  </si>
  <si>
    <t>EL PASO FIELD SERVICES, L.P.</t>
  </si>
  <si>
    <t>KUYKENDALL, B</t>
  </si>
  <si>
    <t>NELSON, A E</t>
  </si>
  <si>
    <t>FRIO 7300 SD.</t>
  </si>
  <si>
    <t>FINKE</t>
  </si>
  <si>
    <t>ROBINSON</t>
  </si>
  <si>
    <t>APACHE GAS UNIT</t>
  </si>
  <si>
    <t>WILCOX 11200</t>
  </si>
  <si>
    <t>KINDER MORGAN TEXAS PIPELINE, LP</t>
  </si>
  <si>
    <t>WENDLING</t>
  </si>
  <si>
    <t>ALDERETE, D</t>
  </si>
  <si>
    <t>PREMIER-APPLING</t>
  </si>
  <si>
    <t>SEG 5 WEED UPPER</t>
  </si>
  <si>
    <t>APPLING</t>
  </si>
  <si>
    <t>AHLERT, W</t>
  </si>
  <si>
    <t>WILCOX J-2</t>
  </si>
  <si>
    <t>24 L</t>
  </si>
  <si>
    <t>LOWER 7</t>
  </si>
  <si>
    <t>ROGERS, B. B. GU 2</t>
  </si>
  <si>
    <t>F-14</t>
  </si>
  <si>
    <t>WHITES BAYOU</t>
  </si>
  <si>
    <t>3 U</t>
  </si>
  <si>
    <t>BETTGE</t>
  </si>
  <si>
    <t>WILCOX DEEP</t>
  </si>
  <si>
    <t>BRANDT</t>
  </si>
  <si>
    <t>RYAN, N J</t>
  </si>
  <si>
    <t>GARZA</t>
  </si>
  <si>
    <t>FRIO 5725</t>
  </si>
  <si>
    <t>COTTON PATCH</t>
  </si>
  <si>
    <t>CARLISLE, R</t>
  </si>
  <si>
    <t>HINTZ ESTATE</t>
  </si>
  <si>
    <t>ZENGERLE</t>
  </si>
  <si>
    <t>APACHE CORPORATION</t>
  </si>
  <si>
    <t>QUINN, P</t>
  </si>
  <si>
    <t>6100, FRIO 1-A</t>
  </si>
  <si>
    <t>HOUSTON PIPE LINE COMPANY LP</t>
  </si>
  <si>
    <t>GEARY, C.A. UNIT #4</t>
  </si>
  <si>
    <t>YEGUA 490</t>
  </si>
  <si>
    <t>TEXAS EASTERN TRANSMISSION, LP</t>
  </si>
  <si>
    <t>MASSIVE 9</t>
  </si>
  <si>
    <t>EAST HAMEL GU 4</t>
  </si>
  <si>
    <t>HAMEL, EAST</t>
  </si>
  <si>
    <t>PETTUS HEIRS</t>
  </si>
  <si>
    <t>1-I</t>
  </si>
  <si>
    <t>DUKE ENERGY FIELD SERVICES, LP</t>
  </si>
  <si>
    <t>LAIDACKER UNIT</t>
  </si>
  <si>
    <t>COOK MTN. 9700</t>
  </si>
  <si>
    <t>DCP LIBERTY GATHERING, LLC</t>
  </si>
  <si>
    <t>HULL SOUTH</t>
  </si>
  <si>
    <t>ROBINSON, P L</t>
  </si>
  <si>
    <t>HURT, GEORGE E.</t>
  </si>
  <si>
    <t>NODOSARIA</t>
  </si>
  <si>
    <t>WEED</t>
  </si>
  <si>
    <t>CHILDS GAS UNIT</t>
  </si>
  <si>
    <t>22 M</t>
  </si>
  <si>
    <t>UPPER 5</t>
  </si>
  <si>
    <t>CASAS</t>
  </si>
  <si>
    <t>ROSITA, E.</t>
  </si>
  <si>
    <t>WINTERMAN, ADA M.</t>
  </si>
  <si>
    <t>8600 WILCOX</t>
  </si>
  <si>
    <t>TRUNKLINE GAS COMPANY, LLC</t>
  </si>
  <si>
    <t>RAMSEY</t>
  </si>
  <si>
    <t>CROSSROADS</t>
  </si>
  <si>
    <t>PETROLEUM FUELS COMPANY, INC.</t>
  </si>
  <si>
    <t>LA WARD, NORTH</t>
  </si>
  <si>
    <t>COLLINS-BEVANS</t>
  </si>
  <si>
    <t>11,600 CONS.</t>
  </si>
  <si>
    <t>MAY, W.</t>
  </si>
  <si>
    <t>KAECHELE, C. R.</t>
  </si>
  <si>
    <t>WILCOX 9320</t>
  </si>
  <si>
    <t>ORANGE HILL, S.</t>
  </si>
  <si>
    <t>CROCKER-PERKINS</t>
  </si>
  <si>
    <t>THIRD TOM LYNE</t>
  </si>
  <si>
    <t>BURIED TREASURE</t>
  </si>
  <si>
    <t>WILKINSON, J A</t>
  </si>
  <si>
    <t>POOLE "B"</t>
  </si>
  <si>
    <t>PERKINS, CROCKER</t>
  </si>
  <si>
    <t>FERNANDEZ, A</t>
  </si>
  <si>
    <t>UNIVERSITY 9A</t>
  </si>
  <si>
    <t>UPTON (TX)</t>
  </si>
  <si>
    <t>DEVONIAN, GAS</t>
  </si>
  <si>
    <t>MIDLAND</t>
  </si>
  <si>
    <t>REGENCY FIELD SERVICES LLC</t>
  </si>
  <si>
    <t>BENEDUM</t>
  </si>
  <si>
    <t>07C</t>
  </si>
  <si>
    <t>U136</t>
  </si>
  <si>
    <t>UL</t>
  </si>
  <si>
    <t>COLUMBUS</t>
  </si>
  <si>
    <t>J H HARVEY UNIT</t>
  </si>
  <si>
    <t>11-B</t>
  </si>
  <si>
    <t>CROSSTEX CCNG GATHERING, LTD.</t>
  </si>
  <si>
    <t>TITAN</t>
  </si>
  <si>
    <t>11000 WILCOX</t>
  </si>
  <si>
    <t>RIEMENSCHNEIDER</t>
  </si>
  <si>
    <t>FIFTEEN MILE CREEK</t>
  </si>
  <si>
    <t>SALLY, H M</t>
  </si>
  <si>
    <t>1-G</t>
  </si>
  <si>
    <t>KAUFER "B" UNIT</t>
  </si>
  <si>
    <t>MASSIVE BASAL</t>
  </si>
  <si>
    <t>MAY, S.</t>
  </si>
  <si>
    <t>LMP INNOCENTI</t>
  </si>
  <si>
    <t>YORKTOWN</t>
  </si>
  <si>
    <t>STUBBLEFIELD, W H</t>
  </si>
  <si>
    <t>HENDRICK</t>
  </si>
  <si>
    <t>PIPKIN</t>
  </si>
  <si>
    <t>L. HACKBERRY 8570</t>
  </si>
  <si>
    <t>JABO</t>
  </si>
  <si>
    <t>HERDER GAS UNIT 2</t>
  </si>
  <si>
    <t>CT RR CO</t>
  </si>
  <si>
    <t>15-B</t>
  </si>
  <si>
    <t>GENESIS CRUDE OIL, L.P.</t>
  </si>
  <si>
    <t>MCCANN, OLA</t>
  </si>
  <si>
    <t>FRIO 7100, E.</t>
  </si>
  <si>
    <t>HARVEY, J. H. UNIT</t>
  </si>
  <si>
    <t>TIPTON</t>
  </si>
  <si>
    <t>WILCOX J-1 SAND</t>
  </si>
  <si>
    <t>ORD</t>
  </si>
  <si>
    <t>SHERMAN, S</t>
  </si>
  <si>
    <t>WILLIAMS, J. D. 'B'</t>
  </si>
  <si>
    <t>TRANSCONTINENTAL GAS P.L. CO,LLC</t>
  </si>
  <si>
    <t>DEVIL</t>
  </si>
  <si>
    <t>CMS TRUNKLINE GAS COMPANY, LLC</t>
  </si>
  <si>
    <t>WEST</t>
  </si>
  <si>
    <t>VIENNA</t>
  </si>
  <si>
    <t>LMP KESELING</t>
  </si>
  <si>
    <t>YORK, J</t>
  </si>
  <si>
    <t>1-E</t>
  </si>
  <si>
    <t>HAMEL, NORTH</t>
  </si>
  <si>
    <t>MCAFEE</t>
  </si>
  <si>
    <t>YEGUA</t>
  </si>
  <si>
    <t>LAVACA RIVER</t>
  </si>
  <si>
    <t>3-M</t>
  </si>
  <si>
    <t>NORDHEIM, SW.</t>
  </si>
  <si>
    <t>SOUTH MAYES GAS UNIT 10</t>
  </si>
  <si>
    <t>FRIO 19</t>
  </si>
  <si>
    <t>FRENCH ESTATE</t>
  </si>
  <si>
    <t>HE&amp;WT RR CO</t>
  </si>
  <si>
    <t>MASSIVE FIRST-WILCOX</t>
  </si>
  <si>
    <t>RIVERDALE</t>
  </si>
  <si>
    <t>BURDITT, ALLEN L.</t>
  </si>
  <si>
    <t>MARG</t>
  </si>
  <si>
    <t>HILLBOLDT GAS UNIT</t>
  </si>
  <si>
    <t>WILCOX 14500</t>
  </si>
  <si>
    <t>TEPPCO CRUDE OIL, L.P.</t>
  </si>
  <si>
    <t>EOTT ENERGY OPERATING L. P.</t>
  </si>
  <si>
    <t>MCKINNEY, J. E.</t>
  </si>
  <si>
    <t>UPPER MUTT</t>
  </si>
  <si>
    <t>PETTUS, S. E.</t>
  </si>
  <si>
    <t>RANDOLPH, L C</t>
  </si>
  <si>
    <t>WILCOX 10,400</t>
  </si>
  <si>
    <t>KEYSTONE MILLS GAS UNIT</t>
  </si>
  <si>
    <t>2W</t>
  </si>
  <si>
    <t>LEHMANN, OSCAR</t>
  </si>
  <si>
    <t>10,400, W.</t>
  </si>
  <si>
    <t>ENERGY TRANSFER FUEL, LP</t>
  </si>
  <si>
    <t>MILHEIM</t>
  </si>
  <si>
    <t>CUMMINS, J</t>
  </si>
  <si>
    <t>APPLING FARMS</t>
  </si>
  <si>
    <t>CUELLAR</t>
  </si>
  <si>
    <t>ROSITA</t>
  </si>
  <si>
    <t>TT RR CO</t>
  </si>
  <si>
    <t>BROCK, JOHN B. IV</t>
  </si>
  <si>
    <t>ROCK ISLAND</t>
  </si>
  <si>
    <t>BATON, M</t>
  </si>
  <si>
    <t>WILCOX 12850</t>
  </si>
  <si>
    <t>KINDER MORGAN ENERGY PARTNERS LP</t>
  </si>
  <si>
    <t>PETTUS, W. W. HEIRS</t>
  </si>
  <si>
    <t>HOLLOWAY UNIT</t>
  </si>
  <si>
    <t>HACKBERRY</t>
  </si>
  <si>
    <t>ALPHABET SOUP "Z"</t>
  </si>
  <si>
    <t>HILLEBRAND, C</t>
  </si>
  <si>
    <t>1-C</t>
  </si>
  <si>
    <t>TAIL FEATHERS</t>
  </si>
  <si>
    <t>MIKESKA, GEORGE</t>
  </si>
  <si>
    <t>PREISMEYER-POOLE UT 2</t>
  </si>
  <si>
    <t>WILCOX 9370</t>
  </si>
  <si>
    <t>O'BRIEN</t>
  </si>
  <si>
    <t>LOVELLS LAKE, N.</t>
  </si>
  <si>
    <t>STIVERS, S</t>
  </si>
  <si>
    <t>EAST HAMEL G. U. 4</t>
  </si>
  <si>
    <t>MUTT</t>
  </si>
  <si>
    <t>DCP INTRASTATE NETWORK, LLC</t>
  </si>
  <si>
    <t>7400 ANDREW</t>
  </si>
  <si>
    <t>ROGERS, B. B. GU 1</t>
  </si>
  <si>
    <t>2-C</t>
  </si>
  <si>
    <t>F-15-C</t>
  </si>
  <si>
    <t>FIELDS UNIT</t>
  </si>
  <si>
    <t>AUSTIN CHALK</t>
  </si>
  <si>
    <t>ENERGY TRANSFER COMPANY</t>
  </si>
  <si>
    <t>DUGGER, BRUCE LEE</t>
  </si>
  <si>
    <t>VKSBG. A</t>
  </si>
  <si>
    <t>CROSSTEX CCNG TRANSMISSION, LTD.</t>
  </si>
  <si>
    <t>DUGGER</t>
  </si>
  <si>
    <t>CANUTILLO COLONY DITCH CO</t>
  </si>
  <si>
    <t>DISCORBIS 11,600</t>
  </si>
  <si>
    <t>ANGELINA, E.</t>
  </si>
  <si>
    <t>GUY PUTMAN ET AL GAS UNIT</t>
  </si>
  <si>
    <t>KARNES (TX)</t>
  </si>
  <si>
    <t>GUTIERRES, A F / BLANCO, V</t>
  </si>
  <si>
    <t>GRAF</t>
  </si>
  <si>
    <t>PACIFIC GAS UNIT</t>
  </si>
  <si>
    <t>WILCOX 9040</t>
  </si>
  <si>
    <t>PATRICK P. RAY</t>
  </si>
  <si>
    <t>BEACH, C</t>
  </si>
  <si>
    <t>L-5</t>
  </si>
  <si>
    <t>HARVEY, EAST</t>
  </si>
  <si>
    <t>JOHNSON, B. A. "D" GU</t>
  </si>
  <si>
    <t>YEGUA EY-1</t>
  </si>
  <si>
    <t>1-T</t>
  </si>
  <si>
    <t>CLIFFORD F. SPIES GAS UNIT 1</t>
  </si>
  <si>
    <t>WILCOX 11100</t>
  </si>
  <si>
    <t>SCHNITZ, OLIVIA</t>
  </si>
  <si>
    <t>F-1 FB-B</t>
  </si>
  <si>
    <t>ESTES COVE</t>
  </si>
  <si>
    <t>WINTERBOTHAM, JOHN M.</t>
  </si>
  <si>
    <t>WILCOX 9,200</t>
  </si>
  <si>
    <t>GEARY, C. A.</t>
  </si>
  <si>
    <t>YEGUA 4800</t>
  </si>
  <si>
    <t>M-4, FB-B</t>
  </si>
  <si>
    <t>CCNG GAS GATHERING, L.P.</t>
  </si>
  <si>
    <t>KOTARA-ALDRIDGE ET AL G U</t>
  </si>
  <si>
    <t>VICKSBURG CONS.</t>
  </si>
  <si>
    <t>JAVELINA</t>
  </si>
  <si>
    <t>HIDALGO CSL</t>
  </si>
  <si>
    <t>WILCOX J</t>
  </si>
  <si>
    <t>MCKAMEY B</t>
  </si>
  <si>
    <t>WATSONSAND</t>
  </si>
  <si>
    <t>WRIGHT, C</t>
  </si>
  <si>
    <t>RANCHO CULLEN</t>
  </si>
  <si>
    <t>SCHROEDER, A.</t>
  </si>
  <si>
    <t>MAGNUM PRODUCING &amp; OPERG CO</t>
  </si>
  <si>
    <t>HET 3 RB SUB;E L EWEN</t>
  </si>
  <si>
    <t>ASCENSION (LA)</t>
  </si>
  <si>
    <t>HET 2</t>
  </si>
  <si>
    <t>SCURLOCK PERMIAN CORPORATION</t>
  </si>
  <si>
    <t>047256-UNIT</t>
  </si>
  <si>
    <t>DARROW</t>
  </si>
  <si>
    <t>10S</t>
  </si>
  <si>
    <t>02E</t>
  </si>
  <si>
    <t>SP RA SUC;HENRY M KIMBALL</t>
  </si>
  <si>
    <t>POINTE COUPEE (LA)</t>
  </si>
  <si>
    <t>SHUT IN</t>
  </si>
  <si>
    <t>043549-UNIT</t>
  </si>
  <si>
    <t>KENMORE</t>
  </si>
  <si>
    <t>07S</t>
  </si>
  <si>
    <t>09E</t>
  </si>
  <si>
    <t>E M WATKINS SWD</t>
  </si>
  <si>
    <t>050959-LEASE</t>
  </si>
  <si>
    <t>HET 3 RB SUA;PAULINE ROSE ETAL</t>
  </si>
  <si>
    <t>HET 3</t>
  </si>
  <si>
    <t>MONTEREY PIPELINE CO.</t>
  </si>
  <si>
    <t>LOUISIANA GATHERER 0000</t>
  </si>
  <si>
    <t>611253-UNIT</t>
  </si>
  <si>
    <t>7800 RA SUA;TENNECO FEE</t>
  </si>
  <si>
    <t>TERREBONNE (LA)</t>
  </si>
  <si>
    <t>045825-UNIT</t>
  </si>
  <si>
    <t>LAKE DE CADE</t>
  </si>
  <si>
    <t>19S</t>
  </si>
  <si>
    <t>15E</t>
  </si>
  <si>
    <t>J S KEAN JR ET AL</t>
  </si>
  <si>
    <t>302119-LEASE</t>
  </si>
  <si>
    <t>BAYOU LATENACHE</t>
  </si>
  <si>
    <t>05S</t>
  </si>
  <si>
    <t>HOUSSIERE ET AL</t>
  </si>
  <si>
    <t>ACADIA (LA)</t>
  </si>
  <si>
    <t>EQUILON ENTERPRISES LLC</t>
  </si>
  <si>
    <t>JENNINGS</t>
  </si>
  <si>
    <t>HENRY M KIMBALL SWD</t>
  </si>
  <si>
    <t>WILCOX 8040</t>
  </si>
  <si>
    <t>CONROE, S.</t>
  </si>
  <si>
    <t>BEYER</t>
  </si>
  <si>
    <t>FRIO 6450</t>
  </si>
  <si>
    <t>TOP OF WILCOX</t>
  </si>
  <si>
    <t>SOUTH MAYES OIL UNIT 3</t>
  </si>
  <si>
    <t>FRIO 15</t>
  </si>
  <si>
    <t>ALGEA</t>
  </si>
  <si>
    <t>WAGNER OIL COMPANY</t>
  </si>
  <si>
    <t>MALCOMB</t>
  </si>
  <si>
    <t>POLLY BROWN ET AL</t>
  </si>
  <si>
    <t>E-1, FAULT BLOCK B</t>
  </si>
  <si>
    <t>KEMCO RESOURCES, INC.</t>
  </si>
  <si>
    <t>MCKAY, J</t>
  </si>
  <si>
    <t>GRIFFIN "E"</t>
  </si>
  <si>
    <t>BORDEN (TX)</t>
  </si>
  <si>
    <t>PENNSYLVANIAN</t>
  </si>
  <si>
    <t>CHEVRON U. S. A. INC.</t>
  </si>
  <si>
    <t>HOBO, N.</t>
  </si>
  <si>
    <t>08A</t>
  </si>
  <si>
    <t>WASSON</t>
  </si>
  <si>
    <t>DAWSON (TX)</t>
  </si>
  <si>
    <t>DEAN SAND</t>
  </si>
  <si>
    <t>WTG GAS PROCESSING, L.P.</t>
  </si>
  <si>
    <t>NAVAJO REFINING CO.</t>
  </si>
  <si>
    <t>ACKERLY</t>
  </si>
  <si>
    <t>34 T4N</t>
  </si>
  <si>
    <t>T&amp;P RR CO</t>
  </si>
  <si>
    <t>MAHONEY "A"</t>
  </si>
  <si>
    <t>MARTIN (TX)</t>
  </si>
  <si>
    <t>34 T3N</t>
  </si>
  <si>
    <t>ZANT "B"</t>
  </si>
  <si>
    <t>HOLLYFRONTIER REF &amp; MKTG LLC</t>
  </si>
  <si>
    <t>CROCKETT</t>
  </si>
  <si>
    <t>GREEN</t>
  </si>
  <si>
    <t>BURNS TRUSTEE "A"</t>
  </si>
  <si>
    <t>ZANT</t>
  </si>
  <si>
    <t>ZANT "A"</t>
  </si>
  <si>
    <t>STOKES</t>
  </si>
  <si>
    <t>COX, THELMA</t>
  </si>
  <si>
    <t>COLEMAN-DUBOSE</t>
  </si>
  <si>
    <t>BROWN, POLLY ET AL</t>
  </si>
  <si>
    <t>E-3</t>
  </si>
  <si>
    <t>FRIO 8460</t>
  </si>
  <si>
    <t>HAMON-HARVEY</t>
  </si>
  <si>
    <t>M-3</t>
  </si>
  <si>
    <t>A-1 FRIO</t>
  </si>
  <si>
    <t>HOUSTON PIPE LINE COMPANY</t>
  </si>
  <si>
    <t>TAFT, N.</t>
  </si>
  <si>
    <t>14-B-1</t>
  </si>
  <si>
    <t>FRIO 7210</t>
  </si>
  <si>
    <t>STATE TRACT 750-A</t>
  </si>
  <si>
    <t>WHITE POINT EAST</t>
  </si>
  <si>
    <t>NUECES CO NAV DIST NO 1</t>
  </si>
  <si>
    <t>PG&amp;E TEXAS PIPELINE, L.P.</t>
  </si>
  <si>
    <t>BROWN, POLLY</t>
  </si>
  <si>
    <t>E-4</t>
  </si>
  <si>
    <t>KOCH OIL CO/DIV OF KOCH IND, INC</t>
  </si>
  <si>
    <t>6620 SAND</t>
  </si>
  <si>
    <t>HARVEY, J.H.</t>
  </si>
  <si>
    <t>HORNSBY, C C</t>
  </si>
  <si>
    <t>ESTES COVE GAS</t>
  </si>
  <si>
    <t>1 M</t>
  </si>
  <si>
    <t>F-1</t>
  </si>
  <si>
    <t>JONES, W. W.</t>
  </si>
  <si>
    <t>JIM HOGG (TX)</t>
  </si>
  <si>
    <t>AMERICAN PIPELINE COMPANY</t>
  </si>
  <si>
    <t>JONES</t>
  </si>
  <si>
    <t>RAMIREZ, J M</t>
  </si>
  <si>
    <t>5 U</t>
  </si>
  <si>
    <t>HOCKLEY-WOODLEY</t>
  </si>
  <si>
    <t>LEASE USE ONLY</t>
  </si>
  <si>
    <t>FRIO 9530</t>
  </si>
  <si>
    <t>COATES ENERGY TRUST, ETAL</t>
  </si>
  <si>
    <t>STARR (TX)</t>
  </si>
  <si>
    <t>PG&amp;E TEXAS HYDROCARBONS, L.P.</t>
  </si>
  <si>
    <t>RINCON N.</t>
  </si>
  <si>
    <t>CCSD&amp;RGNG RR CO</t>
  </si>
  <si>
    <t>DALEY, IRENE</t>
  </si>
  <si>
    <t>HI-LUK</t>
  </si>
  <si>
    <t>ALLEN, J W</t>
  </si>
  <si>
    <t>MARTINEZ</t>
  </si>
  <si>
    <t>MORGAN, R. PROPERTIES</t>
  </si>
  <si>
    <t>PERMIAN</t>
  </si>
  <si>
    <t>FARENTHOLD</t>
  </si>
  <si>
    <t>DE LA GARZA MONTEMAYOR, J J, J L</t>
  </si>
  <si>
    <t>MILLER, C.A.</t>
  </si>
  <si>
    <t>ESCONDIDO</t>
  </si>
  <si>
    <t>SCURLOCK OIL COMPANY</t>
  </si>
  <si>
    <t>BENAVIDES, ROSA -A-</t>
  </si>
  <si>
    <t>SK&amp;K</t>
  </si>
  <si>
    <t>23 M</t>
  </si>
  <si>
    <t>MASSIVE 6</t>
  </si>
  <si>
    <t>E-5</t>
  </si>
  <si>
    <t>1 L</t>
  </si>
  <si>
    <t>G-3</t>
  </si>
  <si>
    <t>SOUTHCROSS GULF COAST TRANS. LTD</t>
  </si>
  <si>
    <t>EL CAMPO, S</t>
  </si>
  <si>
    <t>LOBIT</t>
  </si>
  <si>
    <t>WILLIAMS, J. D. "D"</t>
  </si>
  <si>
    <t>JOHNSON, B. A. "A"</t>
  </si>
  <si>
    <t>WILCOX 7800</t>
  </si>
  <si>
    <t>WILLIAMS, J. D. -C-</t>
  </si>
  <si>
    <t>FELDER, T.J. ET AL</t>
  </si>
  <si>
    <t>FELDER</t>
  </si>
  <si>
    <t>B.B. ROGERS GAS UNIT 1</t>
  </si>
  <si>
    <t>F-16</t>
  </si>
  <si>
    <t>LANCASTER, W.H.</t>
  </si>
  <si>
    <t>FRIO 6570</t>
  </si>
  <si>
    <t>TXU FUEL COMPANY</t>
  </si>
  <si>
    <t>1 W</t>
  </si>
  <si>
    <t>WILCOX 8100</t>
  </si>
  <si>
    <t>UNION PACIFIC RESOURCES COMPANY</t>
  </si>
  <si>
    <t>SCURLOCK PERMIAN LLC</t>
  </si>
  <si>
    <t>BROYLES B</t>
  </si>
  <si>
    <t>8500 WILCOX</t>
  </si>
  <si>
    <t>VIEMAN, L.D.</t>
  </si>
  <si>
    <t>STATE TRACT 118-S</t>
  </si>
  <si>
    <t>L-1</t>
  </si>
  <si>
    <t>PIRATE'S COVE</t>
  </si>
  <si>
    <t>LENA</t>
  </si>
  <si>
    <t>AUSTIN CHALK-3</t>
  </si>
  <si>
    <t>BROWNE, S P</t>
  </si>
  <si>
    <t>MENDEL</t>
  </si>
  <si>
    <t>LOOK SAND</t>
  </si>
  <si>
    <t>DURKEE, N.</t>
  </si>
  <si>
    <t>WILLIAMS, J.D. -B-</t>
  </si>
  <si>
    <t>6870 FRIO</t>
  </si>
  <si>
    <t>ENSERCH GAS TRANSMISSION COMPANY</t>
  </si>
  <si>
    <t>SCHRADER, ERNA ET AL OIL UNIT #3</t>
  </si>
  <si>
    <t>TEXAS UTILITIES FUEL CO.</t>
  </si>
  <si>
    <t>SANTONE</t>
  </si>
  <si>
    <t>VON ROEDER, R</t>
  </si>
  <si>
    <t>JOHNSON, B.A.</t>
  </si>
  <si>
    <t>DOROTHY CHOPPE</t>
  </si>
  <si>
    <t>LOBIT "B"</t>
  </si>
  <si>
    <t>LT.5</t>
  </si>
  <si>
    <t>MARTIN-TAYLOR</t>
  </si>
  <si>
    <t>WILCOX 9700</t>
  </si>
  <si>
    <t>CHANNEL INDUSTRIES GAS CO.</t>
  </si>
  <si>
    <t>NEW ULM</t>
  </si>
  <si>
    <t>WRIGHT, HRS F</t>
  </si>
  <si>
    <t>8500 SD.</t>
  </si>
  <si>
    <t>CHENANGO, WEST</t>
  </si>
  <si>
    <t>CROSSTEX GULF COAST TRANS, LTD.</t>
  </si>
  <si>
    <t>KEYSTONE MILLS GU</t>
  </si>
  <si>
    <t>WILCOX 8060</t>
  </si>
  <si>
    <t>RME PETROLEUM COMPANY</t>
  </si>
  <si>
    <t>POOL, MINNIE B.</t>
  </si>
  <si>
    <t>SANDERS</t>
  </si>
  <si>
    <t>MCDONALD</t>
  </si>
  <si>
    <t>PHEASANT</t>
  </si>
  <si>
    <t>LOWRY, J</t>
  </si>
  <si>
    <t>SCHRADER</t>
  </si>
  <si>
    <t>MAXWELL, GEORGE</t>
  </si>
  <si>
    <t>COOK MTN. 12,500</t>
  </si>
  <si>
    <t>MAXWELL</t>
  </si>
  <si>
    <t>FENNER, C.E.</t>
  </si>
  <si>
    <t>BREEDING, J</t>
  </si>
  <si>
    <t>TENNESSEE GAS PIPELINE COMPANY</t>
  </si>
  <si>
    <t>WILCOX 8850</t>
  </si>
  <si>
    <t>ACACIA NATURAL GAS CORPORATION</t>
  </si>
  <si>
    <t>JOHNSON, B.A. "D"</t>
  </si>
  <si>
    <t>TEXACO TRADING AND TRANSP. INC.</t>
  </si>
  <si>
    <t>TEN BRINK</t>
  </si>
  <si>
    <t>WINTERBOTHAM, JOHN M</t>
  </si>
  <si>
    <t>HOWELL TRANSPORTATION SERVICES</t>
  </si>
  <si>
    <t>KEYSTONE MILLS "A"</t>
  </si>
  <si>
    <t>ANADARKO E&amp;P ONSHORE LLC</t>
  </si>
  <si>
    <t>JONES, SOPHIA B.</t>
  </si>
  <si>
    <t>MAYES, M. E.</t>
  </si>
  <si>
    <t>F-2</t>
  </si>
  <si>
    <t>MAYES, WEST</t>
  </si>
  <si>
    <t>RICHARDSON, D</t>
  </si>
  <si>
    <t>SCHRADER, ERNA ET AL OU #3</t>
  </si>
  <si>
    <t>WILSON, B. LOBIT</t>
  </si>
  <si>
    <t>ANDRAU,UPPER</t>
  </si>
  <si>
    <t>LOT 6</t>
  </si>
  <si>
    <t>SCHAUTSCHICK, ALBERT ET AL UNIT</t>
  </si>
  <si>
    <t>LEE (TX)</t>
  </si>
  <si>
    <t>DELAPLAIN, A C</t>
  </si>
  <si>
    <t>PLOW REALTY COMPANY</t>
  </si>
  <si>
    <t>JOHNSTON, W H H</t>
  </si>
  <si>
    <t>FROST, V. W. ET AL</t>
  </si>
  <si>
    <t>SUN COMPANY, INC. (R&amp;M)</t>
  </si>
  <si>
    <t>SEABREEZE</t>
  </si>
  <si>
    <t>GARTH, J. W. ET AL</t>
  </si>
  <si>
    <t>OYSTER BAYOU, N.</t>
  </si>
  <si>
    <t>HOGG, IMA, PLANTATION</t>
  </si>
  <si>
    <t>WEST COLUMBIA</t>
  </si>
  <si>
    <t>VARNER, M</t>
  </si>
  <si>
    <t>MOUDRY A-1, S.</t>
  </si>
  <si>
    <t>MASSEY, HOLLIS</t>
  </si>
  <si>
    <t>8000-B SAND</t>
  </si>
  <si>
    <t>LAVACA PIPE LINE COMPANY</t>
  </si>
  <si>
    <t>DEERING, J. A. -G- O/A</t>
  </si>
  <si>
    <t>DEERING, J. A. UNIT -G- O/A</t>
  </si>
  <si>
    <t>DEERING, J. A. UNIT K O/A</t>
  </si>
  <si>
    <t>DEERING, J. A., TR. -O- O/A</t>
  </si>
  <si>
    <t>POWELL GLAZE</t>
  </si>
  <si>
    <t>MOEBES, LEONA K.</t>
  </si>
  <si>
    <t>2 U</t>
  </si>
  <si>
    <t>11-A</t>
  </si>
  <si>
    <t>FELDER, T. J. ET AL</t>
  </si>
  <si>
    <t>FRIO 6300</t>
  </si>
  <si>
    <t>FELDER, T. J., ET AL</t>
  </si>
  <si>
    <t>WEAVER, ISSAC</t>
  </si>
  <si>
    <t>GRETTA - DISPOSAL</t>
  </si>
  <si>
    <t>HOUSTON, WALLACE</t>
  </si>
  <si>
    <t>LOBIT -B-</t>
  </si>
  <si>
    <t>MILLER, R. H. FEE NCT-1</t>
  </si>
  <si>
    <t>COPELAND, C</t>
  </si>
  <si>
    <t>BALDWIN, R. B. -C- O/A</t>
  </si>
  <si>
    <t>HAGGERTY, T J</t>
  </si>
  <si>
    <t>BALDWIN, R. B. -B- O/A</t>
  </si>
  <si>
    <t>DEERING, J. A., TR. -N- O/A</t>
  </si>
  <si>
    <t>WILCOX 7650</t>
  </si>
  <si>
    <t>6000 STRAY</t>
  </si>
  <si>
    <t>4800 GRETA</t>
  </si>
  <si>
    <t>SELLS, KATHERINE M.</t>
  </si>
  <si>
    <t>CALHOUN (TX)</t>
  </si>
  <si>
    <t>KELLERS CREEK S.</t>
  </si>
  <si>
    <t>HOUSTON, S</t>
  </si>
  <si>
    <t>5U</t>
  </si>
  <si>
    <t>ROCHE -A-</t>
  </si>
  <si>
    <t>ENRON OIL TRADING &amp; TRANSP. CO.</t>
  </si>
  <si>
    <t>CRASS</t>
  </si>
  <si>
    <t>LT 36</t>
  </si>
  <si>
    <t>MITCHELL, D J</t>
  </si>
  <si>
    <t>8 T</t>
  </si>
  <si>
    <t>6800 FRIO</t>
  </si>
  <si>
    <t>ROCHE</t>
  </si>
  <si>
    <t>GEARY, C. A. UNIT</t>
  </si>
  <si>
    <t>KRUEGAR, D. R.</t>
  </si>
  <si>
    <t>YEGUA 450</t>
  </si>
  <si>
    <t>MOCZYGEMBA, C.W.</t>
  </si>
  <si>
    <t>EDWARDS</t>
  </si>
  <si>
    <t>EAGLEVILLE</t>
  </si>
  <si>
    <t>PANNA MARIA</t>
  </si>
  <si>
    <t>HERNANDEZ, HRS A</t>
  </si>
  <si>
    <t>APPLING, F. E. -B-</t>
  </si>
  <si>
    <t>PARGMANN, A. O.</t>
  </si>
  <si>
    <t>PETTUS</t>
  </si>
  <si>
    <t>PORTER, WEST</t>
  </si>
  <si>
    <t>A-3 VICTOR BLANCO</t>
  </si>
  <si>
    <t>APPLING, F. E., -B- UNIT</t>
  </si>
  <si>
    <t>SEG.12 FRANKSON</t>
  </si>
  <si>
    <t>JACOBS, C. Y.</t>
  </si>
  <si>
    <t>SHELL PIPELINE COMPANY LP</t>
  </si>
  <si>
    <t>I RR CO</t>
  </si>
  <si>
    <t>GEARY, C. A., UNIT</t>
  </si>
  <si>
    <t>SOUTH TEXAS SYNDICATE</t>
  </si>
  <si>
    <t>LA SALLE (TX)</t>
  </si>
  <si>
    <t>WILCOX 5350</t>
  </si>
  <si>
    <t>OASIS OIL COMPANY</t>
  </si>
  <si>
    <t>WASHBURN RANCH</t>
  </si>
  <si>
    <t>H&amp;GN RR CO</t>
  </si>
  <si>
    <t>FLOERKE, MAX M., JR.</t>
  </si>
  <si>
    <t>FLOERKE -A-</t>
  </si>
  <si>
    <t>MIDWAY, N.</t>
  </si>
  <si>
    <t>STERLING, I</t>
  </si>
  <si>
    <t>BARTOSH GAS UNIT</t>
  </si>
  <si>
    <t>WATSON 9850</t>
  </si>
  <si>
    <t>PAINTER G. U.</t>
  </si>
  <si>
    <t>3-H-1</t>
  </si>
  <si>
    <t>CHILDS/MIDDLE/GU</t>
  </si>
  <si>
    <t>UPPER 7B</t>
  </si>
  <si>
    <t>VANECEK GAS UNIT</t>
  </si>
  <si>
    <t>VALERO TRANSMISSION, L. P.</t>
  </si>
  <si>
    <t>MIDDLE 8</t>
  </si>
  <si>
    <t>13-C</t>
  </si>
  <si>
    <t>1-H</t>
  </si>
  <si>
    <t>TRUE HEIRS</t>
  </si>
  <si>
    <t>JIM WELLS (TX)</t>
  </si>
  <si>
    <t>DE LA GARZA, A</t>
  </si>
  <si>
    <t>LONGORIA</t>
  </si>
  <si>
    <t>MID-HOUSE 2</t>
  </si>
  <si>
    <t>TEA JAY</t>
  </si>
  <si>
    <t>MIDWAY E.</t>
  </si>
  <si>
    <t>10700 FB-A</t>
  </si>
  <si>
    <t>FIRST RIVER MIDSTREAM, LLC</t>
  </si>
  <si>
    <t>BARTOSH</t>
  </si>
  <si>
    <t>LUNDBERG</t>
  </si>
  <si>
    <t>M-11</t>
  </si>
  <si>
    <t>REDFISH BAY PROPERTIES</t>
  </si>
  <si>
    <t>TOP FRIO</t>
  </si>
  <si>
    <t>STEDMAN ISLAND</t>
  </si>
  <si>
    <t>ARANSAS PASS C&amp;D CO.</t>
  </si>
  <si>
    <t>REDFISH BAY PROPERTIES, LTD.</t>
  </si>
  <si>
    <t>C-1</t>
  </si>
  <si>
    <t>ARANSAS PASS C&amp;D CO. Â£651</t>
  </si>
  <si>
    <t>MANLEY, ALMA</t>
  </si>
  <si>
    <t>MANLEY SAND</t>
  </si>
  <si>
    <t>MOBIL-DAVID, EAST</t>
  </si>
  <si>
    <t>STEDMAN ISLAND #1651</t>
  </si>
  <si>
    <t>ARANSAS DOCK &amp; CHANNEL CO. Â£651</t>
  </si>
  <si>
    <t>FALLING STAR</t>
  </si>
  <si>
    <t>GARZA, TEODORO GAS UNIT</t>
  </si>
  <si>
    <t>TEXAS EASTERN TRANSMISSION CORP.</t>
  </si>
  <si>
    <t>CLARKSON - HARDWICKE</t>
  </si>
  <si>
    <t>EOTT ENERGY CORP.</t>
  </si>
  <si>
    <t>ODEM, N.</t>
  </si>
  <si>
    <t>BURGESS, W G</t>
  </si>
  <si>
    <t>COATES ENERGY TRUST ET AL</t>
  </si>
  <si>
    <t>STRAY 3300</t>
  </si>
  <si>
    <t>JONES, W. W. II</t>
  </si>
  <si>
    <t>YEGUA P-3</t>
  </si>
  <si>
    <t>ORYX ENERGY COMPANY</t>
  </si>
  <si>
    <t>CLARKSON - HARDWICK</t>
  </si>
  <si>
    <t>TEXLINE GAS COMPANY</t>
  </si>
  <si>
    <t>KOTARA ALDRIDGE GU</t>
  </si>
  <si>
    <t>VICKSBURG LO-Y-2</t>
  </si>
  <si>
    <t>MCCOOK E</t>
  </si>
  <si>
    <t>STARK</t>
  </si>
  <si>
    <t>MAY FIELD GAS UNIT (MA 4)</t>
  </si>
  <si>
    <t>23 U</t>
  </si>
  <si>
    <t>MASSIVE 4</t>
  </si>
  <si>
    <t>FRIO 10248</t>
  </si>
  <si>
    <t>CLARKSON - HARDWICK UNIT</t>
  </si>
  <si>
    <t>7680 FRIO</t>
  </si>
  <si>
    <t>NELSON-GEORGE</t>
  </si>
  <si>
    <t>3114 SAND</t>
  </si>
  <si>
    <t>HET</t>
  </si>
  <si>
    <t>PAY, W R</t>
  </si>
  <si>
    <t>LOMA BLANCA</t>
  </si>
  <si>
    <t>LOUELLA</t>
  </si>
  <si>
    <t>VINTAGE PETROLEUM, LLC</t>
  </si>
  <si>
    <t>LA GLORIA</t>
  </si>
  <si>
    <t>TR 7</t>
  </si>
  <si>
    <t>DE LA PENA, I</t>
  </si>
  <si>
    <t>THREE CITIES</t>
  </si>
  <si>
    <t>MONTE CHRISTO S.</t>
  </si>
  <si>
    <t>TM RR CO</t>
  </si>
  <si>
    <t>NEEL, BESS M.</t>
  </si>
  <si>
    <t>LOBO</t>
  </si>
  <si>
    <t>GULF ENERGY PIPELINE COMPANY</t>
  </si>
  <si>
    <t>J. C. MARTIN</t>
  </si>
  <si>
    <t>RAMIREZ, J L</t>
  </si>
  <si>
    <t>DE FLORES, M. S. G/U</t>
  </si>
  <si>
    <t>FLORES</t>
  </si>
  <si>
    <t>VILLAREAL, A</t>
  </si>
  <si>
    <t>GARZA, JUAN A. ET AL</t>
  </si>
  <si>
    <t>MORSE</t>
  </si>
  <si>
    <t>VICKSBURG 6000</t>
  </si>
  <si>
    <t>BLOOMBERG</t>
  </si>
  <si>
    <t>ZAMORA, J</t>
  </si>
  <si>
    <t>SOUTHERN GAS PIPELINE CO.</t>
  </si>
  <si>
    <t>WEST COYOTE</t>
  </si>
  <si>
    <t>COYOTE, WEST</t>
  </si>
  <si>
    <t>SALINAS, J L</t>
  </si>
  <si>
    <t>FRIO 8156</t>
  </si>
  <si>
    <t>C-2A</t>
  </si>
  <si>
    <t>FLOERKE, MAX M.</t>
  </si>
  <si>
    <t>2 R</t>
  </si>
  <si>
    <t>STATE TRACT 691</t>
  </si>
  <si>
    <t>2,600 LAGARTO</t>
  </si>
  <si>
    <t>SAXET</t>
  </si>
  <si>
    <t>MCKAMEY B-4 GAS UNIT</t>
  </si>
  <si>
    <t>CORPUS CHRISTI GAS MARKETING, LP</t>
  </si>
  <si>
    <t>3 L</t>
  </si>
  <si>
    <t>RINCON, WEST</t>
  </si>
  <si>
    <t>9200 SAND</t>
  </si>
  <si>
    <t>MCKAMEY -B-</t>
  </si>
  <si>
    <t>F</t>
  </si>
  <si>
    <t>SA&amp;MG RR CO</t>
  </si>
  <si>
    <t>A257</t>
  </si>
  <si>
    <t>MCKAMEY</t>
  </si>
  <si>
    <t>HARVEY, DEEP</t>
  </si>
  <si>
    <t>ORICK, J</t>
  </si>
  <si>
    <t>HUBERT GAS UNIT /LOWER 4/</t>
  </si>
  <si>
    <t>23 L</t>
  </si>
  <si>
    <t>4 SAND, LOWER</t>
  </si>
  <si>
    <t>CHILDS GAS UNIT /UPPER 7A SEG. B</t>
  </si>
  <si>
    <t>7A SAND, UPPER SEG B</t>
  </si>
  <si>
    <t>CHILDS GAS UNIT/UPPER 7/</t>
  </si>
  <si>
    <t>22 U</t>
  </si>
  <si>
    <t>7 SAND, UPPER</t>
  </si>
  <si>
    <t>CHILDS GAS UNIT /MID 4 SEG. B/</t>
  </si>
  <si>
    <t>22 L</t>
  </si>
  <si>
    <t>4 SAND, MIDDLE SEG. B</t>
  </si>
  <si>
    <t>HATCH, G. W., ET AL</t>
  </si>
  <si>
    <t>COMMONWEALTH</t>
  </si>
  <si>
    <t>CORPUS CHRISTI</t>
  </si>
  <si>
    <t>ALLEN</t>
  </si>
  <si>
    <t>OASIS TRANSP &amp; MARKETING CORP.</t>
  </si>
  <si>
    <t>FEE</t>
  </si>
  <si>
    <t>625  ARANSAS DK &amp;CHL A2560</t>
  </si>
  <si>
    <t>SOLIS, BESILIO, ET AL</t>
  </si>
  <si>
    <t>1 E</t>
  </si>
  <si>
    <t>CORTEZ</t>
  </si>
  <si>
    <t>QUINTANILLA, R</t>
  </si>
  <si>
    <t>1 D</t>
  </si>
  <si>
    <t>1 F</t>
  </si>
  <si>
    <t>FRIO 2500</t>
  </si>
  <si>
    <t>1 H</t>
  </si>
  <si>
    <t>B-SD.</t>
  </si>
  <si>
    <t>PARR, G. A.</t>
  </si>
  <si>
    <t>DUVAL GAS GATHERING CORPORATION</t>
  </si>
  <si>
    <t>A227</t>
  </si>
  <si>
    <t>GONZALES, J A</t>
  </si>
  <si>
    <t>BARTOSH, ED., UNIT</t>
  </si>
  <si>
    <t>MCKAMEY-DUBOSE</t>
  </si>
  <si>
    <t>PARR, ATLEE, -A-</t>
  </si>
  <si>
    <t>VALLEY GAS TRANSMISSION, INC.</t>
  </si>
  <si>
    <t>HOCKLEY-PARR</t>
  </si>
  <si>
    <t>KAUFER, LEO -B- /BA-2/ UNIT</t>
  </si>
  <si>
    <t>GIBSON ENERGY MARKETING, LLC</t>
  </si>
  <si>
    <t>KAUFER, LEO -B- /MA.-1/</t>
  </si>
  <si>
    <t>SOUTH MAYS UNIT 6</t>
  </si>
  <si>
    <t>CRAFT, D</t>
  </si>
  <si>
    <t>WOLF-GLASSCOCK GAS UNIT</t>
  </si>
  <si>
    <t>WILCOX 9,400</t>
  </si>
  <si>
    <t>SHELL WESTERN E&amp;P</t>
  </si>
  <si>
    <t>GLASSCOCK</t>
  </si>
  <si>
    <t>BBB&amp;C RR CO</t>
  </si>
  <si>
    <t>DESOTO PIPELINE CO., INC.</t>
  </si>
  <si>
    <t>MIKESKA, JERRY</t>
  </si>
  <si>
    <t>WEGENHOFT, JOHN AND FORD</t>
  </si>
  <si>
    <t>STATE</t>
  </si>
  <si>
    <t>CECIL NOBLE</t>
  </si>
  <si>
    <t>TUMLINSON, E</t>
  </si>
  <si>
    <t>SHELL WESTERN E&amp;P INC.</t>
  </si>
  <si>
    <t>HINTZ ESTATE "A"</t>
  </si>
  <si>
    <t>VASTAR-DUNCAN "A"</t>
  </si>
  <si>
    <t>COOK MTN</t>
  </si>
  <si>
    <t>EGYPT</t>
  </si>
  <si>
    <t>EDGAR, A</t>
  </si>
  <si>
    <t>WILCOX 9850</t>
  </si>
  <si>
    <t>JOHNSON, B. A. 'E' GU</t>
  </si>
  <si>
    <t>WILCOX 9500</t>
  </si>
  <si>
    <t>DUNCAN, G. C.</t>
  </si>
  <si>
    <t>FIRST WILCOX</t>
  </si>
  <si>
    <t>PRIESMEYER, L.</t>
  </si>
  <si>
    <t>HERDER, GEORGE</t>
  </si>
  <si>
    <t>BIRDWELL</t>
  </si>
  <si>
    <t>TRUNKLINE GAS CO.</t>
  </si>
  <si>
    <t>WILCOX 9300</t>
  </si>
  <si>
    <t>RALEY, BOBBY R. ET UX GU</t>
  </si>
  <si>
    <t>EAGLE NATURAL GAS PIPELINE CORP.</t>
  </si>
  <si>
    <t>ENGLEHART</t>
  </si>
  <si>
    <t>KENNELLY, S</t>
  </si>
  <si>
    <t>10,340 SD.</t>
  </si>
  <si>
    <t>B.A.D.A.</t>
  </si>
  <si>
    <t>MIOCENE 2400</t>
  </si>
  <si>
    <t>8400 WILCOX</t>
  </si>
  <si>
    <t>THOMAS, J. R.</t>
  </si>
  <si>
    <t>ORANGE HILL PIPELINE, LLC</t>
  </si>
  <si>
    <t>WYLIE</t>
  </si>
  <si>
    <t>SCHUMANN, FRITZ ET AL</t>
  </si>
  <si>
    <t>WILCOX 7,500</t>
  </si>
  <si>
    <t>FITZGIBBONS, J</t>
  </si>
  <si>
    <t>MATTHEWS, FRANCES</t>
  </si>
  <si>
    <t>WILCOX UPPER</t>
  </si>
  <si>
    <t>LISSIE, W.</t>
  </si>
  <si>
    <t>2-L</t>
  </si>
  <si>
    <t>TX WARRENI</t>
  </si>
  <si>
    <t>MIDCON TEXAS PL OPERATOR, INC.</t>
  </si>
  <si>
    <t>SUNOCO, INC. (R&amp;M)</t>
  </si>
  <si>
    <t>ALEXANDER, GEORGE</t>
  </si>
  <si>
    <t>GRAHAM, J. M. ET AL</t>
  </si>
  <si>
    <t>ANOMALINA</t>
  </si>
  <si>
    <t>RAY 6175</t>
  </si>
  <si>
    <t>JOHNSON, B. A. "D" GAS UNIT</t>
  </si>
  <si>
    <t>NOLTE, IDA</t>
  </si>
  <si>
    <t>WILCOX 7,100</t>
  </si>
  <si>
    <t>COLUMBUS TOWNSITE UNIT</t>
  </si>
  <si>
    <t>SCHILLER</t>
  </si>
  <si>
    <t>WILCOX 9600</t>
  </si>
  <si>
    <t>RALEY, BOBBY R. ET UX</t>
  </si>
  <si>
    <t>WILCOX 9260</t>
  </si>
  <si>
    <t>ENGLEHART, SE.</t>
  </si>
  <si>
    <t>PETERSON, JOHN ETAL UNIT</t>
  </si>
  <si>
    <t>STRAY LO. 8100</t>
  </si>
  <si>
    <t>FENNER GAS UNIT #2</t>
  </si>
  <si>
    <t>STEUSSY, M</t>
  </si>
  <si>
    <t>ROGERS, B. B. GAS UNIT 1</t>
  </si>
  <si>
    <t>MIDCON TEXAS PIPELINE CORP.</t>
  </si>
  <si>
    <t>MIKESKA, GEORGE UNIT</t>
  </si>
  <si>
    <t>WILCOX 10,100</t>
  </si>
  <si>
    <t>MCMILLIAN</t>
  </si>
  <si>
    <t>MANOR LAKE</t>
  </si>
  <si>
    <t>PHILLIPS, H. S. ET AL</t>
  </si>
  <si>
    <t>NEWTON-PRESLEY GAS UNIT</t>
  </si>
  <si>
    <t>WILCOX 8630</t>
  </si>
  <si>
    <t>STANLEY, W F</t>
  </si>
  <si>
    <t>WILCOX 9400</t>
  </si>
  <si>
    <t>ORANGE HILL, SE.</t>
  </si>
  <si>
    <t>U.S. NAT'L BANK OF GALVESTON TR</t>
  </si>
  <si>
    <t>NELSON</t>
  </si>
  <si>
    <t>AMOCO GAS COMPANY</t>
  </si>
  <si>
    <t>ALTA LOMA, S.W.</t>
  </si>
  <si>
    <t>BRIGHAM, A</t>
  </si>
  <si>
    <t>FRIO 5860</t>
  </si>
  <si>
    <t>ROSENBERG</t>
  </si>
  <si>
    <t>DEERING, J. A. TR. -D-</t>
  </si>
  <si>
    <t>PETERSON, JOHN ET AL UNIT</t>
  </si>
  <si>
    <t>WADDELL</t>
  </si>
  <si>
    <t>PENICK, ALMA L.</t>
  </si>
  <si>
    <t>TULLY, L. V. ET AL</t>
  </si>
  <si>
    <t>LOWER FRIO</t>
  </si>
  <si>
    <t>THREE J</t>
  </si>
  <si>
    <t>G&amp;BN RR CO</t>
  </si>
  <si>
    <t>GRAHAM J. M. ET AL</t>
  </si>
  <si>
    <t>WINTERMAN</t>
  </si>
  <si>
    <t>WILCOX 11,100</t>
  </si>
  <si>
    <t>LINK ENERGY LIMITED PARTNERSHIP</t>
  </si>
  <si>
    <t>BONUS, S.</t>
  </si>
  <si>
    <t>RABB, A</t>
  </si>
  <si>
    <t>U.S. NATL BK OF GALVTN. TR</t>
  </si>
  <si>
    <t>ROGERS GU 1</t>
  </si>
  <si>
    <t>UNITED TEXAS TRANSMISSION CO.</t>
  </si>
  <si>
    <t>LUERA, S.R. ETAL UNIT</t>
  </si>
  <si>
    <t>YOUENS GAS UNIT</t>
  </si>
  <si>
    <t>PMI CRUDE GATHERING CO.</t>
  </si>
  <si>
    <t>SOUTH MAYES UNIT 6</t>
  </si>
  <si>
    <t>FRIO 22</t>
  </si>
  <si>
    <t>C.E. FENNER UNIT 2</t>
  </si>
  <si>
    <t>M-10,000</t>
  </si>
  <si>
    <t>2 M</t>
  </si>
  <si>
    <t>11-D</t>
  </si>
  <si>
    <t>FULLER, RALPH S.</t>
  </si>
  <si>
    <t>WILCOX A-2</t>
  </si>
  <si>
    <t>ADA CRUDE OIL COMPANY</t>
  </si>
  <si>
    <t>STARR-LIGHT</t>
  </si>
  <si>
    <t>WILCOX L</t>
  </si>
  <si>
    <t>PRIESMEYER</t>
  </si>
  <si>
    <t>RASMUSSEN, HAL J. OPERATING, INC</t>
  </si>
  <si>
    <t>LA TULLE</t>
  </si>
  <si>
    <t>RUSTY</t>
  </si>
  <si>
    <t>WRIGHT, R</t>
  </si>
  <si>
    <t>ZAHRADNICK, ALFRED</t>
  </si>
  <si>
    <t>WITTJEN, GADDIS ET AL</t>
  </si>
  <si>
    <t>PHILLIPS PETROLEUM COMPANY</t>
  </si>
  <si>
    <t>WILCOX 8600</t>
  </si>
  <si>
    <t>WINTERMAN, DAVID</t>
  </si>
  <si>
    <t>COPANO FLD SERV/CENTRAL GC, LP</t>
  </si>
  <si>
    <t>BLUNDELL, F</t>
  </si>
  <si>
    <t>MATTHEWS -E-</t>
  </si>
  <si>
    <t>GULF COAST PIPELINE CO.</t>
  </si>
  <si>
    <t>MATTHEWS, E.</t>
  </si>
  <si>
    <t>HELMUTH A</t>
  </si>
  <si>
    <t>PENNZOIL FEE ET AL</t>
  </si>
  <si>
    <t>YOUENS, W.T. GAS UNIT</t>
  </si>
  <si>
    <t>WILCOX 7400</t>
  </si>
  <si>
    <t>CAMPBELL, PEARL L.</t>
  </si>
  <si>
    <t>SEAGULL ENERGY CORPORATION</t>
  </si>
  <si>
    <t>CHESTERVILLE</t>
  </si>
  <si>
    <t>WEAVER, ISAAC</t>
  </si>
  <si>
    <t>MIOCENE 3850</t>
  </si>
  <si>
    <t>DOMINION OKLAHOMA TEXAS E&amp;P, INC</t>
  </si>
  <si>
    <t>WILCOX 10,120</t>
  </si>
  <si>
    <t>CORNELIUS, ETHEL</t>
  </si>
  <si>
    <t>LEWIS 9600</t>
  </si>
  <si>
    <t>WADSWORTH</t>
  </si>
  <si>
    <t>PEYTON, J C</t>
  </si>
  <si>
    <t>HILLBOLDT, D.C. GAS UNIT</t>
  </si>
  <si>
    <t>MENDELL ALLEN UNIT-MENDEL</t>
  </si>
  <si>
    <t>GOODYKOONTZ 111</t>
  </si>
  <si>
    <t>KNOLLE-COWARD</t>
  </si>
  <si>
    <t>FRIO 6260</t>
  </si>
  <si>
    <t>PETERSON, JOHN, ETAL UNIT</t>
  </si>
  <si>
    <t>MASSEY,HOLLIS</t>
  </si>
  <si>
    <t>SCHUMANN,FRITZ ET AL</t>
  </si>
  <si>
    <t>JOHNSTON, J. T. GAS UNIT</t>
  </si>
  <si>
    <t>WILCOX 10600</t>
  </si>
  <si>
    <t>GLIDDEN</t>
  </si>
  <si>
    <t>GILLELAND, D</t>
  </si>
  <si>
    <t>WILCOX 9250</t>
  </si>
  <si>
    <t>POOLE</t>
  </si>
  <si>
    <t>FRIO 9000</t>
  </si>
  <si>
    <t>MCDONALD #2 GU</t>
  </si>
  <si>
    <t>SIMPSON</t>
  </si>
  <si>
    <t>REED, N</t>
  </si>
  <si>
    <t>DEVON GAS SERVICES, L.P.</t>
  </si>
  <si>
    <t>MCDONALD GAS UNIT #2</t>
  </si>
  <si>
    <t>2 L</t>
  </si>
  <si>
    <t>MCDONALD, L. S.</t>
  </si>
  <si>
    <t>KEIRANS, W</t>
  </si>
  <si>
    <t>GUNTER-SISSON UNIT</t>
  </si>
  <si>
    <t>MCDONALD UNIT 3</t>
  </si>
  <si>
    <t>YEAMANS, H</t>
  </si>
  <si>
    <t>MCDONALD UNIT NO. 1</t>
  </si>
  <si>
    <t>F-21</t>
  </si>
  <si>
    <t>DEERING, J. A., TR. -D-</t>
  </si>
  <si>
    <t>YEGUA 8400</t>
  </si>
  <si>
    <t>BALDWIN, R. B., -C- O/A</t>
  </si>
  <si>
    <t>11-F-N</t>
  </si>
  <si>
    <t>3608 HOCKLEY</t>
  </si>
  <si>
    <t>LABAY, V. C.</t>
  </si>
  <si>
    <t>WILCOX 8,800</t>
  </si>
  <si>
    <t>PROVIDENT CITY</t>
  </si>
  <si>
    <t>EDWARDS, G W</t>
  </si>
  <si>
    <t>LOLA FUHRKEN GAS UNIT</t>
  </si>
  <si>
    <t>LULING, LOWER</t>
  </si>
  <si>
    <t>ORANGEDALE</t>
  </si>
  <si>
    <t>JACOBS, C.Y.</t>
  </si>
  <si>
    <t>ANDERSON (TX)</t>
  </si>
  <si>
    <t>FRIO 2970</t>
  </si>
  <si>
    <t>HELEN GOHLKE, N. E.</t>
  </si>
  <si>
    <t>EAST TEXAS BASIN</t>
  </si>
  <si>
    <t>P-320</t>
  </si>
  <si>
    <t>TURK, FARLEY B. ET. AL.</t>
  </si>
  <si>
    <t>FARLEY TURK</t>
  </si>
  <si>
    <t>SCOTT, J H</t>
  </si>
  <si>
    <t>BAKER, E.</t>
  </si>
  <si>
    <t>WILCOX 10000</t>
  </si>
  <si>
    <t>BAKER</t>
  </si>
  <si>
    <t>TC RR CO</t>
  </si>
  <si>
    <t>SPIES, CLIFFORD F. G. U. #2</t>
  </si>
  <si>
    <t>ROEDER</t>
  </si>
  <si>
    <t>SCHAEFER, E.C.</t>
  </si>
  <si>
    <t>FRIO 3050</t>
  </si>
  <si>
    <t>BING</t>
  </si>
  <si>
    <t>COPANO FLD SERV/SOUTH TEXAS LLC</t>
  </si>
  <si>
    <t>SPEAKS, S. W.</t>
  </si>
  <si>
    <t>WILMANS, S</t>
  </si>
  <si>
    <t>9A</t>
  </si>
  <si>
    <t>LULING SD.</t>
  </si>
  <si>
    <t>KILROY-TIPTON</t>
  </si>
  <si>
    <t>SELLS, KATHERINE M</t>
  </si>
  <si>
    <t>7AL</t>
  </si>
  <si>
    <t>7AU</t>
  </si>
  <si>
    <t>J. T. CONN Â£348</t>
  </si>
  <si>
    <t>MUELLER-HENZE UNIT</t>
  </si>
  <si>
    <t>SMITH CREEK</t>
  </si>
  <si>
    <t>DAVIS, J H</t>
  </si>
  <si>
    <t>8 C</t>
  </si>
  <si>
    <t>FOX, MICHAEL -B-</t>
  </si>
  <si>
    <t>BOARDWALK FIELD SERVICES, LLC</t>
  </si>
  <si>
    <t>BLANCONIA</t>
  </si>
  <si>
    <t>KEATING, J &amp; M</t>
  </si>
  <si>
    <t>CORONADO TRANSMISSION CO.</t>
  </si>
  <si>
    <t>GEARY, C.A.</t>
  </si>
  <si>
    <t>WILCOX 9780</t>
  </si>
  <si>
    <t>FRIO 3520</t>
  </si>
  <si>
    <t>PATTESON RANCH</t>
  </si>
  <si>
    <t>MACKHANK</t>
  </si>
  <si>
    <t>GEARY,G.A. UNIT 4</t>
  </si>
  <si>
    <t>WLCX 2ND MA</t>
  </si>
  <si>
    <t>FRIO 8400</t>
  </si>
  <si>
    <t>NOLTY</t>
  </si>
  <si>
    <t>ENGLAND, HELEN</t>
  </si>
  <si>
    <t>WARMSLEY</t>
  </si>
  <si>
    <t>CLARK, H</t>
  </si>
  <si>
    <t>5LT</t>
  </si>
  <si>
    <t>SPIES, CLIFFORD F. G. U. #1</t>
  </si>
  <si>
    <t>SOUTHCROSS GATHERING LTD.</t>
  </si>
  <si>
    <t>LINDHOLM, CHARLES</t>
  </si>
  <si>
    <t>NATURAL GAS P/L CO OF AMER LLC</t>
  </si>
  <si>
    <t>MAXINE, NE</t>
  </si>
  <si>
    <t>CHEROKEE PLATFORM</t>
  </si>
  <si>
    <t>TEMP1047072126</t>
  </si>
  <si>
    <t>ft</t>
  </si>
  <si>
    <t>MID-CON</t>
  </si>
  <si>
    <t>14E</t>
  </si>
  <si>
    <t>33S</t>
  </si>
  <si>
    <t>500 N SHORELINE BLVD STE 322</t>
  </si>
  <si>
    <t>WAYSIDE-HAVANA</t>
  </si>
  <si>
    <t>Expired</t>
  </si>
  <si>
    <t>NewDrill</t>
  </si>
  <si>
    <t>WAYSIDE,WEISER</t>
  </si>
  <si>
    <t>HAZLETT-BERRY</t>
  </si>
  <si>
    <t>MAGNUM ENGINEERING</t>
  </si>
  <si>
    <t>MONTGOMERY (KS)</t>
  </si>
  <si>
    <t>KS</t>
  </si>
  <si>
    <t>TEMP1049939901</t>
  </si>
  <si>
    <t>Amended</t>
  </si>
  <si>
    <t>BERRY</t>
  </si>
  <si>
    <t>TEMP1071785912</t>
  </si>
  <si>
    <t>34S</t>
  </si>
  <si>
    <t>DEFENBAUGH C.J.</t>
  </si>
  <si>
    <t>TEMP1081804158</t>
  </si>
  <si>
    <t>TEMP1217813626</t>
  </si>
  <si>
    <t>TEMP1230335665</t>
  </si>
  <si>
    <t>TEMP1263179290</t>
  </si>
  <si>
    <t>INJECTION</t>
  </si>
  <si>
    <t>WAYSIDE</t>
  </si>
  <si>
    <t>HORTON</t>
  </si>
  <si>
    <t>TEMP127700296</t>
  </si>
  <si>
    <t>WAYSIDE/HAVANA</t>
  </si>
  <si>
    <t>TEMP132095040</t>
  </si>
  <si>
    <t>DEFENBAUGH C. J.</t>
  </si>
  <si>
    <t>TEMP1343466721</t>
  </si>
  <si>
    <t>JAMES</t>
  </si>
  <si>
    <t>TEMP1407184863</t>
  </si>
  <si>
    <t>TEMP1478554894</t>
  </si>
  <si>
    <t>TEMP152312132</t>
  </si>
  <si>
    <t>48-I</t>
  </si>
  <si>
    <t>TEMP1540632467</t>
  </si>
  <si>
    <t>TEMP1577726720</t>
  </si>
  <si>
    <t>C-6</t>
  </si>
  <si>
    <t>DEFENBAUGH DWIGHT</t>
  </si>
  <si>
    <t>TEMP1584394168</t>
  </si>
  <si>
    <t>TEMP1592508159</t>
  </si>
  <si>
    <t>TEMP1647648190</t>
  </si>
  <si>
    <t>DRY HOLE</t>
  </si>
  <si>
    <t>TEMP1674571256</t>
  </si>
  <si>
    <t>TEMP1711719152</t>
  </si>
  <si>
    <t>TEMP1726319373</t>
  </si>
  <si>
    <t>TEMP1738486208</t>
  </si>
  <si>
    <t>TEMP1747709691</t>
  </si>
  <si>
    <t>TEMP1748310045</t>
  </si>
  <si>
    <t>TEMP1769029922</t>
  </si>
  <si>
    <t>TEMP1823385499</t>
  </si>
  <si>
    <t>TEMP1933708943</t>
  </si>
  <si>
    <t>TEMP1929821932</t>
  </si>
  <si>
    <t>TEMP1961269745</t>
  </si>
  <si>
    <t>TEMP1948829642</t>
  </si>
  <si>
    <t>TEMP2091867416</t>
  </si>
  <si>
    <t>TEMP2136169670</t>
  </si>
  <si>
    <t>TEMP235962008</t>
  </si>
  <si>
    <t>TEMP30579605</t>
  </si>
  <si>
    <t>TEMP311305379</t>
  </si>
  <si>
    <t>TEMP377797677</t>
  </si>
  <si>
    <t>TEMP404385583</t>
  </si>
  <si>
    <t>TEMP443240914</t>
  </si>
  <si>
    <t>TEMP472779260</t>
  </si>
  <si>
    <t>TEMP48462228</t>
  </si>
  <si>
    <t>TEMP483550300</t>
  </si>
  <si>
    <t>TEMP533856171</t>
  </si>
  <si>
    <t>TEMP554486942</t>
  </si>
  <si>
    <t>TEMP584429256</t>
  </si>
  <si>
    <t>TEMP645569575</t>
  </si>
  <si>
    <t>TEMP750582998</t>
  </si>
  <si>
    <t>TEMP910299598</t>
  </si>
  <si>
    <t>TEMP960705133</t>
  </si>
  <si>
    <t>TEMP990537721</t>
  </si>
  <si>
    <t>GULF COAST</t>
  </si>
  <si>
    <t>CORPUS CHRSTI</t>
  </si>
  <si>
    <t>500 N. SHORELINE SUITE 322</t>
  </si>
  <si>
    <t>361-826-0114</t>
  </si>
  <si>
    <t>LUIS GARZA, JR.</t>
  </si>
  <si>
    <t>MAGNUM PROD</t>
  </si>
  <si>
    <t>361-882-3858</t>
  </si>
  <si>
    <t>RAJAN AHUJA</t>
  </si>
  <si>
    <t>MARG TEX 4</t>
  </si>
  <si>
    <t>HENRY MELANCON</t>
  </si>
  <si>
    <t>337-235-6543</t>
  </si>
  <si>
    <t>JOE TAYLOR</t>
  </si>
  <si>
    <t>361-882-3858 XT 122</t>
  </si>
  <si>
    <t>135 REGENCY SQUARE</t>
  </si>
  <si>
    <t>COCKFIELD</t>
  </si>
  <si>
    <t>604405-UNIT</t>
  </si>
  <si>
    <t>MA-3 SAND</t>
  </si>
  <si>
    <t>JAS. MCGLOIN</t>
  </si>
  <si>
    <t>78401-0313</t>
  </si>
  <si>
    <t>500 N SHORLINE STE 322</t>
  </si>
  <si>
    <t>OAKVILLE,WILDCAT</t>
  </si>
  <si>
    <t>OIL &amp; GAS</t>
  </si>
  <si>
    <t>GRANT</t>
  </si>
  <si>
    <t>I &amp; GN RR CO.#55,LOT 30</t>
  </si>
  <si>
    <t>500 N SHORELINE STE 322</t>
  </si>
  <si>
    <t>ROCK ISLAND, W.,ROCK ISLAND, WEST,WILDCAT</t>
  </si>
  <si>
    <t>WADDELL,WILCOX</t>
  </si>
  <si>
    <t>WELDER &amp; ODEN SUBD. LOT 31/WM G. BURGESS</t>
  </si>
  <si>
    <t>ODEM,ODEM, NORTH,WILDCAT</t>
  </si>
  <si>
    <t>F-2 FRIO SAND</t>
  </si>
  <si>
    <t>CLARKSON-HARDWICK UNIT</t>
  </si>
  <si>
    <t>I &amp; GN RR CO. #55</t>
  </si>
  <si>
    <t>ROCK ISLAND, WEST</t>
  </si>
  <si>
    <t>PlugBack</t>
  </si>
  <si>
    <t>AGUA NUEVA DE ABAJO/J.M. RAMIREZ</t>
  </si>
  <si>
    <t>MARIA JOSEPHA RIOS</t>
  </si>
  <si>
    <t>SARCO CREEK, WEST</t>
  </si>
  <si>
    <t>KOONTZ</t>
  </si>
  <si>
    <t>R. TRIPLETT #150</t>
  </si>
  <si>
    <t>LAMPRECHT</t>
  </si>
  <si>
    <t>E. TUMLINSON</t>
  </si>
  <si>
    <t>W. T. YOUENS GAS UNIT</t>
  </si>
  <si>
    <t>E. TUMLISON</t>
  </si>
  <si>
    <t>CECIL NOBLE,WILDCAT</t>
  </si>
  <si>
    <t>WELDER &amp; ODEN S/D,LOT 31/WM. G. BURGESS</t>
  </si>
  <si>
    <t>ODEM, NORTH</t>
  </si>
  <si>
    <t>GEO. H. PAUL SUBD.OF THE J.J.WELDER RANCH</t>
  </si>
  <si>
    <t>SCHNEIDER</t>
  </si>
  <si>
    <t>VANECEK</t>
  </si>
  <si>
    <t>JAMES DUFF</t>
  </si>
  <si>
    <t>COTTONWOOD CREEK, S.,WILDCAT</t>
  </si>
  <si>
    <t>SHAEFER, E. C.</t>
  </si>
  <si>
    <t>BRISCOE RANCH</t>
  </si>
  <si>
    <t>PETER KENDALL #102</t>
  </si>
  <si>
    <t>PEARSALL,WILDCAT</t>
  </si>
  <si>
    <t>TURNHAM, J.C.</t>
  </si>
  <si>
    <t>FRIO (TX)</t>
  </si>
  <si>
    <t>ASA BRIGHAM</t>
  </si>
  <si>
    <t>THREE J,WILDCAT</t>
  </si>
  <si>
    <t>U.S. NAT'L BANK OF GALVESTON</t>
  </si>
  <si>
    <t>S. F. AUSTIN #48</t>
  </si>
  <si>
    <t>ReEnter</t>
  </si>
  <si>
    <t>1SW</t>
  </si>
  <si>
    <t>DAVIS, CLEVELAND ET AL</t>
  </si>
  <si>
    <t>U. S. NAT'L BANK OF GALVESTON</t>
  </si>
  <si>
    <t>STEPHEN F. AUSTIN</t>
  </si>
  <si>
    <t>E.L. WILSON #62</t>
  </si>
  <si>
    <t>Recomplete</t>
  </si>
  <si>
    <t>EL CAMPO,WILDCAT</t>
  </si>
  <si>
    <t>DeepenWithinCasing</t>
  </si>
  <si>
    <t>GEO. H. PAUL SUBD OF J J WELDER RANCH / I &amp; G N RR. CO.</t>
  </si>
  <si>
    <t>MATHIS, EAST,WILDCAT</t>
  </si>
  <si>
    <t>J. R. VANECEK GAS UNIT</t>
  </si>
  <si>
    <t>S.F. AUSTIN 4 LGE.</t>
  </si>
  <si>
    <t>NELSONVILLE,WILDCAT</t>
  </si>
  <si>
    <t>JOHN FITZGIBBONS</t>
  </si>
  <si>
    <t>ARANSAS DOCK &amp; CHANNEL CO. #651</t>
  </si>
  <si>
    <t>STEDMAN ISLAND,WILDCAT</t>
  </si>
  <si>
    <t>C-1,C-5</t>
  </si>
  <si>
    <t>MAT STUESSEY</t>
  </si>
  <si>
    <t>NEW ULM,WILDCAT</t>
  </si>
  <si>
    <t>LAURELES FARM TRACT 2 EL RINCON DE CORPUS CHRISTI</t>
  </si>
  <si>
    <t>MOBIL-DAVID, EAST,WILDCAT</t>
  </si>
  <si>
    <t>FELIX WRIGHT HEIRS</t>
  </si>
  <si>
    <t>G-,WILCOX</t>
  </si>
  <si>
    <t>MARTIN TAYLOR UNIT</t>
  </si>
  <si>
    <t>B-8,B4 SAND,B7,FRIO,SD</t>
  </si>
  <si>
    <t>ARANSAS PASS C&amp;D CO. #651</t>
  </si>
  <si>
    <t>REDFISH BAY PROPERTIES, LTD</t>
  </si>
  <si>
    <t>J.H. BLUME</t>
  </si>
  <si>
    <t>WHITES BAYOU,WILDCAT</t>
  </si>
  <si>
    <t>J.E. GALBAN</t>
  </si>
  <si>
    <t>HEYSER,WILDCAT</t>
  </si>
  <si>
    <t>MATT STUESSEY</t>
  </si>
  <si>
    <t>SANTONE,WILDCAT</t>
  </si>
  <si>
    <t>I&amp;GN RR CO #55</t>
  </si>
  <si>
    <t>ROCK ISLAND, W.,WILDCAT</t>
  </si>
  <si>
    <t>STRAY LO.</t>
  </si>
  <si>
    <t>R. VONROEDER</t>
  </si>
  <si>
    <t>ERNA B.A. SCHRADER ETAL GU #1</t>
  </si>
  <si>
    <t>RUDOLPH VON ROEDER</t>
  </si>
  <si>
    <t>MOUDRY</t>
  </si>
  <si>
    <t>J.B. FENN</t>
  </si>
  <si>
    <t>JOHNSON, B. A. "D"</t>
  </si>
  <si>
    <t>S.F. AUSTIN 4 LEAGUE GRANT</t>
  </si>
  <si>
    <t>COTTONWOOD CREEK, S,WILDCAT</t>
  </si>
  <si>
    <t>GEO. SARGENT</t>
  </si>
  <si>
    <t>HARVEY,WILDCAT</t>
  </si>
  <si>
    <t>11-B,11-C,13-A,14-B-1,14-B-4,M-11,STARK</t>
  </si>
  <si>
    <t>JOHN R. JENNY</t>
  </si>
  <si>
    <t>9060 SAND</t>
  </si>
  <si>
    <t>S.F. AUSTIN 4 LEAGUE</t>
  </si>
  <si>
    <t>S.F. AUSTIN</t>
  </si>
  <si>
    <t>HELMUTH,HELMUTH A</t>
  </si>
  <si>
    <t>JAMES FREAL #155</t>
  </si>
  <si>
    <t>CLOETER,WILDCAT</t>
  </si>
  <si>
    <t>JAMBERS, GEORGE T.</t>
  </si>
  <si>
    <t>MCMULLEN (TX)</t>
  </si>
  <si>
    <t>JAMES FREAL, #155</t>
  </si>
  <si>
    <t>FRANCISCO GONZALES HIDALGO</t>
  </si>
  <si>
    <t>COLETTO CREEK, SOUTH,WILDCAT</t>
  </si>
  <si>
    <t>BAASS</t>
  </si>
  <si>
    <t>IGNRR CO.</t>
  </si>
  <si>
    <t>ROCK ISLAND,WILDCAT</t>
  </si>
  <si>
    <t>I &amp; GNRR CO</t>
  </si>
  <si>
    <t>"LOS PRESENOS DE ABAJO" APOLINARIO DE LA GARZA</t>
  </si>
  <si>
    <t>C.T. R.R. CO.</t>
  </si>
  <si>
    <t>RAMSEY,WILDCAT</t>
  </si>
  <si>
    <t>F. BIGGAM</t>
  </si>
  <si>
    <t>WHARTON, S.,WILDCAT</t>
  </si>
  <si>
    <t>J.N. BLUME</t>
  </si>
  <si>
    <t>GH &amp; H RR CO R.M. MOORE</t>
  </si>
  <si>
    <t>LISSIE, W.,WILDCAT</t>
  </si>
  <si>
    <t>G.H. &amp; H.R.R.</t>
  </si>
  <si>
    <t>WILDCAT,WYLIE</t>
  </si>
  <si>
    <t>J. B. FENN</t>
  </si>
  <si>
    <t>B.A.D.A.,SUBLIME,WILDCAT</t>
  </si>
  <si>
    <t>SD.,WILCOX</t>
  </si>
  <si>
    <t>B. A. JOHNSON 'D' GU</t>
  </si>
  <si>
    <t>SCHUMANN, FRITZ, ET AL</t>
  </si>
  <si>
    <t>SAMUEL FOWLER</t>
  </si>
  <si>
    <t>JOHNSON, B.A. "A"</t>
  </si>
  <si>
    <t>ISAAC STERLING</t>
  </si>
  <si>
    <t>MIDWAY, EAST</t>
  </si>
  <si>
    <t>FB-A</t>
  </si>
  <si>
    <t>BARTOSH GU</t>
  </si>
  <si>
    <t>ISSAC STERLING</t>
  </si>
  <si>
    <t>PETER K. BARTLESSON</t>
  </si>
  <si>
    <t>RAMSEY, E.,RAMSEY, EAST,WILDCAT</t>
  </si>
  <si>
    <t>SAMUEL KENNELLY</t>
  </si>
  <si>
    <t>ENGLEHART,WILDCAT</t>
  </si>
  <si>
    <t>BOBBY R. RALEY ET UX GU</t>
  </si>
  <si>
    <t>G.H.&amp;H.R.R. CO. #3</t>
  </si>
  <si>
    <t>LISSIE, W.,WILDCAT,WYLIE</t>
  </si>
  <si>
    <t>WALTER LAMBERT</t>
  </si>
  <si>
    <t>PAPALOTE, E,WILDCAT</t>
  </si>
  <si>
    <t>-B-,B STRINGER,STRINGER</t>
  </si>
  <si>
    <t>BURTON &amp; DANFORTH S/D, TR. 1/JAMES MCKAY</t>
  </si>
  <si>
    <t>ESTES COVE,WILDCAT</t>
  </si>
  <si>
    <t>B-1,B-2,B-4,B-6,C-1,C-3,C-4,D-5,E-1, FAULT BLOCK B,E-3</t>
  </si>
  <si>
    <t>POLLY BROWN ET AL OIL UNIT</t>
  </si>
  <si>
    <t>E. JONES</t>
  </si>
  <si>
    <t>COLUMBUS,WILDCAT</t>
  </si>
  <si>
    <t>BRUNE, WILHELMINA</t>
  </si>
  <si>
    <t>C. T. R.R. CO.#663</t>
  </si>
  <si>
    <t>PETER K BARLESSON</t>
  </si>
  <si>
    <t>I.R.R. CO. #8/R.W. STAYTON</t>
  </si>
  <si>
    <t>HELEN GOHLKE, N.E.,WILDCAT</t>
  </si>
  <si>
    <t>S.A. &amp; M.G. R.R. CO. #10</t>
  </si>
  <si>
    <t>MIDWAY, EAST,WILDCAT</t>
  </si>
  <si>
    <t>WATSON</t>
  </si>
  <si>
    <t>J. FESSENDEN/4TH ADD TAFT LDS</t>
  </si>
  <si>
    <t>TAFT, NORTH</t>
  </si>
  <si>
    <t>C.T.R.R. CO. #663</t>
  </si>
  <si>
    <t>C&amp;M RR CO/J. A. BROOKS #694</t>
  </si>
  <si>
    <t>PITA,N.W.,WILDCAT</t>
  </si>
  <si>
    <t>H-18</t>
  </si>
  <si>
    <t>VICKERS</t>
  </si>
  <si>
    <t>BBB &amp; CRR CO.</t>
  </si>
  <si>
    <t>GLASSCOCK,WILDCAT</t>
  </si>
  <si>
    <t>COCKFIELD,WILCOX</t>
  </si>
  <si>
    <t>GEO. H. PAUL SUBD./J.J. WELDER RCH</t>
  </si>
  <si>
    <t>TAFT FARM LANDS 1ST SUBD, LOT 1/I. STERLING</t>
  </si>
  <si>
    <t>MIDWAY, NORTH</t>
  </si>
  <si>
    <t>FLOERKE -A-,HARVEY -A-,LUNDBERG,MCKAMEY-DUBOSE</t>
  </si>
  <si>
    <t>LEMUEL SMITH</t>
  </si>
  <si>
    <t>CONROE, S.,WILDCAT</t>
  </si>
  <si>
    <t>10-A,10-A, S.,10-B SAND,10-C,10-C, S.,10-E WILCOX,10-E WILCOX S,11-A,11-B,11-C,11-C,S,11-D,11-D &amp; 11-F-S,11-E WILCOX,11-F,11-F-N,11-H WILCOX,12-A,12-AA,12-B WILCOX,12-E WILCOX,12-F,13-A,5-B WILCOX,5-C,5-D S,5-D WILCOX,5-E WILCOX,5-F WILCOX,5-G WILCOX</t>
  </si>
  <si>
    <t>BRUNE, WILHELMINIA</t>
  </si>
  <si>
    <t>S. F. AUSTIN 4 LEAGUE</t>
  </si>
  <si>
    <t>NELSONVILLE,NELSONVILLE, W.,WILDCAT</t>
  </si>
  <si>
    <t>MACAT,MAUDRY B,MOUDRY,WILCOX</t>
  </si>
  <si>
    <t>LUKE M. MASON</t>
  </si>
  <si>
    <t>COTTONWOOD CREEK, S.,COTTONWOOD CREEK, SOUTH</t>
  </si>
  <si>
    <t>GEARY, C. A. UNIT # 4</t>
  </si>
  <si>
    <t>M-3,M-4</t>
  </si>
  <si>
    <t>GH &amp; H RR CO./R. M. MOORE #4</t>
  </si>
  <si>
    <t>LISSIE,WILDCAT</t>
  </si>
  <si>
    <t>JAMES CUMMINS</t>
  </si>
  <si>
    <t>10-A,10-A, S.,10-B SAND,11-E WILCOX,11-F,6-G,6-GG,9-F,WILCOX</t>
  </si>
  <si>
    <t>2M</t>
  </si>
  <si>
    <t>MOEBES, LEONA K</t>
  </si>
  <si>
    <t>10-A, S.,10-B SAND,10-C,11-D,11-D &amp; 11-F-S,11-E WILCOX,11-F,11-F-N,12-E WILCOX,12-F,13-A,7-A,9-F</t>
  </si>
  <si>
    <t>1L</t>
  </si>
  <si>
    <t>CAROLINE BROWN</t>
  </si>
  <si>
    <t>FARLEY TURK,SPEAKS, S.W.,SPEAKS, SW.</t>
  </si>
  <si>
    <t>3800 SAND</t>
  </si>
  <si>
    <t>CLARK</t>
  </si>
  <si>
    <t>ET RR CO/E. L. WILSON #62</t>
  </si>
  <si>
    <t>EL CAMPO, S.</t>
  </si>
  <si>
    <t>S. F. AUSTIN</t>
  </si>
  <si>
    <t>LAURELES FARM TR.</t>
  </si>
  <si>
    <t>DOUGHTY,WILDCAT</t>
  </si>
  <si>
    <t>C.T. R.R. CO. #663</t>
  </si>
  <si>
    <t>TAFT FARM LANDS 1ST SUBD, LOT 1</t>
  </si>
  <si>
    <t>2R</t>
  </si>
  <si>
    <t>C. S. ZENN LOT 1</t>
  </si>
  <si>
    <t>TAFT FARM LANDS, FIRST ADD., LOT 1</t>
  </si>
  <si>
    <t>FLOERKE -A- 9062</t>
  </si>
  <si>
    <t>CLARK BEACH</t>
  </si>
  <si>
    <t>PATRICK P. RAY,WILDCAT</t>
  </si>
  <si>
    <t>T&amp;NO RR CO. #175</t>
  </si>
  <si>
    <t>BIG HILL,WILDCAT</t>
  </si>
  <si>
    <t>EXPIRED PERMIT</t>
  </si>
  <si>
    <t>FRIO,FRIO A,MARGINULINA</t>
  </si>
  <si>
    <t>FCLT</t>
  </si>
  <si>
    <t>GEO. SARGENT/RINCON ROAD SUBD, LOT 9</t>
  </si>
  <si>
    <t>11-B,11-C,13-A,14-B-1,14-B-4,15-B,M-11,M-3,M-4,STARK</t>
  </si>
  <si>
    <t>JOHN T. TINSLEY</t>
  </si>
  <si>
    <t>WILDCAT,YORKTOWN, S,YORKTOWN, SOUTH</t>
  </si>
  <si>
    <t>ROEDER,WILCOX</t>
  </si>
  <si>
    <t>H &amp; TC RR. CO.</t>
  </si>
  <si>
    <t>ORANGE HILL, S.,WILDCAT</t>
  </si>
  <si>
    <t>KLOPSTECK</t>
  </si>
  <si>
    <t>FRIO,YEGUA</t>
  </si>
  <si>
    <t>TAFT FARM LANDS 4TH ADDTN</t>
  </si>
  <si>
    <t>PLYMOUTH,WILDCAT</t>
  </si>
  <si>
    <t>B</t>
  </si>
  <si>
    <t>SUBLIME,SUBLIME, N.,WILDCAT</t>
  </si>
  <si>
    <t>10-A,10-A, S.,10-B SAND,11-E WILCOX,11-F,6-G,6-GG,9-F</t>
  </si>
  <si>
    <t>RINCON ROAD LOT 9</t>
  </si>
  <si>
    <t>HARVEY,HARVEY, EAST,WILDCAT</t>
  </si>
  <si>
    <t>13-A,L-5</t>
  </si>
  <si>
    <t>CHARLES B. ZENN</t>
  </si>
  <si>
    <t>H. A. SULTENFUSS UNIT</t>
  </si>
  <si>
    <t>C. T. R.R. CO. #663</t>
  </si>
  <si>
    <t>RAJAN AHUJA, V.P. PRODUCTION</t>
  </si>
  <si>
    <t>CONROE,CONROE, S.,WILDCAT</t>
  </si>
  <si>
    <t>WILCOX,WILCOX 15</t>
  </si>
  <si>
    <t>J. H. BLUME</t>
  </si>
  <si>
    <t>T &amp; N. O. RR CO. # 163</t>
  </si>
  <si>
    <t>BIG HILL,BIG HILL*,WILDCAT</t>
  </si>
  <si>
    <t>FRIO,FRIO A,FRIO MIDDLE,MARGINULINA</t>
  </si>
  <si>
    <t>FERRIS HEIRS</t>
  </si>
  <si>
    <t>I G N R R CO</t>
  </si>
  <si>
    <t>LA WARD, NORTH,WILDCAT</t>
  </si>
  <si>
    <t>PRICE O &amp; G SUBD. LOT 35</t>
  </si>
  <si>
    <t>PARR, ATLEE</t>
  </si>
  <si>
    <t>JAMES S. CUMMINS</t>
  </si>
  <si>
    <t>MILHEIM,WILDCAT</t>
  </si>
  <si>
    <t>W.</t>
  </si>
  <si>
    <t>PETER K. BARTLESON</t>
  </si>
  <si>
    <t>RAJAN AHUJA, VP PRODUCTION</t>
  </si>
  <si>
    <t>SAMUEL FULLER #7</t>
  </si>
  <si>
    <t>KINKLER,WILDCAT</t>
  </si>
  <si>
    <t>LANGENBERG</t>
  </si>
  <si>
    <t>AVINASH C. AHUJA</t>
  </si>
  <si>
    <t>CONROE,CONROE, S.</t>
  </si>
  <si>
    <t>1X</t>
  </si>
  <si>
    <t>S. F. AUSTIN 4 LEAGUE GRANT</t>
  </si>
  <si>
    <t>RAJAN AHUJA, VP. PROD.</t>
  </si>
  <si>
    <t>FIRST SUBD. TAFT FARM LANDS, LOT 1</t>
  </si>
  <si>
    <t>RAJAN AHUJA, V.P. PROD</t>
  </si>
  <si>
    <t>LA FARGE</t>
  </si>
  <si>
    <t>I G N RR CO. #2</t>
  </si>
  <si>
    <t>RAJAN AHUJA-VP</t>
  </si>
  <si>
    <t>LA WARD, NE.,LA WARD, NORTH,LA WARD,NORTH,WILDCAT</t>
  </si>
  <si>
    <t>-A-,-B-,F-82,FRIO,MOODY,PATRICK,PIGPEN SAND,STRINGER UP</t>
  </si>
  <si>
    <t>RAJAN AHUJA-VP PROD</t>
  </si>
  <si>
    <t>H.E.W.T.RR. CO. #1</t>
  </si>
  <si>
    <t>JAMES MCKAY TR 1</t>
  </si>
  <si>
    <t>B-1,B-2,B-4,B-6,C-1,C-3,C-4,D-5,E-3,E-4,E-5,F-1,F-4</t>
  </si>
  <si>
    <t>HE &amp; WT RR CO. #1</t>
  </si>
  <si>
    <t>VIENNA,WILDCAT</t>
  </si>
  <si>
    <t>S.A. &amp; M.G. RR CO. #10</t>
  </si>
  <si>
    <t>RAJAN AHUJA, V. P. PRODUCTION</t>
  </si>
  <si>
    <t>COTTONWOOD CREEK, S.</t>
  </si>
  <si>
    <t>T &amp; NO RR CO./W. H. BALDWIN #176</t>
  </si>
  <si>
    <t>DEVIL,WILDCAT</t>
  </si>
  <si>
    <t>DRILLED</t>
  </si>
  <si>
    <t>DISCORBIS,FAULT BLK. B,U.DISCORBIS,FRIO,NODOSARIA</t>
  </si>
  <si>
    <t>C.S. WOOLFOLK SUBD., LOT 10</t>
  </si>
  <si>
    <t>HT &amp; B RR CO./A. M. GILLESPIE #2</t>
  </si>
  <si>
    <t>8450 SAND</t>
  </si>
  <si>
    <t>T &amp; NO RR CO. #175</t>
  </si>
  <si>
    <t>RAJAN AHUJA, VP. PRODUCTION</t>
  </si>
  <si>
    <t>FIRST SECURITY NATIONAL BANK</t>
  </si>
  <si>
    <t>RICHARD DOWDY</t>
  </si>
  <si>
    <t>HAMEL, NORTH,WILDCAT</t>
  </si>
  <si>
    <t>I GN RR CO. #2</t>
  </si>
  <si>
    <t>RAJAN AHUJA, V.P.  PRODUCTION</t>
  </si>
  <si>
    <t>RAJAN AHUJA, VP PROD</t>
  </si>
  <si>
    <t>11-B,11-C,13-A,14-B-1,14-B-4,15-B,L-5,M-11,M-3,M-4, FB-B,STARK</t>
  </si>
  <si>
    <t>S. F. AUSTIN LOT 7</t>
  </si>
  <si>
    <t>MACAT,MAUDRY B,MIKESKA,MOUDRY,WILCOX</t>
  </si>
  <si>
    <t>B. J. WHITE</t>
  </si>
  <si>
    <t>MILLER-SHULL</t>
  </si>
  <si>
    <t>WHELLER SPLANE, LOT 42</t>
  </si>
  <si>
    <t>361-882-2858</t>
  </si>
  <si>
    <t>HOCKLEY-TEDDLIE</t>
  </si>
  <si>
    <t>H &amp; TC RR CO #14/H. A. ARLEDGE</t>
  </si>
  <si>
    <t>ADA CALL,ADA CALL, E.,WILDCAT</t>
  </si>
  <si>
    <t>FRIO,Y-12,Y-5,Y-6</t>
  </si>
  <si>
    <t>OGLESBY</t>
  </si>
  <si>
    <t>NEWTON (TX)</t>
  </si>
  <si>
    <t>C. T. RR. CO.#663</t>
  </si>
  <si>
    <t>RAJAN AHUJA, V.P PRODUCTION</t>
  </si>
  <si>
    <t>RINCON ROAD SUBD., BLK D, LOT 9</t>
  </si>
  <si>
    <t>H. &amp; T. C. RR. CO.</t>
  </si>
  <si>
    <t>RAJAN AHUJA, V.P., PRODUCTION</t>
  </si>
  <si>
    <t>KAECHELE, C.R.</t>
  </si>
  <si>
    <t>HAMEL,HAMEL, EAST,HAMEL, NORTH,HAMEL, SOUTH</t>
  </si>
  <si>
    <t>I. G. N. RR. CO.</t>
  </si>
  <si>
    <t>JOSE ESTABAN GALBAN</t>
  </si>
  <si>
    <t>JOSE E. GALBAN</t>
  </si>
  <si>
    <t>JOSE ESTEVAN GALBAN</t>
  </si>
  <si>
    <t>JEFFREY KRACK-PE</t>
  </si>
  <si>
    <t>FRIO 1-A</t>
  </si>
  <si>
    <t>P. L. ROBINSON</t>
  </si>
  <si>
    <t>361-884-7241</t>
  </si>
  <si>
    <t>PHILIP N. BELL-LANDMAN</t>
  </si>
  <si>
    <t>HULL SOUTH,HULL, SOUTH,WILDCAT</t>
  </si>
  <si>
    <t>COOK MTN,COOK MTN.</t>
  </si>
  <si>
    <t>ELIZABETH PEREZ</t>
  </si>
  <si>
    <t>RAJAN AHUJA V.P. PRODUCTION</t>
  </si>
  <si>
    <t>MALCOMB,WILDCAT</t>
  </si>
  <si>
    <t>HOCKLEY</t>
  </si>
  <si>
    <t>NELSON, CARL</t>
  </si>
  <si>
    <t>B. KUYKENDALL</t>
  </si>
  <si>
    <t>HART,MACAT,MIKESKA,MOUDRY,MOUDRY A-1,PHILLIPS,WILCOX</t>
  </si>
  <si>
    <t>PHILLIPS, H.S.</t>
  </si>
  <si>
    <t>HART,MACAT,MIKESKA,MOUDRY A-1,PHILLIPS,WILCOX</t>
  </si>
  <si>
    <t>H&amp;TC RR CO./GEORGE T. ALLEN</t>
  </si>
  <si>
    <t>SEALY,WILDCAT</t>
  </si>
  <si>
    <t>H &amp; TC RR CO #176 / JOHN BARROW</t>
  </si>
  <si>
    <t>HULL SOUTH,WILDCAT</t>
  </si>
  <si>
    <t>AMOCO/MCGREGOR UNIT</t>
  </si>
  <si>
    <t>WILLIAM AHLERT</t>
  </si>
  <si>
    <t>APPLING,WILDCAT</t>
  </si>
  <si>
    <t>BROUGHTON -A-,SEG 5 WEED UPPER,SEG A KOPNICKY MIDDLE,SEG B,SEG B BROUGHTON,SEG B, WHITE,SEG. 12 WHITE,SEG.12 FRANKSON</t>
  </si>
  <si>
    <t>H &amp; TC RR CO./GEORGE T. ALLEN</t>
  </si>
  <si>
    <t>T &amp; N O RR CO</t>
  </si>
  <si>
    <t>FRIO,FRIO A,HETEROSTEGINA,MARGINULINA,MIOCENE,MIOCENE SD.,MIOCENE SIPHONINA</t>
  </si>
  <si>
    <t>DOLORES ALDERETTE</t>
  </si>
  <si>
    <t>WENDLING,WILDCAT</t>
  </si>
  <si>
    <t>H. &amp; T. C. R.R. CO.</t>
  </si>
  <si>
    <t>WILCOX,WILCOX J-2,WILCOX K,WILCOX L,WILCOX M-2</t>
  </si>
  <si>
    <t>D. DONAHO</t>
  </si>
  <si>
    <t>MCCOY,WILDCAT</t>
  </si>
  <si>
    <t>SHUT-IN</t>
  </si>
  <si>
    <t>COOK MTN.,WILCOX -QUINN SD.</t>
  </si>
  <si>
    <t>"SAN ANDRES" ANDRES GARCIA HRS.</t>
  </si>
  <si>
    <t>LOT 23</t>
  </si>
  <si>
    <t>ATLEE,WILDCAT</t>
  </si>
  <si>
    <t>HIAWATHA</t>
  </si>
  <si>
    <t>SEG. 12 WHITE</t>
  </si>
  <si>
    <t>"SAN ANDRES" ANDRES GARCIA HRS #19</t>
  </si>
  <si>
    <t>ATLEE,ATLEE, NE.,WILDCAT</t>
  </si>
  <si>
    <t>HAMEL, SOUTH,WILDCAT</t>
  </si>
  <si>
    <t>1 LGE 2</t>
  </si>
  <si>
    <t>JAVELINA,WILDCAT</t>
  </si>
  <si>
    <t>WALKER-ALDRIDGE GAS UNIT</t>
  </si>
  <si>
    <t>WILCOX J-2,WILCOX K,WILCOX M-2</t>
  </si>
  <si>
    <t>MANSON, L. M.</t>
  </si>
  <si>
    <t>"SAN ANDRES," HRS. ANDRES GARCIA</t>
  </si>
  <si>
    <t>LYLE WILSON,ORCONES,WILDCAT</t>
  </si>
  <si>
    <t>HIAWATHA,HOCKLEY-PARR,YEGUA</t>
  </si>
  <si>
    <t>ANDRES GARCIA HRS</t>
  </si>
  <si>
    <t>ORCONES,WILDCAT</t>
  </si>
  <si>
    <t>BAZAN,HIAWATHA,HOCKLEY-PARR</t>
  </si>
  <si>
    <t>210-342-2225</t>
  </si>
  <si>
    <t>GENE DAY</t>
  </si>
  <si>
    <t>DELORES ALDRETTE</t>
  </si>
  <si>
    <t>SLICK, NE.,WILDCAT</t>
  </si>
  <si>
    <t>SAN FELIPE DE AUSTIN , BLK 25 LOT 1</t>
  </si>
  <si>
    <t>WILCOX,WILCOX L</t>
  </si>
  <si>
    <t>WILLIAM HARDY</t>
  </si>
  <si>
    <t>MORALES, NORTH</t>
  </si>
  <si>
    <t>MORALES,MORALES, NORTH,WILDCAT</t>
  </si>
  <si>
    <t>DAYTON, NORTH,WILDCAT</t>
  </si>
  <si>
    <t>MIOCENE</t>
  </si>
  <si>
    <t>"SAN ANDRES", ANDRES GARCIA HRS.</t>
  </si>
  <si>
    <t>GOOD FRIDAY,WILDCAT</t>
  </si>
  <si>
    <t>ATLEE,HILDA SAND</t>
  </si>
  <si>
    <t>H &amp; T C RR CO</t>
  </si>
  <si>
    <t>FRIO,WILCOX,WILCOX J-2,WILCOX L,WILCOX M-2</t>
  </si>
  <si>
    <t>"SAN ANDRES" / ANDRES GARCIA HRS.</t>
  </si>
  <si>
    <t>"SAN ANDRES"/ANDRES GARCIA HRS.</t>
  </si>
  <si>
    <t>FRIO,HOCKLEY-PARR,HOCKLEY-WOODLEY</t>
  </si>
  <si>
    <t>T &amp; NO RR CO / R. H. ARMIGER</t>
  </si>
  <si>
    <t>BIG HILL,BIG HILL*,BIG HILL, W.,WILDCAT</t>
  </si>
  <si>
    <t>FRIO,FRIO UPPER 2,HETEROSTEGINA,MARGINULINA,MIOCENE SIPHONINA</t>
  </si>
  <si>
    <t>FRIEDSHIP</t>
  </si>
  <si>
    <t>NORTH CAPISALLO DIST. SUBD. FT. 2332</t>
  </si>
  <si>
    <t>MERCEDES,WILDCAT</t>
  </si>
  <si>
    <t>BAZAN,DELORES,FRIO,HIAWATHA,HOCKLEY-PARR,HOCKLEY-WOODLEY</t>
  </si>
  <si>
    <t>"SAN ANDRES" ANDRES GARCIA HRS</t>
  </si>
  <si>
    <t>BAZAN,YEGUA</t>
  </si>
  <si>
    <t>FRIO,HIAWATHA</t>
  </si>
  <si>
    <t>JOHN LEEDS</t>
  </si>
  <si>
    <t>BORCHERS,BORCHERS, EAST,WILDCAT</t>
  </si>
  <si>
    <t>UPPER</t>
  </si>
  <si>
    <t>E. PEREZ</t>
  </si>
  <si>
    <t>J.J. HINOJOSA DE BALLI, FT2332</t>
  </si>
  <si>
    <t>I. &amp; G. N. RR. CO</t>
  </si>
  <si>
    <t>MORALES,WILDCAT</t>
  </si>
  <si>
    <t>H&amp;TC RR CO/ALLEN, G T</t>
  </si>
  <si>
    <t>LAURA E. SWINGLE</t>
  </si>
  <si>
    <t>KEMPER,KEMPER, E.,KEMPER, EAST,WILDCAT</t>
  </si>
  <si>
    <t>FALLING STAR,SCHNEIDER</t>
  </si>
  <si>
    <t>'SAN ANDRES' ANDRES GARCIA HRS.</t>
  </si>
  <si>
    <t>MARCHBANKS-CADENA 'B'</t>
  </si>
  <si>
    <t>DANIEL DONAHOE</t>
  </si>
  <si>
    <t>MCCOY,MCCOY, EAST,MCCOY, NORTH,WILDCAT</t>
  </si>
  <si>
    <t>COOK MTN.,QUINN,WILCOX -QUINN SD.,WILCOX 2,YEGUA</t>
  </si>
  <si>
    <t>QUINN, B.E.</t>
  </si>
  <si>
    <t>512-478-3456</t>
  </si>
  <si>
    <t>MICHAEL HOFFMAN</t>
  </si>
  <si>
    <t>PARR-LAWRENCE GU</t>
  </si>
  <si>
    <t>"SAN ANDRES" GARCIA, HRS A</t>
  </si>
  <si>
    <t>YNOJOSA DE BALLI, J J, FT 2332</t>
  </si>
  <si>
    <t>WELDON WATERS</t>
  </si>
  <si>
    <t>COQUAT,KARON, SOUTH,WILDCAT</t>
  </si>
  <si>
    <t>LULING F-B A,LULING SD.,MASSIVE, FIRST,MASSIVE, SECOND,SLICK</t>
  </si>
  <si>
    <t>RAMSEY, E.,WILDCAT</t>
  </si>
  <si>
    <t>HIGH STAR,S.C.A.R.,WILDCAT</t>
  </si>
  <si>
    <t>J. J. HINOJOSA DE BALLI</t>
  </si>
  <si>
    <t>MORALES, NORTH,WILDCAT</t>
  </si>
  <si>
    <t>AMER RIO GRANDE LD CO. SD, TRACT 5</t>
  </si>
  <si>
    <t>MIKESKA,MIKESKA, N.,WILDCAT</t>
  </si>
  <si>
    <t>101ST</t>
  </si>
  <si>
    <t>MARCHBANKS CADENA GAS UNIT NO. 2</t>
  </si>
  <si>
    <t>MORALES, N.,WILDCAT</t>
  </si>
  <si>
    <t>UNKNOWN</t>
  </si>
  <si>
    <t>GARCITAS CREEK, N.,GARCITAS CREEK,N.,WILDCAT</t>
  </si>
  <si>
    <t>FRIO,MIOCENE</t>
  </si>
  <si>
    <t>RINCON ROAD SUBD. BLK D</t>
  </si>
  <si>
    <t>TRIMBLE, M</t>
  </si>
  <si>
    <t>MAYES,MAYES, EAST,MAYES, NE.,WILDCAT</t>
  </si>
  <si>
    <t>FRIO,FRIO 1,FRIO 3</t>
  </si>
  <si>
    <t>WHITE, C. ET AL</t>
  </si>
  <si>
    <t>MILLER ET AL</t>
  </si>
  <si>
    <t>CHESTERVILLE, N.,CHESTERVILLE, NORTH,WILDCAT</t>
  </si>
  <si>
    <t>CKFLD.,YEGUA,YEGUA 7</t>
  </si>
  <si>
    <t>MC LAURINE, J F</t>
  </si>
  <si>
    <t>PLOEGER 'C'</t>
  </si>
  <si>
    <t>FAGAN, E</t>
  </si>
  <si>
    <t>FieldTransfer</t>
  </si>
  <si>
    <t>CHICOLETE CREEK,WILDCAT</t>
  </si>
  <si>
    <t>T&amp;NO RR CO/DAVIS, S</t>
  </si>
  <si>
    <t>BIG HILL,BIG HILL, W.,WILDCAT</t>
  </si>
  <si>
    <t>WILCOX,WILCOX -C-</t>
  </si>
  <si>
    <t>L RANCH</t>
  </si>
  <si>
    <t>COOK MTN.,WILCOX -QUINN SD.,WILCOX 2,YEGUA</t>
  </si>
  <si>
    <t>WILCOX,WILCOX J-2,WILCOX K,WILCOX L,WILCOX M-2,WILCOX, SOUTH</t>
  </si>
  <si>
    <t>FOSS-BROWN,WILDCAT</t>
  </si>
  <si>
    <t>THOMPSON, SOUTH,THOMPSON, W.,WILDCAT</t>
  </si>
  <si>
    <t>WC RR CO / KING, E C</t>
  </si>
  <si>
    <t>LOUISE, NORTH</t>
  </si>
  <si>
    <t>ALLENSON B</t>
  </si>
  <si>
    <t>JOHN ALLEY</t>
  </si>
  <si>
    <t>POLLEY, J H</t>
  </si>
  <si>
    <t>GEORGE FOUNDATION</t>
  </si>
  <si>
    <t>J.R. BERRY</t>
  </si>
  <si>
    <t>KAISER</t>
  </si>
  <si>
    <t>HARDY, W.</t>
  </si>
  <si>
    <t>DE LA GARZA, J W A &amp; THREE SONS</t>
  </si>
  <si>
    <t>ODEM,WILDCAT</t>
  </si>
  <si>
    <t>-A,-A-,-B,-B-,FRIO,MASSIVE FRIO,STRAY,STRINGER</t>
  </si>
  <si>
    <t>BURNS, A</t>
  </si>
  <si>
    <t>THOMASTON,WILDCAT</t>
  </si>
  <si>
    <t>EASLEY</t>
  </si>
  <si>
    <t>CAMPBELL, E</t>
  </si>
  <si>
    <t>KATHERINE</t>
  </si>
  <si>
    <t>GRESHAM,WILDCAT</t>
  </si>
  <si>
    <t>BS&amp;F/ MERELES, G</t>
  </si>
  <si>
    <t>ROSITA, NW,WILDCAT</t>
  </si>
  <si>
    <t>LOPEZ-GESSLING/STATE UNIT</t>
  </si>
  <si>
    <t>WC RR CO/KING, E C</t>
  </si>
  <si>
    <t>LOUISE, NORTH,WILDCAT</t>
  </si>
  <si>
    <t>KYLE GRANT</t>
  </si>
  <si>
    <t>YNOJOSA DE BALLI, J J/FT 2337</t>
  </si>
  <si>
    <t>1-A,1-C,1-D,1-E,1-F,1-G,1-H,1-L,1-M,2-A,2-G</t>
  </si>
  <si>
    <t>TREVINO, G/LOT 3</t>
  </si>
  <si>
    <t>MAY,WILDCAT</t>
  </si>
  <si>
    <t>2 SAND, LOWER,LOWER 6,LOWER 7-B,MASSIVE 7</t>
  </si>
  <si>
    <t>T&amp;NO RR CO/BALDWIN, W M</t>
  </si>
  <si>
    <t>512-458-6351</t>
  </si>
  <si>
    <t>DON RHODES</t>
  </si>
  <si>
    <t>BIG HILL, NW.,BIG HILL, WEST</t>
  </si>
  <si>
    <t>BORCHERS "D"</t>
  </si>
  <si>
    <t>KENDALL,WILDCAT</t>
  </si>
  <si>
    <t>CHRISTINA  DANIEL</t>
  </si>
  <si>
    <t>GARWOOD,GARWOOD, NW.,GARWOOD, W.,WILDCAT</t>
  </si>
  <si>
    <t>CONROE GAS,DUNN,MCVAY,WILCOX,WILCOX-BIRD DOG</t>
  </si>
  <si>
    <t>YNOJOSA DE BALLI, J J/LOT 12</t>
  </si>
  <si>
    <t>J.R. WADE FARMS</t>
  </si>
  <si>
    <t>MCKINNEY,WILDCAT</t>
  </si>
  <si>
    <t>HARRIS,WILDCAT</t>
  </si>
  <si>
    <t>WILCOX-MACKHANK,WILCOX-MASSIVE</t>
  </si>
  <si>
    <t>SMITH GAS UNIT NO. 2</t>
  </si>
  <si>
    <t>WILDCAT,ZOLLER</t>
  </si>
  <si>
    <t>FRIO -F-,FRIO -G-</t>
  </si>
  <si>
    <t>THE RAPTURE,WILDCAT</t>
  </si>
  <si>
    <t>PLOEGER 'D'</t>
  </si>
  <si>
    <t>DAVID, T R</t>
  </si>
  <si>
    <t>RAMIREZ,WILDCAT</t>
  </si>
  <si>
    <t>GARCIA</t>
  </si>
  <si>
    <t>BORCHERS, EAST,WILDCAT</t>
  </si>
  <si>
    <t>KELSEY,WILDCAT</t>
  </si>
  <si>
    <t>RAJAN AHUJA, VP</t>
  </si>
  <si>
    <t>TRIPLE -A-,WILDCAT</t>
  </si>
  <si>
    <t>FRIO,FRIO SAND,FRIO SD.,SAND</t>
  </si>
  <si>
    <t>B. J. PYRON</t>
  </si>
  <si>
    <t>BIG JOE,WILDCAT</t>
  </si>
  <si>
    <t>SUTHERLAND, W</t>
  </si>
  <si>
    <t>MILLICAN DOME,MILLICAN DOME *,WILDCAT</t>
  </si>
  <si>
    <t>MILLICAN DOME *</t>
  </si>
  <si>
    <t>MCFARLANE</t>
  </si>
  <si>
    <t>BRAZOS (TX)</t>
  </si>
  <si>
    <t>WINDBURN, M</t>
  </si>
  <si>
    <t>WASHINGTON (TX)</t>
  </si>
  <si>
    <t>MC PHERSON, D</t>
  </si>
  <si>
    <t>WILLIAMS ET AL</t>
  </si>
  <si>
    <t>MCCOY,MCCOY, NORTH,WILDCAT</t>
  </si>
  <si>
    <t>COOK MTN.,WILCOX -QUINN SD.,YEGUA</t>
  </si>
  <si>
    <t>ESPERANZA,ESPERANZA, SOUTH,WILDCAT</t>
  </si>
  <si>
    <t>DAGG,HOPE,WILCOX,ZOELLER</t>
  </si>
  <si>
    <t>SIBLEY</t>
  </si>
  <si>
    <t>FRIO,SAND</t>
  </si>
  <si>
    <t>GLASSCOCK,PRAIRIE BELL,WILDCAT</t>
  </si>
  <si>
    <t>LUCKY,LUCKY, EAST,WILDCAT</t>
  </si>
  <si>
    <t>ANOMALINA,HUEBNER</t>
  </si>
  <si>
    <t>KEN AHUJA</t>
  </si>
  <si>
    <t>MIDWAY,TRIPLE -A-,WILDCAT</t>
  </si>
  <si>
    <t>PORT NECHES, N,WILDCAT</t>
  </si>
  <si>
    <t>SEG WEST</t>
  </si>
  <si>
    <t>FRIO,FRIO SD.</t>
  </si>
  <si>
    <t>TAFT, DEEP,TRIPLE -A-</t>
  </si>
  <si>
    <t>F-4 SAND,FRIO,FRIO SAND</t>
  </si>
  <si>
    <t>FRIO,FRIO SD.,FRIO, E.,NELSON SAND</t>
  </si>
  <si>
    <t>TRIPLE -A-</t>
  </si>
  <si>
    <t>FRIO,FRIO SAND,FRIO, E.</t>
  </si>
  <si>
    <t>MONROE BEYER</t>
  </si>
  <si>
    <t>TAFT,WILDCAT</t>
  </si>
  <si>
    <t>CAGE RANCH,WILDCAT</t>
  </si>
  <si>
    <t>VICKSBURG,VICKSBURG UP.,VXBG.</t>
  </si>
  <si>
    <t>PENTECOST, G S</t>
  </si>
  <si>
    <t>BOGGY BAYOU,SARGENT</t>
  </si>
  <si>
    <t>MIO,N. BRUNNER,SAND</t>
  </si>
  <si>
    <t>HAWKINS RANCH</t>
  </si>
  <si>
    <t>SUBLIME,WILDCAT</t>
  </si>
  <si>
    <t>JOHNSON, B. A. 'D' OIL UNIT</t>
  </si>
  <si>
    <t>THOMAS GREEN 1/3 LEAGUE</t>
  </si>
  <si>
    <t>BIG JOE,GIDDINGS,WILDCAT</t>
  </si>
  <si>
    <t>ZOLLER,ZOLLER, EAST</t>
  </si>
  <si>
    <t>FRIO -F-,FRIO -G-,FRIO -L-,FRIO -M-</t>
  </si>
  <si>
    <t>LOUISE,WILDCAT</t>
  </si>
  <si>
    <t>FRIO,FRIO -OIL,HOLUB,MAYFIELD,OWENS,PERRY,RAY,ROOME,ROUX,TOWNSEND,WELLS</t>
  </si>
  <si>
    <t>BARNETT,BLACKBURN,CAMERON,EVANS,FRIO,MAYFIELD,MIOCENE,OWENS,PERRY,ROOME,ROUX,SHOUP,TOWNSEND</t>
  </si>
  <si>
    <t>LUCKY,WILDCAT</t>
  </si>
  <si>
    <t>BLAND,WILDCAT</t>
  </si>
  <si>
    <t>OLYMPIA ROYALTY</t>
  </si>
  <si>
    <t>-B SAND,B-,DEHNERT,LEWIS SAND,SEG. 1 MASSEY,WADDELL,WILCOX</t>
  </si>
  <si>
    <t>CORPUS CHRISTI, W,WILDCAT</t>
  </si>
  <si>
    <t>GARCIA, J/COLEMAN FULTON PASTURE CO. FARM / LOT 7</t>
  </si>
  <si>
    <t>FRIO,FRIO, E.</t>
  </si>
  <si>
    <t>FRIO,HACKBERRY SAND</t>
  </si>
  <si>
    <t>SHERIDAN, S. W.,WILDCAT</t>
  </si>
  <si>
    <t>BRISCOE 'B'</t>
  </si>
  <si>
    <t>HOCKLEY A,PETTUS -C-</t>
  </si>
  <si>
    <t>HOLM-MCCLELLAND</t>
  </si>
  <si>
    <t>BRISCOE, ISAM</t>
  </si>
  <si>
    <t>BUTTERMILK,BUTTERMILK SLOUGH,WILDCAT</t>
  </si>
  <si>
    <t>FRIO,FRIO B-2,NODOSARIA</t>
  </si>
  <si>
    <t>BORCHERS, SOUTH,WILDCAT</t>
  </si>
  <si>
    <t>DISCORBIS -D-,FRIO,FRIO B-2,NODOSARIA</t>
  </si>
  <si>
    <t>STEPHEN EATON SURVEY</t>
  </si>
  <si>
    <t>DISCORBIS B,FRIO UPPER,HETEROSTEGINA,MARGINULINA,MIOCENE,MIOCENE SIPHONINA</t>
  </si>
  <si>
    <t>ALMA</t>
  </si>
  <si>
    <t>U2</t>
  </si>
  <si>
    <t>UNIVERSITY LANDS</t>
  </si>
  <si>
    <t>SPRABERRY,WILDCAT</t>
  </si>
  <si>
    <t>TREND AREA</t>
  </si>
  <si>
    <t>UNIVERSITY '2W'</t>
  </si>
  <si>
    <t>7C</t>
  </si>
  <si>
    <t>U1</t>
  </si>
  <si>
    <t>UNIVERSITY 3-1</t>
  </si>
  <si>
    <t>HOLLY,HOLLY, NW.,HOLLY, WEST,WILDCAT</t>
  </si>
  <si>
    <t>BRANDT-KAISER-LEMKE GU</t>
  </si>
  <si>
    <t>WESTHOFF,WESTHOFF RANCH,WESTHOFF RANCH, N.</t>
  </si>
  <si>
    <t>COMBINED ASSOCIATED,FRIO,FRIO,BASAL,W.</t>
  </si>
  <si>
    <t>TOM DOUGLASS</t>
  </si>
  <si>
    <t>MORRIS</t>
  </si>
  <si>
    <t>BENBOW,WILDCAT</t>
  </si>
  <si>
    <t>WILDCAT,ZOLLER, EAST</t>
  </si>
  <si>
    <t>EDNA, EAST,HAFERNICK,WESTHOFF,WILDCAT</t>
  </si>
  <si>
    <t>COMBINED ASSOCIATED,FRIO,SAND</t>
  </si>
  <si>
    <t>GARCIA, J.</t>
  </si>
  <si>
    <t>WILDCAT,YORKTOWN, S.,YORKTOWN, S. W.</t>
  </si>
  <si>
    <t>FRIO,LULING,SLICK,WILCOX,WILCOX A,WILCOX B</t>
  </si>
  <si>
    <t>1-D,1-E</t>
  </si>
  <si>
    <t>ANOMALINA,FRIO,GOLA,HUEBNER,SLOAN,THOMPSON</t>
  </si>
  <si>
    <t>UNIVERSITY LAND</t>
  </si>
  <si>
    <t>HUMPHREYS, P</t>
  </si>
  <si>
    <t>SPINDLETOP,WILDCAT</t>
  </si>
  <si>
    <t>NODOSARIA, UPPER</t>
  </si>
  <si>
    <t>KYLE</t>
  </si>
  <si>
    <t>THOMAS NEWCOMB SURVEY</t>
  </si>
  <si>
    <t>FRIO -L-,FRIO -M-</t>
  </si>
  <si>
    <t>BUNA,BUNA, NORTHWEST,BUNA, WEST,WILDCAT</t>
  </si>
  <si>
    <t>FIRST WILCOX,WILCOX,WILCOX B</t>
  </si>
  <si>
    <t>BP AMERICA A-510</t>
  </si>
  <si>
    <t>SHERIDAN, S. W.,SHERIDAN, SW,WILDCAT</t>
  </si>
  <si>
    <t>FRIO,WILCOX</t>
  </si>
  <si>
    <t>JOHNSON, B.A. 'A'</t>
  </si>
  <si>
    <t>WESTHOFF,WESTHOFF RANCH,WESTOFF RANCH,WILDCAT</t>
  </si>
  <si>
    <t>FARIAS, E</t>
  </si>
  <si>
    <t>BORCHERS, NORTH,EVANS,HOPE,HOPE, NE.,LAVACA RIVER</t>
  </si>
  <si>
    <t>FRIO,MIOCENE,YEGUA</t>
  </si>
  <si>
    <t>CULLEN ESTATE</t>
  </si>
  <si>
    <t>DISCORBIS B,HETEROSTEGINA,MARGINULINA,MIOCENE,MIOCENE SIPHONINA</t>
  </si>
  <si>
    <t>GIDDINGS,WILDCAT</t>
  </si>
  <si>
    <t>W. HEARD</t>
  </si>
  <si>
    <t>ALLEN DOME,WILDCAT</t>
  </si>
  <si>
    <t>COX,JARVIS CREEK,LANE CITY, W.,WILDCAT</t>
  </si>
  <si>
    <t>FRIO,FRIO D,MARGINULINA</t>
  </si>
  <si>
    <t>BLEIBLERVILLE,WILDCAT</t>
  </si>
  <si>
    <t>BOB BURR,BOB BURR, S,HIGHBAUGH,WILDCAT,WURTZBAUGH</t>
  </si>
  <si>
    <t>CONSOLIDATED,GERONIMO LO. WX,GERONIMO OIL,L. GERONIMO E. "A",WILCOX,WILCOX A-1,WILCOX A-2 SAND,WILCOX A-3,WILCOX C,WILCOX ODOM SAND,WILCOX ROCHNA SAND,WILCOX SAND,YEGUA Y-3</t>
  </si>
  <si>
    <t>T. NEWCOMB</t>
  </si>
  <si>
    <t>LUCKY,LUCKY, EAST,LUCKY, WEST</t>
  </si>
  <si>
    <t>BADOUGH,FRIO,HUEBNER,SLOAN</t>
  </si>
  <si>
    <t>GOMEZ, M.</t>
  </si>
  <si>
    <t>SCHMIDT,WILDCAT</t>
  </si>
  <si>
    <t>S-15</t>
  </si>
  <si>
    <t>MANN, J.C. GAS UNIT</t>
  </si>
  <si>
    <t>BRANDT,WILDCAT</t>
  </si>
  <si>
    <t>ELIJAH GREEN,WILDCAT</t>
  </si>
  <si>
    <t>STEWART, W.L.</t>
  </si>
  <si>
    <t>DISCORBIS B,HETEROSTEGINA,MARGINULINA,MIOCENE SIPHONINA</t>
  </si>
  <si>
    <t>W.R. HUNT</t>
  </si>
  <si>
    <t>PALACIOS,WILDCAT</t>
  </si>
  <si>
    <t>FRIO -C-,FRIO -D-,MELBOURN E-3 SEG C</t>
  </si>
  <si>
    <t>LUCKY,LUCKY, NW.,LUCKY, W.,WILDCAT</t>
  </si>
  <si>
    <t>BLANCHE,DAWDY SD.,FRIO B,GOLA,SD.,THOMPSON</t>
  </si>
  <si>
    <t>YEGUA,YEGUA 2 SAND,YEGUA 4-C</t>
  </si>
  <si>
    <t>WILCOX 10,WILCOX 6</t>
  </si>
  <si>
    <t>TINKLER, J</t>
  </si>
  <si>
    <t>DUBINA, SOUTH,WILDCAT</t>
  </si>
  <si>
    <t>YATES UNIT</t>
  </si>
  <si>
    <t>DARST, A</t>
  </si>
  <si>
    <t>DAMON MOUND</t>
  </si>
  <si>
    <t>MASTERSON</t>
  </si>
  <si>
    <t>EL&amp;RR CO</t>
  </si>
  <si>
    <t>YEGUA,YEGUA 3,YEGUA 4-C,YEGUA 4-G</t>
  </si>
  <si>
    <t>ARKLATEX</t>
  </si>
  <si>
    <t>361-826-0105</t>
  </si>
  <si>
    <t>6800 WILCOX, 6500 WILCOX, 6200 WILCOX</t>
  </si>
  <si>
    <t>NORMANNA, E.,WILDCAT</t>
  </si>
  <si>
    <t>COX,WILDCAT</t>
  </si>
  <si>
    <t>FRIO D</t>
  </si>
  <si>
    <t>Active</t>
  </si>
  <si>
    <t>KARLGORE,WILDCAT</t>
  </si>
  <si>
    <t>PERKINS, S</t>
  </si>
  <si>
    <t>TRULL</t>
  </si>
  <si>
    <t>BROWN, W S</t>
  </si>
  <si>
    <t>HICKSBAUGH,THEUVENINS CREEK,WILDCAT</t>
  </si>
  <si>
    <t>PERMITTED</t>
  </si>
  <si>
    <t>COCKFIELD,WILCOX,WILCOX 2-A,WILCOX 4-B,WILCOX 5,WILCOX G SAND,YEGUA</t>
  </si>
  <si>
    <t>BIG THICKET</t>
  </si>
  <si>
    <t>TEMP86977488</t>
  </si>
  <si>
    <t>500 N. SHORELINE BLVD</t>
  </si>
  <si>
    <t>405-289-9326</t>
  </si>
  <si>
    <t>MATT GIROUX</t>
  </si>
  <si>
    <t>SE</t>
  </si>
  <si>
    <t>LUCKY,LUCKY, NW.,LUCKY, W.</t>
  </si>
  <si>
    <t>DAWDY SD.,FRIO B,GOLA,SD.,THOMPSON</t>
  </si>
  <si>
    <t>Operator Ticker</t>
  </si>
  <si>
    <t>Operator Company Name</t>
  </si>
  <si>
    <t>Permit Number</t>
  </si>
  <si>
    <t>Permit Depth UOM</t>
  </si>
  <si>
    <t>Bottom Hole Longitude (WGS84)</t>
  </si>
  <si>
    <t>Bottom Hole Latitude (WGS84)</t>
  </si>
  <si>
    <t>OFS Region</t>
  </si>
  <si>
    <t>Surface Hole Longitude (WGS84)</t>
  </si>
  <si>
    <t>Surface Hole Latitude (WGS84)</t>
  </si>
  <si>
    <t>H2S Area</t>
  </si>
  <si>
    <t>WGID</t>
  </si>
  <si>
    <t>True Vertical Depth UOM</t>
  </si>
  <si>
    <t>Operator City 50mi</t>
  </si>
  <si>
    <t>Operator City 30mi</t>
  </si>
  <si>
    <t>Operator Zip</t>
  </si>
  <si>
    <t>Operator State</t>
  </si>
  <si>
    <t>Operator City</t>
  </si>
  <si>
    <t>Operator Address</t>
  </si>
  <si>
    <t>Contact Phone</t>
  </si>
  <si>
    <t>Contact Name</t>
  </si>
  <si>
    <t>Amended Date</t>
  </si>
  <si>
    <t>Permit Status</t>
  </si>
  <si>
    <t>Well Status</t>
  </si>
  <si>
    <t>Well Type</t>
  </si>
  <si>
    <t>Permit Type</t>
  </si>
  <si>
    <t>Permit Depth</t>
  </si>
  <si>
    <t>Formation</t>
  </si>
  <si>
    <t>Lease Name</t>
  </si>
  <si>
    <t>State/Province</t>
  </si>
  <si>
    <t>Expired Date</t>
  </si>
  <si>
    <t>Approved Date</t>
  </si>
  <si>
    <t>Filed Date</t>
  </si>
  <si>
    <t>API 10/UWI</t>
  </si>
  <si>
    <t>Cleaned API</t>
  </si>
  <si>
    <t>Magnum Drilled Well (Y/N)</t>
  </si>
  <si>
    <t>Total</t>
  </si>
  <si>
    <t>Data Pull Permit Type</t>
  </si>
  <si>
    <t>Occurences in Magnum Permit List</t>
  </si>
  <si>
    <t>Count of API/UWI</t>
  </si>
  <si>
    <t>Column Labels</t>
  </si>
  <si>
    <t>Row Labels</t>
  </si>
  <si>
    <t>Grand Total</t>
  </si>
  <si>
    <t>Y</t>
  </si>
  <si>
    <t>(blank)</t>
  </si>
  <si>
    <t>Sum of Cum Oil</t>
  </si>
  <si>
    <t>Sum of Cum Gas</t>
  </si>
  <si>
    <t>Values</t>
  </si>
  <si>
    <t>Sum of Latest Oil</t>
  </si>
  <si>
    <t>Sum of Latest Gas</t>
  </si>
  <si>
    <t>Cleaned County/Parish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</si>
</sst>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 wrapText="1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 inden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9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3" formatCode="#,##0"/>
    </dxf>
    <dxf>
      <numFmt numFmtId="3" formatCode="#,##0"/>
    </dxf>
    <dxf>
      <alignment horizontal="center"/>
    </dxf>
    <dxf>
      <alignment horizontal="left" indent="0"/>
    </dxf>
    <dxf>
      <alignment horizontal="center" vertical="bottom" textRotation="0" wrapText="0" indent="0" justifyLastLine="0" shrinkToFit="0" readingOrder="0"/>
    </dxf>
    <dxf>
      <numFmt numFmtId="19" formatCode="m/d/yy"/>
    </dxf>
    <dxf>
      <numFmt numFmtId="19" formatCode="m/d/yy"/>
    </dxf>
    <dxf>
      <numFmt numFmtId="1" formatCode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numFmt numFmtId="19" formatCode="m/d/yy"/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numFmt numFmtId="19" formatCode="m/d/yy"/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numFmt numFmtId="19" formatCode="m/d/yy"/>
      <alignment horizontal="general" vertical="bottom" textRotation="0" wrapText="1" justifyLastLine="0" shrinkToFit="0"/>
    </dxf>
    <dxf>
      <numFmt numFmtId="19" formatCode="m/d/yy"/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center" vertical="bottom" textRotation="0" wrapText="1" indent="0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justifyLastLine="0" shrinkToFit="0"/>
    </dxf>
    <dxf>
      <numFmt numFmtId="0" formatCode="General"/>
      <alignment horizontal="general" vertical="bottom" textRotation="0" wrapText="1" justifyLastLine="0" shrinkToFit="0"/>
    </dxf>
    <dxf>
      <numFmt numFmtId="1" formatCode="0"/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'Latest Oil and Gas Active Wells'!$B$4</c:f>
              <c:strCache>
                <c:ptCount val="1"/>
                <c:pt idx="0">
                  <c:v>Sum of Latest Oil</c:v>
                </c:pt>
              </c:strCache>
            </c:strRef>
          </c:tx>
          <c:invertIfNegative val="0"/>
          <c:cat>
            <c:strRef>
              <c:f>'Latest Oil and Gas Active Wells'!$A$5:$A$41</c:f>
              <c:strCache>
                <c:ptCount val="33"/>
                <c:pt idx="0">
                  <c:v>MAGNUM ENGINEERING COMPANY</c:v>
                </c:pt>
                <c:pt idx="1">
                  <c:v>DAWSON (TX)</c:v>
                </c:pt>
                <c:pt idx="2">
                  <c:v>HIDALGO (TX)</c:v>
                </c:pt>
                <c:pt idx="3">
                  <c:v>LIBERTY (TX)</c:v>
                </c:pt>
                <c:pt idx="4">
                  <c:v>WEBB (TX)</c:v>
                </c:pt>
                <c:pt idx="5">
                  <c:v>MAGNUM PRODUCING, L.P.</c:v>
                </c:pt>
                <c:pt idx="6">
                  <c:v>POINTE COUPEE (LA)</c:v>
                </c:pt>
                <c:pt idx="7">
                  <c:v>ST. MARTIN (LA)</c:v>
                </c:pt>
                <c:pt idx="8">
                  <c:v>VERMILION (LA)</c:v>
                </c:pt>
                <c:pt idx="9">
                  <c:v>MAGNUM PRODUCING, LP</c:v>
                </c:pt>
                <c:pt idx="10">
                  <c:v>ARANSAS (TX)</c:v>
                </c:pt>
                <c:pt idx="11">
                  <c:v>AUSTIN (TX)</c:v>
                </c:pt>
                <c:pt idx="12">
                  <c:v>BRAZORIA (TX)</c:v>
                </c:pt>
                <c:pt idx="13">
                  <c:v>CHAMBERS (TX)</c:v>
                </c:pt>
                <c:pt idx="14">
                  <c:v>COLORADO (TX)</c:v>
                </c:pt>
                <c:pt idx="15">
                  <c:v>COLUMBIA (AR)</c:v>
                </c:pt>
                <c:pt idx="16">
                  <c:v>DEWITT (TX)</c:v>
                </c:pt>
                <c:pt idx="17">
                  <c:v>DUVAL (TX)</c:v>
                </c:pt>
                <c:pt idx="18">
                  <c:v>GOLIAD (TX)</c:v>
                </c:pt>
                <c:pt idx="19">
                  <c:v>HARDIN (TX)</c:v>
                </c:pt>
                <c:pt idx="20">
                  <c:v>HARRIS (TX)</c:v>
                </c:pt>
                <c:pt idx="21">
                  <c:v>JEFFERSON (TX)</c:v>
                </c:pt>
                <c:pt idx="22">
                  <c:v>KLEBERG (TX)</c:v>
                </c:pt>
                <c:pt idx="23">
                  <c:v>LAVACA (TX)</c:v>
                </c:pt>
                <c:pt idx="24">
                  <c:v>LIBERTY (TX)</c:v>
                </c:pt>
                <c:pt idx="25">
                  <c:v>MATAGORDA (TX)</c:v>
                </c:pt>
                <c:pt idx="26">
                  <c:v>MONTGOMERY (TX)</c:v>
                </c:pt>
                <c:pt idx="27">
                  <c:v>NUECES (TX)</c:v>
                </c:pt>
                <c:pt idx="28">
                  <c:v>SAN PATRICIO (TX)</c:v>
                </c:pt>
                <c:pt idx="29">
                  <c:v>TYLER (TX)</c:v>
                </c:pt>
                <c:pt idx="30">
                  <c:v>WHARTON (TX)</c:v>
                </c:pt>
                <c:pt idx="31">
                  <c:v>ZAPATA (TX)</c:v>
                </c:pt>
                <c:pt idx="32">
                  <c:v>Grand Total</c:v>
                </c:pt>
              </c:strCache>
            </c:strRef>
          </c:cat>
          <c:val>
            <c:numRef>
              <c:f>'Latest Oil and Gas Active Wells'!$B$5:$B$41</c:f>
              <c:numCache>
                <c:formatCode>General</c:formatCode>
                <c:ptCount val="37"/>
                <c:pt idx="0">
                  <c:v>637.0</c:v>
                </c:pt>
                <c:pt idx="1">
                  <c:v>149.0</c:v>
                </c:pt>
                <c:pt idx="3">
                  <c:v>406.0</c:v>
                </c:pt>
                <c:pt idx="4">
                  <c:v>82.0</c:v>
                </c:pt>
                <c:pt idx="5">
                  <c:v>1185.0</c:v>
                </c:pt>
                <c:pt idx="6">
                  <c:v>376.0</c:v>
                </c:pt>
                <c:pt idx="7">
                  <c:v>87.0</c:v>
                </c:pt>
                <c:pt idx="8">
                  <c:v>722.0</c:v>
                </c:pt>
                <c:pt idx="9">
                  <c:v>8532.0</c:v>
                </c:pt>
                <c:pt idx="10">
                  <c:v>90.0</c:v>
                </c:pt>
                <c:pt idx="11">
                  <c:v>278.0</c:v>
                </c:pt>
                <c:pt idx="12">
                  <c:v>877.0</c:v>
                </c:pt>
                <c:pt idx="13">
                  <c:v>130.0</c:v>
                </c:pt>
                <c:pt idx="14">
                  <c:v>160.0</c:v>
                </c:pt>
                <c:pt idx="15">
                  <c:v>701.0</c:v>
                </c:pt>
                <c:pt idx="16">
                  <c:v>756.0</c:v>
                </c:pt>
                <c:pt idx="18">
                  <c:v>37.0</c:v>
                </c:pt>
                <c:pt idx="19">
                  <c:v>13.0</c:v>
                </c:pt>
                <c:pt idx="20">
                  <c:v>253.0</c:v>
                </c:pt>
                <c:pt idx="21">
                  <c:v>1618.0</c:v>
                </c:pt>
                <c:pt idx="22">
                  <c:v>9.0</c:v>
                </c:pt>
                <c:pt idx="23">
                  <c:v>1437.0</c:v>
                </c:pt>
                <c:pt idx="24">
                  <c:v>124.0</c:v>
                </c:pt>
                <c:pt idx="25">
                  <c:v>266.0</c:v>
                </c:pt>
                <c:pt idx="26">
                  <c:v>23.0</c:v>
                </c:pt>
                <c:pt idx="27">
                  <c:v>68.0</c:v>
                </c:pt>
                <c:pt idx="28">
                  <c:v>3.0</c:v>
                </c:pt>
                <c:pt idx="29">
                  <c:v>1348.0</c:v>
                </c:pt>
                <c:pt idx="30">
                  <c:v>341.0</c:v>
                </c:pt>
                <c:pt idx="32">
                  <c:v>10354.0</c:v>
                </c:pt>
              </c:numCache>
            </c:numRef>
          </c:val>
        </c:ser>
        <c:ser>
          <c:idx val="1"/>
          <c:order val="1"/>
          <c:tx>
            <c:strRef>
              <c:f>'Latest Oil and Gas Active Wells'!$C$4</c:f>
              <c:strCache>
                <c:ptCount val="1"/>
                <c:pt idx="0">
                  <c:v>Sum of Latest Gas</c:v>
                </c:pt>
              </c:strCache>
            </c:strRef>
          </c:tx>
          <c:invertIfNegative val="0"/>
          <c:cat>
            <c:strRef>
              <c:f>'Latest Oil and Gas Active Wells'!$A$5:$A$41</c:f>
              <c:strCache>
                <c:ptCount val="33"/>
                <c:pt idx="0">
                  <c:v>MAGNUM ENGINEERING COMPANY</c:v>
                </c:pt>
                <c:pt idx="1">
                  <c:v>DAWSON (TX)</c:v>
                </c:pt>
                <c:pt idx="2">
                  <c:v>HIDALGO (TX)</c:v>
                </c:pt>
                <c:pt idx="3">
                  <c:v>LIBERTY (TX)</c:v>
                </c:pt>
                <c:pt idx="4">
                  <c:v>WEBB (TX)</c:v>
                </c:pt>
                <c:pt idx="5">
                  <c:v>MAGNUM PRODUCING, L.P.</c:v>
                </c:pt>
                <c:pt idx="6">
                  <c:v>POINTE COUPEE (LA)</c:v>
                </c:pt>
                <c:pt idx="7">
                  <c:v>ST. MARTIN (LA)</c:v>
                </c:pt>
                <c:pt idx="8">
                  <c:v>VERMILION (LA)</c:v>
                </c:pt>
                <c:pt idx="9">
                  <c:v>MAGNUM PRODUCING, LP</c:v>
                </c:pt>
                <c:pt idx="10">
                  <c:v>ARANSAS (TX)</c:v>
                </c:pt>
                <c:pt idx="11">
                  <c:v>AUSTIN (TX)</c:v>
                </c:pt>
                <c:pt idx="12">
                  <c:v>BRAZORIA (TX)</c:v>
                </c:pt>
                <c:pt idx="13">
                  <c:v>CHAMBERS (TX)</c:v>
                </c:pt>
                <c:pt idx="14">
                  <c:v>COLORADO (TX)</c:v>
                </c:pt>
                <c:pt idx="15">
                  <c:v>COLUMBIA (AR)</c:v>
                </c:pt>
                <c:pt idx="16">
                  <c:v>DEWITT (TX)</c:v>
                </c:pt>
                <c:pt idx="17">
                  <c:v>DUVAL (TX)</c:v>
                </c:pt>
                <c:pt idx="18">
                  <c:v>GOLIAD (TX)</c:v>
                </c:pt>
                <c:pt idx="19">
                  <c:v>HARDIN (TX)</c:v>
                </c:pt>
                <c:pt idx="20">
                  <c:v>HARRIS (TX)</c:v>
                </c:pt>
                <c:pt idx="21">
                  <c:v>JEFFERSON (TX)</c:v>
                </c:pt>
                <c:pt idx="22">
                  <c:v>KLEBERG (TX)</c:v>
                </c:pt>
                <c:pt idx="23">
                  <c:v>LAVACA (TX)</c:v>
                </c:pt>
                <c:pt idx="24">
                  <c:v>LIBERTY (TX)</c:v>
                </c:pt>
                <c:pt idx="25">
                  <c:v>MATAGORDA (TX)</c:v>
                </c:pt>
                <c:pt idx="26">
                  <c:v>MONTGOMERY (TX)</c:v>
                </c:pt>
                <c:pt idx="27">
                  <c:v>NUECES (TX)</c:v>
                </c:pt>
                <c:pt idx="28">
                  <c:v>SAN PATRICIO (TX)</c:v>
                </c:pt>
                <c:pt idx="29">
                  <c:v>TYLER (TX)</c:v>
                </c:pt>
                <c:pt idx="30">
                  <c:v>WHARTON (TX)</c:v>
                </c:pt>
                <c:pt idx="31">
                  <c:v>ZAPATA (TX)</c:v>
                </c:pt>
                <c:pt idx="32">
                  <c:v>Grand Total</c:v>
                </c:pt>
              </c:strCache>
            </c:strRef>
          </c:cat>
          <c:val>
            <c:numRef>
              <c:f>'Latest Oil and Gas Active Wells'!$C$5:$C$41</c:f>
              <c:numCache>
                <c:formatCode>General</c:formatCode>
                <c:ptCount val="37"/>
                <c:pt idx="0">
                  <c:v>1382.0</c:v>
                </c:pt>
                <c:pt idx="2">
                  <c:v>1382.0</c:v>
                </c:pt>
                <c:pt idx="5">
                  <c:v>1674.0</c:v>
                </c:pt>
                <c:pt idx="6">
                  <c:v>1674.0</c:v>
                </c:pt>
                <c:pt idx="9">
                  <c:v>194448.0</c:v>
                </c:pt>
                <c:pt idx="11">
                  <c:v>10229.0</c:v>
                </c:pt>
                <c:pt idx="12">
                  <c:v>51669.0</c:v>
                </c:pt>
                <c:pt idx="13">
                  <c:v>12899.0</c:v>
                </c:pt>
                <c:pt idx="14">
                  <c:v>8658.0</c:v>
                </c:pt>
                <c:pt idx="15">
                  <c:v>566.0</c:v>
                </c:pt>
                <c:pt idx="16">
                  <c:v>69.0</c:v>
                </c:pt>
                <c:pt idx="17">
                  <c:v>6286.0</c:v>
                </c:pt>
                <c:pt idx="18">
                  <c:v>1887.0</c:v>
                </c:pt>
                <c:pt idx="20">
                  <c:v>2366.0</c:v>
                </c:pt>
                <c:pt idx="22">
                  <c:v>2646.0</c:v>
                </c:pt>
                <c:pt idx="23">
                  <c:v>43508.0</c:v>
                </c:pt>
                <c:pt idx="25">
                  <c:v>16713.0</c:v>
                </c:pt>
                <c:pt idx="26">
                  <c:v>6674.0</c:v>
                </c:pt>
                <c:pt idx="27">
                  <c:v>238.0</c:v>
                </c:pt>
                <c:pt idx="28">
                  <c:v>8042.0</c:v>
                </c:pt>
                <c:pt idx="29">
                  <c:v>2343.0</c:v>
                </c:pt>
                <c:pt idx="30">
                  <c:v>4472.0</c:v>
                </c:pt>
                <c:pt idx="31">
                  <c:v>15183.0</c:v>
                </c:pt>
                <c:pt idx="32">
                  <c:v>197504.0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4995128"/>
        <c:axId val="2109992776"/>
      </c:barChart>
      <c:catAx>
        <c:axId val="-21349951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992776"/>
        <c:crosses val="autoZero"/>
        <c:auto val="1"/>
        <c:lblAlgn val="ctr"/>
        <c:lblOffset val="100"/>
        <c:noMultiLvlLbl val="0"/>
      </c:catAx>
      <c:valAx>
        <c:axId val="2109992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4995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825500</xdr:colOff>
      <xdr:row>3</xdr:row>
      <xdr:rowOff>38100</xdr:rowOff>
    </xdr:from>
    <xdr:to>
      <xdr:col>10</xdr:col>
      <xdr:colOff>520700</xdr:colOff>
      <xdr:row>35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shaun Bhakta" refreshedDate="44223.499024537035" createdVersion="4" refreshedVersion="4" minRefreshableVersion="3" recordCount="811">
  <cacheSource type="worksheet">
    <worksheetSource name="Table1"/>
  </cacheSource>
  <cacheFields count="93">
    <cacheField name="API/UWI" numFmtId="1">
      <sharedItems containsSemiMixedTypes="0" containsString="0" containsNumber="1" containsInteger="1" minValue="0" maxValue="42505364600000"/>
    </cacheField>
    <cacheField name="Cleaned API" numFmtId="0">
      <sharedItems containsSemiMixedTypes="0" containsString="0" containsNumber="1" containsInteger="1" minValue="0" maxValue="4250536460"/>
    </cacheField>
    <cacheField name="Occurences in Magnum Permit List" numFmtId="1">
      <sharedItems containsSemiMixedTypes="0" containsString="0" containsNumber="1" containsInteger="1" minValue="0" maxValue="5"/>
    </cacheField>
    <cacheField name="Data Pull Permit Type" numFmtId="0">
      <sharedItems/>
    </cacheField>
    <cacheField name="Magnum Drilled Well (Y/N)" numFmtId="0">
      <sharedItems count="3">
        <s v="Y"/>
        <s v="N"/>
        <e v="#N/A" u="1"/>
      </sharedItems>
    </cacheField>
    <cacheField name="Operator Alias (Legacy)" numFmtId="0">
      <sharedItems/>
    </cacheField>
    <cacheField name="Well/Lease Name" numFmtId="0">
      <sharedItems containsBlank="1" count="497">
        <s v="SPACEK UNIT"/>
        <s v="MCLEAN UNIT 4"/>
        <s v="DUCROZ"/>
        <s v="ANDERSON"/>
        <s v="MCLEAN"/>
        <s v="THE PEGGY FEDERAL"/>
        <s v="LANCASTER, W. H."/>
        <s v="TICONDEROGA B"/>
        <s v="MCINTYRE, WILLIS"/>
        <s v="TICONDEROGA D"/>
        <s v="BRADFORD"/>
        <s v="BLACK STONE MINERALS"/>
        <s v="TICONDEROGA A"/>
        <s v="RANCHO CULLEN UNIT"/>
        <s v="ROBESON"/>
        <s v="GORDON HOLDINGS LLC"/>
        <s v="MCLEAN UNIT 3"/>
        <s v="TICONDEROGA GAS UNIT B"/>
        <s v="MCLEAN  UNIT 3"/>
        <s v="RIEGER"/>
        <s v="TICONDEROGA GAS UNIT A"/>
        <s v="NEWPARK"/>
        <s v="BRISCOE C"/>
        <s v="FITZHUGH-MCLEAN"/>
        <s v="TICONDEROGA GAS UNIT D"/>
        <s v="A. SCHROEDER"/>
        <s v="ANDERSON-THOMPSON"/>
        <s v="JOHNSON, B. A. 'A'"/>
        <s v="SIMONS-VANCE"/>
        <s v="SPOHN FOUNDATION"/>
        <s v="BAPTIST FOUNDATION"/>
        <s v="OVERLAND"/>
        <s v="FITZHUGH"/>
        <s v="EAST HAMEL GAS UNIT 4"/>
        <s v="MILLER WEST"/>
        <s v="BOCK"/>
        <s v="MCINTYRE"/>
        <s v="LEHMANN ET AL"/>
        <s v="RICE LAND"/>
        <s v="MCCANN, OLA GAS UNIT"/>
        <s v="STATE TRACT 44 UNIT"/>
        <m/>
        <s v="ROYAL ET AL"/>
        <s v="HAFERNICK UNIT"/>
        <s v="BMB INVESTMENTS"/>
        <s v="SIMONS-HAFERNICK UNIT"/>
        <s v="HUEBNER"/>
        <s v="DOROTIK G. U."/>
        <s v="BKL GAS UNIT"/>
        <s v="GILFILLIAN, HOLLIS"/>
        <s v="CAGE RANCH"/>
        <s v="TORTORIS ET AL"/>
        <s v="POWELL-GLAZE UNIT"/>
        <s v="J. H. HARVEY UNIT"/>
        <s v="HARVEY, J.H. UNIT"/>
        <s v="MCKINNEY UNIT"/>
        <s v="HATCH, G.W. ET AL"/>
        <s v="LEHMANN-ZOCH"/>
        <s v="CLEMENT SWD"/>
        <s v="MENNING A-129"/>
        <s v="FLINN"/>
        <s v="JOHNSON, B. A. &quot;D&quot; OIL UNIT"/>
        <s v="NELSON, A.E"/>
        <s v="OLA MCCANN GAS UNIT"/>
        <s v="OLA MCCANN &quot;A&quot;"/>
        <s v="HUNT GAS UNIT"/>
        <s v="FORESTAR MINERALS"/>
        <s v="KAHLDEN"/>
        <s v="BP AMERICA"/>
        <s v="FRIENDSHIP #3 MARG VAG"/>
        <s v="FRIENDSHIP #3 SULLIVAN SD GAS UT"/>
        <s v="VIEMAN, L. D."/>
        <s v="BALUSEK"/>
        <s v="ALEXANDER RANCH"/>
        <s v="ALEXANDER &quot;A&quot;"/>
        <s v="PHILLIP A. MCKINNEY GAS UNIT"/>
        <s v="WADE, J.R.FARMS"/>
        <s v="9750 RA SUA;LOPEZ ETAL"/>
        <s v="MARRS MCLEAN UNIT"/>
        <s v="PIPKIN-WINGATE"/>
        <s v="MARTINEZ GAS UNIT"/>
        <s v="LA LUW 050443"/>
        <s v="NELSON, A.E."/>
        <s v="FRIENDSHIP G.U."/>
        <s v="CHICOLETE CREEK"/>
        <s v="MENDOZA &quot;B&quot;"/>
        <s v="BLACKSTONE UNIT"/>
        <s v="G.S. HARRISON UNIT"/>
        <s v="MARRS MCLEAN"/>
        <s v="MAY FIELD UNIT SWD"/>
        <s v="HINZE, ALICE"/>
        <s v="WILLIAMS, J. D."/>
        <s v="DIMON SWD"/>
        <s v="DEERING, J. A. TR. -N- O/A"/>
        <s v="ROBERTS-MUELLER"/>
        <s v="SMGU 10 SWD"/>
        <s v="HYNES"/>
        <s v="SCHAEFER, E. C."/>
        <s v="HAYNES, J. F."/>
        <s v="BAKER, EARL"/>
        <s v="ANGERSTEIN, H.O."/>
        <s v="SCHROEDER, E."/>
        <s v="CHAPMAN RANCH"/>
        <s v="DUDLEY, B. J. UNIT"/>
        <s v="NASH, HANNAH"/>
        <s v="CHOPPE, DOROTHY"/>
        <s v="FELDER-MOERS"/>
        <s v="HALBIG UNIT"/>
        <s v="PAINTER GAS UNIT"/>
        <s v="GARZA, JUAN"/>
        <s v="BILL DANIEL &quot;A&quot;"/>
        <s v="CORPUS CHRISTI BANK &amp; TRUST"/>
        <s v="RICE ESTATE"/>
        <s v="TRAYLOR"/>
        <s v="WINTERMANN"/>
        <s v="TENBRINK"/>
        <s v="ROCHE -D-"/>
        <s v="DOUGHTY"/>
        <s v="BEYER, MONROE"/>
        <s v="NELSON, A. E."/>
        <s v="BENAVIDES, ROSA"/>
        <s v="HARRISON, RUTH C."/>
        <s v="HAMON/HARVEY"/>
        <s v="STEWART, W. L."/>
        <s v="KEYSTONE MILLS &quot;B&quot;"/>
        <s v="11000 RA SUA;HENRY MELANCON"/>
        <s v="MENNING"/>
        <s v="KENDALL"/>
        <s v="FRIENDSHIP &quot;A&quot;"/>
        <s v="MAY FIELD UNIT"/>
        <s v="RICHARDSON, ET AL GU"/>
        <s v="SRUBAR"/>
        <s v="RASMUSSEN"/>
        <s v="MANN, J. C. GAS UNIT"/>
        <s v="MIKESKA"/>
        <s v="FRIENDSHIP NO. 4 GAS UNIT"/>
        <s v="HOFFMAN 116"/>
        <s v="SABCO IBC"/>
        <s v="FRIENDSHIP"/>
        <s v="WHITEHEAD &quot;B&quot;"/>
        <s v="GORKA-GEORGE GU"/>
        <s v="GORKA, JIM"/>
        <s v="DUNN SOUTH"/>
        <s v="WELDER HEIRS"/>
        <s v="TEAL #1"/>
        <s v="BORCHERS &quot;B&quot;"/>
        <s v="GROGAN-BLACKSTONE UNIT"/>
        <s v="PLOEGER 'B'"/>
        <s v="FULLER"/>
        <s v="SMITH GAS UNIT"/>
        <s v="WILLIAMS"/>
        <s v="KUTCHKA"/>
        <s v="ANDERSON, MARK N., ET UX"/>
        <s v="BREWER GAS UNIT"/>
        <s v="MEIDER"/>
        <s v="MARTIN UNIT"/>
        <s v="SGH ROYALTY"/>
        <s v="CORZINE GAS UNIT"/>
        <s v="PLOEGER"/>
        <s v="PLOEGER 'A'"/>
        <s v="HINTZ ESTATE 'A'"/>
        <s v="BORCHERS"/>
        <s v="BORCHERS &quot;A&quot;"/>
        <s v="LIGHT BROTHERS"/>
        <s v="SCARBOROUGH"/>
        <s v="SUROVIK, FRANK"/>
        <s v="VANECEK G.U."/>
        <s v="HILLBOLDT"/>
        <s v="RANCH HOMES - ROBINSON"/>
        <s v="PRIESMEYER &quot;A&quot;"/>
        <s v="QUINN, B. E."/>
        <s v="PATTESON ESTATE"/>
        <s v="MARCHBANKS-CADENA GAS UNIT #1"/>
        <s v="ALGEA GAS UNIT"/>
        <s v="HINTZ ESTATE -A-"/>
        <s v="MARCHBANKS-CADENA"/>
        <s v="PARR, HILDA"/>
        <s v="LIEBERMAN"/>
        <s v="ANGERSTEIN, H O"/>
        <s v="GROGAN MINERALS UNIT"/>
        <s v="PAINTERS GAS UNIT"/>
        <s v="NIPPER, ARTIE &quot;A&quot;"/>
        <s v="CLAYTON-FRANKS"/>
        <s v="STATE TRACT 38 ST #1"/>
        <s v="WEGENHOFT"/>
        <s v="KEYSTONE MILLS"/>
        <s v="LUCKETT"/>
        <s v="FURHKEN, LOLA"/>
        <s v="BLACK STONE"/>
        <s v="PHILLIPS, H. S."/>
        <s v="NELSON, A E"/>
        <s v="FINKE"/>
        <s v="ROBINSON"/>
        <s v="APACHE GAS UNIT"/>
        <s v="PREMIER-APPLING"/>
        <s v="ROGERS, B. B. GU 2"/>
        <s v="BETTGE"/>
        <s v="GARZA"/>
        <s v="HINTZ ESTATE"/>
        <s v="ZENGERLE"/>
        <s v="GEARY, C.A. UNIT #4"/>
        <s v="EAST HAMEL GU 4"/>
        <s v="PETTUS HEIRS"/>
        <s v="LAIDACKER UNIT"/>
        <s v="HURT, GEORGE E."/>
        <s v="CHILDS GAS UNIT"/>
        <s v="CASAS"/>
        <s v="WINTERMAN, ADA M."/>
        <s v="CROSSROADS"/>
        <s v="COLLINS-BEVANS"/>
        <s v="KAECHELE, C. R."/>
        <s v="CROCKER-PERKINS"/>
        <s v="POOLE &quot;B&quot;"/>
        <s v="PERKINS, CROCKER"/>
        <s v="UNIVERSITY 9A"/>
        <s v="J H HARVEY UNIT"/>
        <s v="TITAN"/>
        <s v="RIEMENSCHNEIDER"/>
        <s v="KAUFER &quot;B&quot; UNIT"/>
        <s v="LMP INNOCENTI"/>
        <s v="HENDRICK"/>
        <s v="PIPKIN"/>
        <s v="HERDER GAS UNIT 2"/>
        <s v="MCCANN, OLA"/>
        <s v="HARVEY, J. H. UNIT"/>
        <s v="TIPTON"/>
        <s v="WILLIAMS, J. D. 'B'"/>
        <s v="WEST"/>
        <s v="LMP KESELING"/>
        <s v="MCAFEE"/>
        <s v="SOUTH MAYES GAS UNIT 10"/>
        <s v="FRENCH ESTATE"/>
        <s v="BURDITT, ALLEN L."/>
        <s v="HILLBOLDT GAS UNIT"/>
        <s v="MCKINNEY, J. E."/>
        <s v="KEYSTONE MILLS GAS UNIT"/>
        <s v="LEHMANN, OSCAR"/>
        <s v="APPLING FARMS"/>
        <s v="CUELLAR"/>
        <s v="BROCK, JOHN B. IV"/>
        <s v="PETTUS, W. W. HEIRS"/>
        <s v="HOLLOWAY UNIT"/>
        <s v="MIKESKA, GEORGE"/>
        <s v="PREISMEYER-POOLE UT 2"/>
        <s v="O'BRIEN"/>
        <s v="EAST HAMEL G. U. 4"/>
        <s v="ROGERS, B. B. GU 1"/>
        <s v="FIELDS UNIT"/>
        <s v="DUGGER, BRUCE LEE"/>
        <s v="GUY PUTMAN ET AL GAS UNIT"/>
        <s v="GRAF"/>
        <s v="PACIFIC GAS UNIT"/>
        <s v="JOHNSON, B. A. &quot;D&quot; GU"/>
        <s v="CLIFFORD F. SPIES GAS UNIT 1"/>
        <s v="SCHNITZ, OLIVIA"/>
        <s v="WINTERBOTHAM, JOHN M."/>
        <s v="GEARY, C. A."/>
        <s v="KOTARA-ALDRIDGE ET AL G U"/>
        <s v="MCKAMEY B"/>
        <s v="RANCHO CULLEN"/>
        <s v="SCHROEDER, A."/>
        <s v="HET 3 RB SUB;E L EWEN"/>
        <s v="SP RA SUC;HENRY M KIMBALL"/>
        <s v="E M WATKINS SWD"/>
        <s v="HET 3 RB SUA;PAULINE ROSE ETAL"/>
        <s v="7800 RA SUA;TENNECO FEE"/>
        <s v="J S KEAN JR ET AL"/>
        <s v="HOUSSIERE ET AL"/>
        <s v="HENRY M KIMBALL SWD"/>
        <s v="BEYER"/>
        <s v="SOUTH MAYES OIL UNIT 3"/>
        <s v="ALGEA"/>
        <s v="POLLY BROWN ET AL"/>
        <s v="GRIFFIN &quot;E&quot;"/>
        <s v="WASSON"/>
        <s v="MAHONEY &quot;A&quot;"/>
        <s v="ZANT &quot;B&quot;"/>
        <s v="CROCKETT"/>
        <s v="GREEN"/>
        <s v="BURNS TRUSTEE &quot;A&quot;"/>
        <s v="ZANT"/>
        <s v="ZANT &quot;A&quot;"/>
        <s v="STOKES"/>
        <s v="COX, THELMA"/>
        <s v="COLEMAN-DUBOSE"/>
        <s v="BROWN, POLLY ET AL"/>
        <s v="HAMON-HARVEY"/>
        <s v="STATE TRACT 750-A"/>
        <s v="BROWN, POLLY"/>
        <s v="HARVEY, J.H."/>
        <s v="ESTES COVE GAS"/>
        <s v="JONES, W. W."/>
        <s v="COATES ENERGY TRUST, ETAL"/>
        <s v="DALEY, IRENE"/>
        <s v="MARTINEZ"/>
        <s v="MORGAN, R. PROPERTIES"/>
        <s v="MILLER, C.A."/>
        <s v="ESCONDIDO"/>
        <s v="BENAVIDES, ROSA -A-"/>
        <s v="LOBIT"/>
        <s v="WILLIAMS, J. D. &quot;D&quot;"/>
        <s v="JOHNSON, B. A. &quot;A&quot;"/>
        <s v="WILLIAMS, J. D. -C-"/>
        <s v="FELDER, T.J. ET AL"/>
        <s v="B.B. ROGERS GAS UNIT 1"/>
        <s v="LANCASTER, W.H."/>
        <s v="BROYLES B"/>
        <s v="VIEMAN, L.D."/>
        <s v="STATE TRACT 118-S"/>
        <s v="LENA"/>
        <s v="MENDEL"/>
        <s v="WILLIAMS, J.D. -B-"/>
        <s v="SCHRADER, ERNA ET AL OIL UNIT #3"/>
        <s v="JOHNSON, B.A."/>
        <s v="DOROTHY CHOPPE"/>
        <s v="LOBIT &quot;B&quot;"/>
        <s v="MARTIN-TAYLOR"/>
        <s v="KEYSTONE MILLS GU"/>
        <s v="POOL, MINNIE B."/>
        <s v="SANDERS"/>
        <s v="SCHRADER"/>
        <s v="MAXWELL, GEORGE"/>
        <s v="FENNER, C.E."/>
        <s v="JOHNSON, B.A. &quot;D&quot;"/>
        <s v="TEN BRINK"/>
        <s v="WINTERBOTHAM, JOHN M"/>
        <s v="KEYSTONE MILLS &quot;A&quot;"/>
        <s v="JONES, SOPHIA B."/>
        <s v="MAYES, M. E."/>
        <s v="SCHRADER, ERNA ET AL OU #3"/>
        <s v="WILSON, B. LOBIT"/>
        <s v="SCHAUTSCHICK, ALBERT ET AL UNIT"/>
        <s v="PLOW REALTY COMPANY"/>
        <s v="FROST, V. W. ET AL"/>
        <s v="GARTH, J. W. ET AL"/>
        <s v="HOGG, IMA, PLANTATION"/>
        <s v="MASSEY, HOLLIS"/>
        <s v="DEERING, J. A. -G- O/A"/>
        <s v="DEERING, J. A. UNIT -G- O/A"/>
        <s v="DEERING, J. A. UNIT K O/A"/>
        <s v="DEERING, J. A., TR. -O- O/A"/>
        <s v="POWELL GLAZE"/>
        <s v="MOEBES, LEONA K."/>
        <s v="FELDER, T. J. ET AL"/>
        <s v="FELDER, T. J., ET AL"/>
        <s v="WEAVER, ISSAC"/>
        <s v="HOUSTON, WALLACE"/>
        <s v="LOBIT -B-"/>
        <s v="MILLER, R. H. FEE NCT-1"/>
        <s v="BALDWIN, R. B. -C- O/A"/>
        <s v="BALDWIN, R. B. -B- O/A"/>
        <s v="DEERING, J. A., TR. -N- O/A"/>
        <s v="SELLS, KATHERINE M."/>
        <s v="ROCHE -A-"/>
        <s v="ROCHE"/>
        <s v="GEARY, C. A. UNIT"/>
        <s v="KRUEGAR, D. R."/>
        <s v="MOCZYGEMBA, C.W."/>
        <s v="APPLING, F. E. -B-"/>
        <s v="PARGMANN, A. O."/>
        <s v="APPLING, F. E., -B- UNIT"/>
        <s v="JACOBS, C. Y."/>
        <s v="GEARY, C. A., UNIT"/>
        <s v="SOUTH TEXAS SYNDICATE"/>
        <s v="FLOERKE, MAX M., JR."/>
        <s v="BARTOSH GAS UNIT"/>
        <s v="PAINTER G. U."/>
        <s v="CHILDS/MIDDLE/GU"/>
        <s v="VANECEK GAS UNIT"/>
        <s v="TRUE HEIRS"/>
        <s v="LONGORIA"/>
        <s v="BARTOSH"/>
        <s v="REDFISH BAY PROPERTIES"/>
        <s v="REDFISH BAY PROPERTIES, LTD."/>
        <s v="MANLEY, ALMA"/>
        <s v="STEDMAN ISLAND #1651"/>
        <s v="GARZA, TEODORO GAS UNIT"/>
        <s v="CLARKSON - HARDWICKE"/>
        <s v="COATES ENERGY TRUST ET AL"/>
        <s v="JONES, W. W. II"/>
        <s v="CLARKSON - HARDWICK"/>
        <s v="KOTARA ALDRIDGE GU"/>
        <s v="MAY FIELD GAS UNIT (MA 4)"/>
        <s v="CLARKSON - HARDWICK UNIT"/>
        <s v="NELSON-GEORGE"/>
        <s v="LOMA BLANCA"/>
        <s v="THREE CITIES"/>
        <s v="NEEL, BESS M."/>
        <s v="DE FLORES, M. S. G/U"/>
        <s v="GARZA, JUAN A. ET AL"/>
        <s v="MORSE"/>
        <s v="WEST COYOTE"/>
        <s v="FLOERKE, MAX M."/>
        <s v="STATE TRACT 691"/>
        <s v="MCKAMEY B-4 GAS UNIT"/>
        <s v="FLORES"/>
        <s v="MCKAMEY -B-"/>
        <s v="MCKAMEY"/>
        <s v="HUBERT GAS UNIT /LOWER 4/"/>
        <s v="CHILDS GAS UNIT /UPPER 7A SEG. B"/>
        <s v="CHILDS GAS UNIT/UPPER 7/"/>
        <s v="CHILDS GAS UNIT /MID 4 SEG. B/"/>
        <s v="HATCH, G. W., ET AL"/>
        <s v="FEE"/>
        <s v="SOLIS, BESILIO, ET AL"/>
        <s v="PARR, G. A."/>
        <s v="BARTOSH, ED., UNIT"/>
        <s v="PARR, ATLEE, -A-"/>
        <s v="KAUFER, LEO -B- /BA-2/ UNIT"/>
        <s v="KAUFER, LEO -B- /MA.-1/"/>
        <s v="SOUTH MAYS UNIT 6"/>
        <s v="WOLF-GLASSCOCK GAS UNIT"/>
        <s v="MIKESKA, JERRY"/>
        <s v="WEGENHOFT, JOHN AND FORD"/>
        <s v="HINTZ ESTATE &quot;A&quot;"/>
        <s v="VASTAR-DUNCAN &quot;A&quot;"/>
        <s v="JOHNSON, B. A. 'E' GU"/>
        <s v="DUNCAN, G. C."/>
        <s v="PRIESMEYER, L."/>
        <s v="HERDER, GEORGE"/>
        <s v="BIRDWELL"/>
        <s v="RALEY, BOBBY R. ET UX GU"/>
        <s v="THOMAS, J. R."/>
        <s v="SCHUMANN, FRITZ ET AL"/>
        <s v="MATTHEWS, FRANCES"/>
        <s v="ALEXANDER, GEORGE"/>
        <s v="GRAHAM, J. M. ET AL"/>
        <s v="JOHNSON, B. A. &quot;D&quot; GAS UNIT"/>
        <s v="NOLTE, IDA"/>
        <s v="COLUMBUS TOWNSITE UNIT"/>
        <s v="RALEY, BOBBY R. ET UX"/>
        <s v="PETERSON, JOHN ETAL UNIT"/>
        <s v="FENNER GAS UNIT #2"/>
        <s v="ROGERS, B. B. GAS UNIT 1"/>
        <s v="MIKESKA, GEORGE UNIT"/>
        <s v="MCMILLIAN"/>
        <s v="PHILLIPS, H. S. ET AL"/>
        <s v="NEWTON-PRESLEY GAS UNIT"/>
        <s v="U.S. NAT'L BANK OF GALVESTON TR"/>
        <s v="DEERING, J. A. TR. -D-"/>
        <s v="PETERSON, JOHN ET AL UNIT"/>
        <s v="PENICK, ALMA L."/>
        <s v="TULLY, L. V. ET AL"/>
        <s v="GRAHAM J. M. ET AL"/>
        <s v="WINTERMAN"/>
        <s v="U.S. NATL BK OF GALVTN. TR"/>
        <s v="ROGERS GU 1"/>
        <s v="LUERA, S.R. ETAL UNIT"/>
        <s v="YOUENS GAS UNIT"/>
        <s v="SOUTH MAYES UNIT 6"/>
        <s v="C.E. FENNER UNIT 2"/>
        <s v="FULLER, RALPH S."/>
        <s v="PRIESMEYER"/>
        <s v="LA TULLE"/>
        <s v="ZAHRADNICK, ALFRED"/>
        <s v="WITTJEN, GADDIS ET AL"/>
        <s v="WINTERMAN, DAVID"/>
        <s v="MATTHEWS -E-"/>
        <s v="PENNZOIL FEE ET AL"/>
        <s v="YOUENS, W.T. GAS UNIT"/>
        <s v="CAMPBELL, PEARL L."/>
        <s v="WEAVER, ISAAC"/>
        <s v="CORNELIUS, ETHEL"/>
        <s v="HILLBOLDT, D.C. GAS UNIT"/>
        <s v="MENDELL ALLEN UNIT-MENDEL"/>
        <s v="KNOLLE-COWARD"/>
        <s v="PETERSON, JOHN, ETAL UNIT"/>
        <s v="MASSEY,HOLLIS"/>
        <s v="SCHUMANN,FRITZ ET AL"/>
        <s v="JOHNSTON, J. T. GAS UNIT"/>
        <s v="POOLE"/>
        <s v="MCDONALD #2 GU"/>
        <s v="MCDONALD GAS UNIT #2"/>
        <s v="MCDONALD, L. S."/>
        <s v="GUNTER-SISSON UNIT"/>
        <s v="MCDONALD UNIT 3"/>
        <s v="MCDONALD UNIT NO. 1"/>
        <s v="DEERING, J. A., TR. -D-"/>
        <s v="BALDWIN, R. B., -C- O/A"/>
        <s v="LABAY, V. C."/>
        <s v="LOLA FUHRKEN GAS UNIT"/>
        <s v="JACOBS, C.Y."/>
        <s v="TURK, FARLEY B. ET. AL."/>
        <s v="BAKER, E."/>
        <s v="SPIES, CLIFFORD F. G. U. #2"/>
        <s v="SCHAEFER, E.C."/>
        <s v="BING"/>
        <s v="KILROY-TIPTON"/>
        <s v="SELLS, KATHERINE M"/>
        <s v="MUELLER-HENZE UNIT"/>
        <s v="FOX, MICHAEL -B-"/>
        <s v="GEARY, C.A."/>
        <s v="PATTESON RANCH"/>
        <s v="GEARY,G.A. UNIT 4"/>
        <s v="ENGLAND, HELEN"/>
        <s v="SPIES, CLIFFORD F. G. U. #1"/>
        <s v="LINDHOLM, CHARLES"/>
      </sharedItems>
    </cacheField>
    <cacheField name="Well Number" numFmtId="0">
      <sharedItems containsDate="1" containsBlank="1" containsMixedTypes="1" minDate="1899-12-30T01:00:00" maxDate="1899-12-31T00:33:04"/>
    </cacheField>
    <cacheField name="County/Parish" numFmtId="0">
      <sharedItems count="59">
        <s v="VICTORIA (TX)"/>
        <s v="JEFFERSON (TX)"/>
        <s v="BRAZORIA (TX)"/>
        <s v="MATAGORDA (TX)"/>
        <s v="CHAVES (NM)"/>
        <s v="WHARTON (TX)"/>
        <s v="HARDIN (TX)"/>
        <s v="BEE (TX)"/>
        <s v="TYLER (TX)"/>
        <s v="COLORADO (TX)"/>
        <s v="RAPIDES (LA)"/>
        <s v="LAVACA (TX)"/>
        <s v="AUSTIN (TX)"/>
        <s v="JACKSON (TX)"/>
        <s v="DUVAL (TX)"/>
        <s v="DEWITT (TX)"/>
        <s v="FAYETTE (TX)"/>
        <s v="BEAUREGARD (LA)"/>
        <s v="SAN PATRICIO (TX)"/>
        <s v="ARANSAS (TX)"/>
        <s v="JASPER (TX)"/>
        <s v="BROOKS (TX)"/>
        <s v="ORANGE (TX)"/>
        <s v="NUECES (TX)"/>
        <s v="ASSUMPTION (LA)"/>
        <s v="VERMILION (LA)"/>
        <s v="WEBB (TX)"/>
        <s v="ZAPATA (TX)"/>
        <s v="LIVE OAK (TX)"/>
        <s v="HIDALGO (TX)"/>
        <s v="ST. MARTIN (LA)"/>
        <s v="KLEBERG (TX)"/>
        <s v="LIBERTY (TX)"/>
        <s v="GOLIAD (TX)"/>
        <s v="CHAMBERS (TX)"/>
        <s v="REFUGIO (TX)"/>
        <s v="HARRIS (TX)"/>
        <s v="GALVESTON (TX)"/>
        <s v="MONTGOMERY (TX)"/>
        <s v="COLUMBIA (AR)"/>
        <s v="FORT BEND (TX)"/>
        <s v="UNKNOWN (TX)"/>
        <s v="UPTON (TX)"/>
        <s v="KARNES (TX)"/>
        <s v="ASCENSION (LA)"/>
        <s v="POINTE COUPEE (LA)"/>
        <s v="TERREBONNE (LA)"/>
        <s v="ACADIA (LA)"/>
        <s v="BORDEN (TX)"/>
        <s v="DAWSON (TX)"/>
        <s v="MARTIN (TX)"/>
        <s v="JIM HOGG (TX)"/>
        <s v="STARR (TX)"/>
        <s v="LEE (TX)"/>
        <s v="CALHOUN (TX)"/>
        <s v="LA SALLE (TX)"/>
        <s v="JIM WELLS (TX)"/>
        <s v="ANDERSON (TX)"/>
        <s v="(N/A) (LA)" u="1"/>
      </sharedItems>
    </cacheField>
    <cacheField name="Reservoir" numFmtId="0">
      <sharedItems containsBlank="1" containsMixedTypes="1" containsNumber="1" containsInteger="1" minValue="1250" maxValue="14280"/>
    </cacheField>
    <cacheField name="Production Type" numFmtId="0">
      <sharedItems/>
    </cacheField>
    <cacheField name="Producing Status" numFmtId="0">
      <sharedItems count="11">
        <s v="INACTIVE"/>
        <s v="APPLICATION FOR PERMIT TO DRILL"/>
        <s v="RECLASSIFIED TO ANOTHER TYPE OF ENTITY"/>
        <s v="P &amp; A"/>
        <s v="WORKED OVER TO ANOTHER ZONE"/>
        <s v="CANCELLED"/>
        <s v="PERMIT"/>
        <s v="ACTIVE"/>
        <s v="ACTIVE INJ"/>
        <s v="TA"/>
        <s v="SHUT IN"/>
      </sharedItems>
    </cacheField>
    <cacheField name="Drill Type" numFmtId="0">
      <sharedItems/>
    </cacheField>
    <cacheField name="Measured Depth (TD)" numFmtId="0">
      <sharedItems containsString="0" containsBlank="1" containsNumber="1" containsInteger="1" minValue="888" maxValue="21150"/>
    </cacheField>
    <cacheField name="Spud Date" numFmtId="0">
      <sharedItems containsNonDate="0" containsDate="1" containsString="0" containsBlank="1" minDate="1901-01-01T00:00:00" maxDate="2019-10-17T00:00:00" count="439">
        <d v="2019-06-19T00:00:00"/>
        <d v="2018-05-08T00:00:00"/>
        <d v="2019-10-16T00:00:00"/>
        <d v="2017-03-08T00:00:00"/>
        <m/>
        <d v="1901-01-01T00:00:00"/>
        <d v="2015-05-03T00:00:00"/>
        <d v="2015-10-08T00:00:00"/>
        <d v="2010-01-09T00:00:00"/>
        <d v="2018-04-06T00:00:00"/>
        <d v="2015-07-18T00:00:00"/>
        <d v="1999-04-30T00:00:00"/>
        <d v="2017-11-22T00:00:00"/>
        <d v="2018-08-24T00:00:00"/>
        <d v="2017-07-23T00:00:00"/>
        <d v="2017-03-20T00:00:00"/>
        <d v="2017-05-21T00:00:00"/>
        <d v="2016-07-09T00:00:00"/>
        <d v="2014-04-24T00:00:00"/>
        <d v="2014-07-21T00:00:00"/>
        <d v="2015-07-22T00:00:00"/>
        <d v="2016-06-26T00:00:00"/>
        <d v="1993-04-27T00:00:00"/>
        <d v="2015-03-31T00:00:00"/>
        <d v="1995-05-25T00:00:00"/>
        <d v="2014-08-07T00:00:00"/>
        <d v="2015-04-28T00:00:00"/>
        <d v="2013-02-03T00:00:00"/>
        <d v="2013-05-24T00:00:00"/>
        <d v="2015-02-26T00:00:00"/>
        <d v="2013-10-21T00:00:00"/>
        <d v="2003-05-30T00:00:00"/>
        <d v="2014-08-18T00:00:00"/>
        <d v="2013-07-29T00:00:00"/>
        <d v="2012-12-27T00:00:00"/>
        <d v="2010-03-05T00:00:00"/>
        <d v="2015-06-16T00:00:00"/>
        <d v="1995-02-13T00:00:00"/>
        <d v="2013-12-01T00:00:00"/>
        <d v="2003-03-15T00:00:00"/>
        <d v="2010-01-25T00:00:00"/>
        <d v="2011-06-26T00:00:00"/>
        <d v="2013-07-11T00:00:00"/>
        <d v="2006-06-29T00:00:00"/>
        <d v="2013-06-25T00:00:00"/>
        <d v="2013-03-10T00:00:00"/>
        <d v="2010-11-28T00:00:00"/>
        <d v="2006-11-24T00:00:00"/>
        <d v="2013-05-14T00:00:00"/>
        <d v="1999-10-29T00:00:00"/>
        <d v="2011-06-21T00:00:00"/>
        <d v="1957-06-13T00:00:00"/>
        <d v="2005-04-28T00:00:00"/>
        <d v="1936-03-23T00:00:00"/>
        <d v="2002-07-10T00:00:00"/>
        <d v="1998-01-13T00:00:00"/>
        <d v="1951-01-01T00:00:00"/>
        <d v="1991-04-09T00:00:00"/>
        <d v="2004-12-22T00:00:00"/>
        <d v="2009-08-15T00:00:00"/>
        <d v="2008-04-16T00:00:00"/>
        <d v="1966-02-18T00:00:00"/>
        <d v="2011-10-28T00:00:00"/>
        <d v="2011-03-20T00:00:00"/>
        <d v="2012-12-02T00:00:00"/>
        <d v="2007-02-28T00:00:00"/>
        <d v="2011-06-17T00:00:00"/>
        <d v="1993-01-20T00:00:00"/>
        <d v="2005-09-15T00:00:00"/>
        <d v="1979-06-17T00:00:00"/>
        <d v="2002-05-14T00:00:00"/>
        <d v="2011-09-18T00:00:00"/>
        <d v="2010-09-02T00:00:00"/>
        <d v="2011-08-20T00:00:00"/>
        <d v="2003-11-12T00:00:00"/>
        <d v="2011-04-27T00:00:00"/>
        <d v="2009-01-20T00:00:00"/>
        <d v="2010-02-12T00:00:00"/>
        <d v="2009-09-29T00:00:00"/>
        <d v="2002-12-18T00:00:00"/>
        <d v="1987-01-13T00:00:00"/>
        <d v="2010-01-20T00:00:00"/>
        <d v="2009-08-28T00:00:00"/>
        <d v="2008-11-04T00:00:00"/>
        <d v="2005-03-27T00:00:00"/>
        <d v="2009-06-23T00:00:00"/>
        <d v="2008-09-29T00:00:00"/>
        <d v="2005-08-01T00:00:00"/>
        <d v="2009-03-04T00:00:00"/>
        <d v="2008-05-29T00:00:00"/>
        <d v="2009-02-01T00:00:00"/>
        <d v="2008-10-17T00:00:00"/>
        <d v="2009-02-11T00:00:00"/>
        <d v="2008-10-24T00:00:00"/>
        <d v="2006-10-24T00:00:00"/>
        <d v="2002-12-30T00:00:00"/>
        <d v="1963-03-02T00:00:00"/>
        <d v="1964-10-08T00:00:00"/>
        <d v="1983-12-11T00:00:00"/>
        <d v="1990-03-05T00:00:00"/>
        <d v="1994-04-03T00:00:00"/>
        <d v="1988-09-08T00:00:00"/>
        <d v="1991-05-21T00:00:00"/>
        <d v="2005-08-22T00:00:00"/>
        <d v="1985-11-24T00:00:00"/>
        <d v="1983-03-25T00:00:00"/>
        <d v="1987-09-19T00:00:00"/>
        <d v="1981-02-28T00:00:00"/>
        <d v="1984-05-09T00:00:00"/>
        <d v="2000-10-12T00:00:00"/>
        <d v="1939-07-01T00:00:00"/>
        <d v="1982-12-12T00:00:00"/>
        <d v="1983-02-14T00:00:00"/>
        <d v="1983-04-22T00:00:00"/>
        <d v="1983-01-18T00:00:00"/>
        <d v="2008-10-08T00:00:00"/>
        <d v="1963-11-15T00:00:00"/>
        <d v="2008-09-02T00:00:00"/>
        <d v="2006-08-18T00:00:00"/>
        <d v="1959-08-15T00:00:00"/>
        <d v="2005-06-15T00:00:00"/>
        <d v="2006-11-14T00:00:00"/>
        <d v="2004-01-12T00:00:00"/>
        <d v="1993-05-17T00:00:00"/>
        <d v="2007-10-17T00:00:00"/>
        <d v="2003-03-26T00:00:00"/>
        <d v="2005-05-05T00:00:00"/>
        <d v="2006-04-15T00:00:00"/>
        <d v="2007-09-14T00:00:00"/>
        <d v="2004-08-05T00:00:00"/>
        <d v="2007-10-03T00:00:00"/>
        <d v="2007-09-09T00:00:00"/>
        <d v="2007-06-14T00:00:00"/>
        <d v="2007-09-17T00:00:00"/>
        <d v="2007-01-30T00:00:00"/>
        <d v="2006-12-26T00:00:00"/>
        <d v="2005-12-11T00:00:00"/>
        <d v="2006-09-21T00:00:00"/>
        <d v="2007-02-11T00:00:00"/>
        <d v="2006-11-12T00:00:00"/>
        <d v="2006-07-19T00:00:00"/>
        <d v="2006-09-11T00:00:00"/>
        <d v="2006-03-28T00:00:00"/>
        <d v="2005-02-20T00:00:00"/>
        <d v="2005-01-06T00:00:00"/>
        <d v="2006-06-01T00:00:00"/>
        <d v="2006-01-27T00:00:00"/>
        <d v="2006-01-28T00:00:00"/>
        <d v="2005-01-03T00:00:00"/>
        <d v="2005-10-30T00:00:00"/>
        <d v="2004-08-08T00:00:00"/>
        <d v="2005-04-30T00:00:00"/>
        <d v="2005-05-06T00:00:00"/>
        <d v="2006-01-13T00:00:00"/>
        <d v="2005-01-28T00:00:00"/>
        <d v="2003-11-21T00:00:00"/>
        <d v="2005-06-28T00:00:00"/>
        <d v="2004-12-08T00:00:00"/>
        <d v="2001-09-30T00:00:00"/>
        <d v="2005-07-04T00:00:00"/>
        <d v="2005-05-12T00:00:00"/>
        <d v="2005-08-26T00:00:00"/>
        <d v="2004-08-14T00:00:00"/>
        <d v="2004-08-09T00:00:00"/>
        <d v="2005-08-31T00:00:00"/>
        <d v="2005-08-03T00:00:00"/>
        <d v="1992-04-02T00:00:00"/>
        <d v="2004-12-13T00:00:00"/>
        <d v="2004-11-16T00:00:00"/>
        <d v="2005-06-06T00:00:00"/>
        <d v="2005-03-02T00:00:00"/>
        <d v="1991-11-01T00:00:00"/>
        <d v="2005-04-05T00:00:00"/>
        <d v="2005-03-06T00:00:00"/>
        <d v="2004-12-01T00:00:00"/>
        <d v="2005-02-07T00:00:00"/>
        <d v="2004-09-27T00:00:00"/>
        <d v="2004-03-23T00:00:00"/>
        <d v="2005-01-27T00:00:00"/>
        <d v="2004-06-11T00:00:00"/>
        <d v="1988-02-13T00:00:00"/>
        <d v="2004-09-01T00:00:00"/>
        <d v="2003-11-04T00:00:00"/>
        <d v="2004-09-13T00:00:00"/>
        <d v="2001-09-04T00:00:00"/>
        <d v="2005-01-04T00:00:00"/>
        <d v="2004-02-24T00:00:00"/>
        <d v="2004-08-04T00:00:00"/>
        <d v="2004-05-03T00:00:00"/>
        <d v="2002-06-05T00:00:00"/>
        <d v="2004-08-25T00:00:00"/>
        <d v="2004-02-15T00:00:00"/>
        <d v="2004-03-04T00:00:00"/>
        <d v="2004-02-10T00:00:00"/>
        <d v="2000-10-14T00:00:00"/>
        <d v="2005-04-16T00:00:00"/>
        <d v="2004-01-04T00:00:00"/>
        <d v="2003-09-25T00:00:00"/>
        <d v="2005-02-22T00:00:00"/>
        <d v="2003-05-08T00:00:00"/>
        <d v="2001-06-20T00:00:00"/>
        <d v="2000-09-06T00:00:00"/>
        <d v="2003-04-07T00:00:00"/>
        <d v="2003-08-28T00:00:00"/>
        <d v="2001-02-22T00:00:00"/>
        <d v="1967-02-23T00:00:00"/>
        <d v="2001-07-03T00:00:00"/>
        <d v="2003-04-30T00:00:00"/>
        <d v="2002-02-19T00:00:00"/>
        <d v="2002-12-15T00:00:00"/>
        <d v="2003-02-06T00:00:00"/>
        <d v="2002-10-07T00:00:00"/>
        <d v="2002-12-10T00:00:00"/>
        <d v="2002-04-10T00:00:00"/>
        <d v="2002-09-11T00:00:00"/>
        <d v="2002-11-06T00:00:00"/>
        <d v="2001-01-07T00:00:00"/>
        <d v="2005-03-08T00:00:00"/>
        <d v="2002-12-11T00:00:00"/>
        <d v="2003-08-06T00:00:00"/>
        <d v="2002-09-26T00:00:00"/>
        <d v="2002-05-26T00:00:00"/>
        <d v="2001-05-09T00:00:00"/>
        <d v="2000-10-07T00:00:00"/>
        <d v="2002-07-29T00:00:00"/>
        <d v="2000-10-18T00:00:00"/>
        <d v="2002-01-17T00:00:00"/>
        <d v="1990-04-18T00:00:00"/>
        <d v="2001-12-12T00:00:00"/>
        <d v="2001-08-19T00:00:00"/>
        <d v="2001-07-26T00:00:00"/>
        <d v="2001-08-15T00:00:00"/>
        <d v="2001-05-15T00:00:00"/>
        <d v="2001-04-11T00:00:00"/>
        <d v="2001-06-10T00:00:00"/>
        <d v="2000-05-30T00:00:00"/>
        <d v="2001-05-01T00:00:00"/>
        <d v="2000-11-29T00:00:00"/>
        <d v="2000-07-18T00:00:00"/>
        <d v="2000-09-14T00:00:00"/>
        <d v="2000-11-28T00:00:00"/>
        <d v="2000-12-09T00:00:00"/>
        <d v="2001-02-21T00:00:00"/>
        <d v="2000-07-10T00:00:00"/>
        <d v="2000-08-27T00:00:00"/>
        <d v="2000-01-13T00:00:00"/>
        <d v="2000-04-09T00:00:00"/>
        <d v="1999-11-08T00:00:00"/>
        <d v="2000-08-07T00:00:00"/>
        <d v="1999-05-06T00:00:00"/>
        <d v="2000-03-18T00:00:00"/>
        <d v="2000-05-13T00:00:00"/>
        <d v="2000-05-25T00:00:00"/>
        <d v="2000-06-14T00:00:00"/>
        <d v="1999-11-02T00:00:00"/>
        <d v="2000-01-01T00:00:00"/>
        <d v="2004-10-14T00:00:00"/>
        <d v="1999-05-03T00:00:00"/>
        <d v="1992-07-31T00:00:00"/>
        <d v="1999-05-17T00:00:00"/>
        <d v="1965-12-02T00:00:00"/>
        <d v="1990-08-20T00:00:00"/>
        <d v="1999-08-03T00:00:00"/>
        <d v="1999-03-01T00:00:00"/>
        <d v="1995-06-14T00:00:00"/>
        <d v="1998-11-04T00:00:00"/>
        <d v="1990-07-24T00:00:00"/>
        <d v="1986-04-26T00:00:00"/>
        <d v="1978-09-13T00:00:00"/>
        <d v="1990-09-09T00:00:00"/>
        <d v="1984-11-05T00:00:00"/>
        <d v="1978-08-22T00:00:00"/>
        <d v="1962-09-05T00:00:00"/>
        <d v="1997-12-01T00:00:00"/>
        <d v="1991-04-27T00:00:00"/>
        <d v="1997-07-27T00:00:00"/>
        <d v="1966-04-26T00:00:00"/>
        <d v="1984-11-27T00:00:00"/>
        <d v="1979-10-16T00:00:00"/>
        <d v="1980-02-15T00:00:00"/>
        <d v="1979-03-08T00:00:00"/>
        <d v="1979-02-11T00:00:00"/>
        <d v="1988-11-28T00:00:00"/>
        <d v="1993-10-05T00:00:00"/>
        <d v="1986-10-07T00:00:00"/>
        <d v="1994-04-05T00:00:00"/>
        <d v="1988-10-08T00:00:00"/>
        <d v="1986-05-14T00:00:00"/>
        <d v="1987-11-06T00:00:00"/>
        <d v="1986-03-25T00:00:00"/>
        <d v="2002-06-10T00:00:00"/>
        <d v="1985-01-16T00:00:00"/>
        <d v="1984-07-26T00:00:00"/>
        <d v="1984-01-13T00:00:00"/>
        <d v="1983-08-09T00:00:00"/>
        <d v="1983-07-21T00:00:00"/>
        <d v="1983-10-08T00:00:00"/>
        <d v="1977-06-27T00:00:00"/>
        <d v="1978-06-13T00:00:00"/>
        <d v="2003-07-22T00:00:00"/>
        <d v="1986-03-08T00:00:00"/>
        <d v="1992-12-08T00:00:00"/>
        <d v="1996-09-17T00:00:00"/>
        <d v="1995-03-22T00:00:00"/>
        <d v="1962-01-29T00:00:00"/>
        <d v="1986-01-28T00:00:00"/>
        <d v="1985-12-16T00:00:00"/>
        <d v="2006-02-13T00:00:00"/>
        <d v="1987-08-24T00:00:00"/>
        <d v="1987-04-30T00:00:00"/>
        <d v="1961-11-02T00:00:00"/>
        <d v="1988-09-06T00:00:00"/>
        <d v="1984-01-11T00:00:00"/>
        <d v="1986-04-23T00:00:00"/>
        <d v="1939-10-16T00:00:00"/>
        <d v="1986-04-07T00:00:00"/>
        <d v="1981-02-22T00:00:00"/>
        <d v="1986-04-10T00:00:00"/>
        <d v="1964-11-06T00:00:00"/>
        <d v="1985-04-16T00:00:00"/>
        <d v="1998-10-28T00:00:00"/>
        <d v="1998-10-23T00:00:00"/>
        <d v="1980-04-16T00:00:00"/>
        <d v="1979-11-11T00:00:00"/>
        <d v="1977-10-26T00:00:00"/>
        <d v="1997-06-16T00:00:00"/>
        <d v="1936-05-30T00:00:00"/>
        <d v="1962-04-05T00:00:00"/>
        <d v="1962-01-31T00:00:00"/>
        <d v="1939-06-09T00:00:00"/>
        <d v="1962-04-28T00:00:00"/>
        <d v="1997-01-24T00:00:00"/>
        <d v="1992-11-16T00:00:00"/>
        <d v="1988-04-23T00:00:00"/>
        <d v="1985-09-11T00:00:00"/>
        <d v="1987-03-03T00:00:00"/>
        <d v="1985-07-06T00:00:00"/>
        <d v="1984-09-04T00:00:00"/>
        <d v="1985-04-07T00:00:00"/>
        <d v="1985-06-26T00:00:00"/>
        <d v="1984-06-01T00:00:00"/>
        <d v="1984-08-06T00:00:00"/>
        <d v="1981-07-18T00:00:00"/>
        <d v="1964-06-05T00:00:00"/>
        <d v="1982-02-25T00:00:00"/>
        <d v="1980-06-01T00:00:00"/>
        <d v="1962-11-09T00:00:00"/>
        <d v="1994-12-15T00:00:00"/>
        <d v="1957-02-14T00:00:00"/>
        <d v="1990-02-03T00:00:00"/>
        <d v="1994-07-07T00:00:00"/>
        <d v="1995-05-30T00:00:00"/>
        <d v="1988-08-09T00:00:00"/>
        <d v="1992-03-31T00:00:00"/>
        <d v="1992-05-05T00:00:00"/>
        <d v="1988-02-17T00:00:00"/>
        <d v="1966-09-15T00:00:00"/>
        <d v="1984-12-20T00:00:00"/>
        <d v="1987-11-30T00:00:00"/>
        <d v="1989-03-20T00:00:00"/>
        <d v="1987-09-06T00:00:00"/>
        <d v="1951-05-05T00:00:00"/>
        <d v="1987-01-18T00:00:00"/>
        <d v="1984-09-03T00:00:00"/>
        <d v="1985-09-16T00:00:00"/>
        <d v="1985-06-06T00:00:00"/>
        <d v="1985-10-03T00:00:00"/>
        <d v="1985-06-20T00:00:00"/>
        <d v="1984-12-21T00:00:00"/>
        <d v="1984-08-13T00:00:00"/>
        <d v="1984-08-27T00:00:00"/>
        <d v="1984-02-15T00:00:00"/>
        <d v="1983-11-25T00:00:00"/>
        <d v="1984-01-09T00:00:00"/>
        <d v="1998-04-01T00:00:00"/>
        <d v="1978-04-26T00:00:00"/>
        <d v="1978-10-11T00:00:00"/>
        <d v="1962-08-30T00:00:00"/>
        <d v="2005-02-05T00:00:00"/>
        <d v="2006-01-05T00:00:00"/>
        <d v="1996-09-07T00:00:00"/>
        <d v="1997-02-04T00:00:00"/>
        <d v="1997-01-03T00:00:00"/>
        <d v="1992-06-08T00:00:00"/>
        <d v="1997-04-22T00:00:00"/>
        <d v="1995-05-04T00:00:00"/>
        <d v="1996-05-30T00:00:00"/>
        <d v="1996-01-17T00:00:00"/>
        <d v="1994-10-10T00:00:00"/>
        <d v="1995-09-16T00:00:00"/>
        <d v="1992-08-08T00:00:00"/>
        <d v="1995-04-30T00:00:00"/>
        <d v="1995-05-01T00:00:00"/>
        <d v="2004-11-07T00:00:00"/>
        <d v="1995-03-28T00:00:00"/>
        <d v="1994-12-20T00:00:00"/>
        <d v="1993-08-01T00:00:00"/>
        <d v="1986-05-02T00:00:00"/>
        <d v="1994-05-09T00:00:00"/>
        <d v="1989-10-09T00:00:00"/>
        <d v="1988-09-10T00:00:00"/>
        <d v="1990-12-27T00:00:00"/>
        <d v="1986-07-24T00:00:00"/>
        <d v="1985-04-21T00:00:00"/>
        <d v="1986-12-03T00:00:00"/>
        <d v="1954-07-15T00:00:00"/>
        <d v="1954-02-08T00:00:00"/>
        <d v="1989-03-29T00:00:00"/>
        <d v="1987-08-21T00:00:00"/>
        <d v="1988-05-08T00:00:00"/>
        <d v="1987-11-13T00:00:00"/>
        <d v="1985-11-27T00:00:00"/>
        <d v="1962-03-26T00:00:00"/>
        <d v="1983-04-24T00:00:00"/>
        <d v="1981-10-17T00:00:00"/>
        <d v="1979-06-05T00:00:00"/>
        <d v="1979-11-24T00:00:00"/>
        <d v="1979-06-21T00:00:00"/>
        <d v="1989-10-13T00:00:00"/>
        <d v="1979-06-07T00:00:00"/>
        <d v="1988-09-02T00:00:00"/>
        <d v="1997-04-30T00:00:00"/>
        <d v="2000-09-04T00:00:00"/>
        <d v="1988-03-22T00:00:00"/>
        <d v="1995-02-24T00:00:00"/>
        <d v="1992-10-06T00:00:00"/>
        <d v="1990-02-04T00:00:00"/>
        <d v="1988-12-24T00:00:00"/>
        <d v="1989-10-16T00:00:00"/>
        <d v="1989-07-04T00:00:00"/>
        <d v="1988-01-21T00:00:00"/>
        <d v="1988-04-01T00:00:00"/>
        <d v="1987-10-16T00:00:00"/>
        <d v="1993-10-26T00:00:00"/>
        <d v="1981-10-24T00:00:00"/>
        <d v="1978-04-28T00:00:00"/>
        <d v="1983-09-07T00:00:00"/>
        <d v="2004-02-09T00:00:00"/>
        <d v="1981-05-14T00:00:00"/>
      </sharedItems>
    </cacheField>
    <cacheField name="First Prod Date" numFmtId="0">
      <sharedItems containsNonDate="0" containsDate="1" containsString="0" containsBlank="1" minDate="1936-01-01T00:00:00" maxDate="2020-01-02T00:00:00" count="410">
        <m/>
        <d v="2020-01-01T00:00:00"/>
        <d v="2019-07-01T00:00:00"/>
        <d v="2019-05-01T00:00:00"/>
        <d v="2019-02-01T00:00:00"/>
        <d v="2018-08-01T00:00:00"/>
        <d v="2018-11-01T00:00:00"/>
        <d v="2017-12-01T00:00:00"/>
        <d v="2018-06-01T00:00:00"/>
        <d v="2018-09-01T00:00:00"/>
        <d v="2017-08-01T00:00:00"/>
        <d v="2018-04-01T00:00:00"/>
        <d v="2018-05-01T00:00:00"/>
        <d v="2017-10-01T00:00:00"/>
        <d v="2017-02-01T00:00:00"/>
        <d v="2015-10-01T00:00:00"/>
        <d v="2016-08-01T00:00:00"/>
        <d v="2016-02-01T00:00:00"/>
        <d v="2016-05-01T00:00:00"/>
        <d v="2016-09-01T00:00:00"/>
        <d v="2015-07-01T00:00:00"/>
        <d v="2014-10-01T00:00:00"/>
        <d v="2014-11-01T00:00:00"/>
        <d v="2015-06-01T00:00:00"/>
        <d v="2015-03-01T00:00:00"/>
        <d v="2015-04-01T00:00:00"/>
        <d v="2014-06-01T00:00:00"/>
        <d v="2013-12-01T00:00:00"/>
        <d v="2013-10-01T00:00:00"/>
        <d v="2014-12-01T00:00:00"/>
        <d v="2014-07-01T00:00:00"/>
        <d v="2015-01-01T00:00:00"/>
        <d v="2014-04-01T00:00:00"/>
        <d v="2011-10-01T00:00:00"/>
        <d v="2014-03-01T00:00:00"/>
        <d v="2013-08-01T00:00:00"/>
        <d v="2014-02-01T00:00:00"/>
        <d v="2013-03-01T00:00:00"/>
        <d v="2013-05-01T00:00:00"/>
        <d v="2013-02-01T00:00:00"/>
        <d v="2013-06-01T00:00:00"/>
        <d v="2012-09-01T00:00:00"/>
        <d v="2012-07-01T00:00:00"/>
        <d v="2012-01-01T00:00:00"/>
        <d v="2012-04-01T00:00:00"/>
        <d v="2011-04-01T00:00:00"/>
        <d v="2011-09-01T00:00:00"/>
        <d v="2012-02-01T00:00:00"/>
        <d v="2011-03-01T00:00:00"/>
        <d v="2011-01-01T00:00:00"/>
        <d v="2011-05-01T00:00:00"/>
        <d v="2011-02-01T00:00:00"/>
        <d v="2010-08-01T00:00:00"/>
        <d v="2010-05-01T00:00:00"/>
        <d v="2010-01-01T00:00:00"/>
        <d v="2010-06-01T00:00:00"/>
        <d v="2010-04-01T00:00:00"/>
        <d v="2009-07-01T00:00:00"/>
        <d v="2009-08-01T00:00:00"/>
        <d v="2010-09-01T00:00:00"/>
        <d v="2009-10-01T00:00:00"/>
        <d v="2009-05-01T00:00:00"/>
        <d v="2009-06-01T00:00:00"/>
        <d v="2009-03-01T00:00:00"/>
        <d v="2008-12-01T00:00:00"/>
        <d v="2009-09-01T00:00:00"/>
        <d v="2009-01-01T00:00:00"/>
        <d v="2008-10-01T00:00:00"/>
        <d v="2008-11-01T00:00:00"/>
        <d v="2008-09-01T00:00:00"/>
        <d v="2008-05-01T00:00:00"/>
        <d v="2008-02-01T00:00:00"/>
        <d v="2007-12-01T00:00:00"/>
        <d v="2006-07-01T00:00:00"/>
        <d v="2007-11-01T00:00:00"/>
        <d v="2017-05-01T00:00:00"/>
        <d v="2007-09-01T00:00:00"/>
        <d v="2007-06-01T00:00:00"/>
        <d v="2007-08-01T00:00:00"/>
        <d v="2007-01-01T00:00:00"/>
        <d v="2006-11-01T00:00:00"/>
        <d v="2007-03-01T00:00:00"/>
        <d v="2007-02-01T00:00:00"/>
        <d v="2006-10-01T00:00:00"/>
        <d v="2006-12-01T00:00:00"/>
        <d v="2006-05-01T00:00:00"/>
        <d v="2006-03-01T00:00:00"/>
        <d v="2006-09-01T00:00:00"/>
        <d v="2006-06-01T00:00:00"/>
        <d v="2006-01-01T00:00:00"/>
        <d v="2005-12-01T00:00:00"/>
        <d v="2005-07-01T00:00:00"/>
        <d v="2005-10-01T00:00:00"/>
        <d v="2005-09-01T00:00:00"/>
        <d v="2005-08-01T00:00:00"/>
        <d v="2005-05-01T00:00:00"/>
        <d v="2005-04-01T00:00:00"/>
        <d v="2003-03-01T00:00:00"/>
        <d v="2005-06-01T00:00:00"/>
        <d v="2004-10-01T00:00:00"/>
        <d v="2005-02-01T00:00:00"/>
        <d v="1991-03-01T00:00:00"/>
        <d v="1990-10-01T00:00:00"/>
        <d v="1958-01-01T00:00:00"/>
        <d v="2004-08-01T00:00:00"/>
        <d v="2004-07-01T00:00:00"/>
        <d v="2004-11-01T00:00:00"/>
        <d v="2004-05-01T00:00:00"/>
        <d v="2004-04-01T00:00:00"/>
        <d v="2004-02-01T00:00:00"/>
        <d v="2004-03-01T00:00:00"/>
        <d v="2000-12-01T00:00:00"/>
        <d v="2003-11-01T00:00:00"/>
        <d v="2004-01-01T00:00:00"/>
        <d v="2003-07-01T00:00:00"/>
        <d v="2003-05-01T00:00:00"/>
        <d v="2001-06-01T00:00:00"/>
        <d v="2003-10-01T00:00:00"/>
        <d v="2003-06-01T00:00:00"/>
        <d v="2003-09-01T00:00:00"/>
        <d v="2003-08-01T00:00:00"/>
        <d v="2003-04-01T00:00:00"/>
        <d v="2003-02-01T00:00:00"/>
        <d v="2002-11-01T00:00:00"/>
        <d v="2003-01-01T00:00:00"/>
        <d v="2002-07-01T00:00:00"/>
        <d v="2002-09-01T00:00:00"/>
        <d v="2002-12-01T00:00:00"/>
        <d v="2002-06-01T00:00:00"/>
        <d v="2002-08-01T00:00:00"/>
        <d v="2002-10-01T00:00:00"/>
        <d v="2001-12-01T00:00:00"/>
        <d v="2002-05-01T00:00:00"/>
        <d v="2002-03-01T00:00:00"/>
        <d v="2002-04-01T00:00:00"/>
        <d v="2002-02-01T00:00:00"/>
        <d v="2001-11-01T00:00:00"/>
        <d v="2001-02-01T00:00:00"/>
        <d v="2001-10-01T00:00:00"/>
        <d v="2001-09-01T00:00:00"/>
        <d v="2001-03-01T00:00:00"/>
        <d v="2001-07-01T00:00:00"/>
        <d v="2001-04-01T00:00:00"/>
        <d v="2012-03-01T00:00:00"/>
        <d v="2001-01-01T00:00:00"/>
        <d v="2000-06-01T00:00:00"/>
        <d v="2000-11-01T00:00:00"/>
        <d v="2000-08-01T00:00:00"/>
        <d v="2000-10-01T00:00:00"/>
        <d v="2000-07-01T00:00:00"/>
        <d v="2000-09-01T00:00:00"/>
        <d v="2000-05-01T00:00:00"/>
        <d v="2000-03-01T00:00:00"/>
        <d v="2000-02-01T00:00:00"/>
        <d v="2000-01-01T00:00:00"/>
        <d v="1999-12-01T00:00:00"/>
        <d v="1999-10-01T00:00:00"/>
        <d v="1999-11-01T00:00:00"/>
        <d v="1999-08-01T00:00:00"/>
        <d v="1998-09-01T00:00:00"/>
        <d v="1999-04-01T00:00:00"/>
        <d v="1999-05-01T00:00:00"/>
        <d v="1999-01-01T00:00:00"/>
        <d v="1999-02-01T00:00:00"/>
        <d v="1998-12-01T00:00:00"/>
        <d v="1990-09-01T00:00:00"/>
        <d v="1986-06-01T00:00:00"/>
        <d v="1979-04-01T00:00:00"/>
        <d v="1990-11-01T00:00:00"/>
        <d v="1985-08-01T00:00:00"/>
        <d v="1998-10-01T00:00:00"/>
        <d v="1999-06-01T00:00:00"/>
        <d v="1993-01-01T00:00:00"/>
        <d v="1998-02-01T00:00:00"/>
        <d v="1998-03-01T00:00:00"/>
        <d v="1985-03-01T00:00:00"/>
        <d v="1980-01-01T00:00:00"/>
        <d v="1979-07-01T00:00:00"/>
        <d v="1979-03-01T00:00:00"/>
        <d v="1979-02-01T00:00:00"/>
        <d v="1978-08-01T00:00:00"/>
        <d v="1978-06-01T00:00:00"/>
        <d v="1978-04-01T00:00:00"/>
        <d v="1964-04-01T00:00:00"/>
        <d v="1962-08-01T00:00:00"/>
        <d v="1997-08-01T00:00:00"/>
        <d v="1996-07-01T00:00:00"/>
        <d v="1995-04-01T00:00:00"/>
        <d v="1995-02-01T00:00:00"/>
        <d v="1994-06-01T00:00:00"/>
        <d v="1992-07-01T00:00:00"/>
        <d v="1991-02-01T00:00:00"/>
        <d v="1989-11-01T00:00:00"/>
        <d v="1989-05-01T00:00:00"/>
        <d v="1988-11-01T00:00:00"/>
        <d v="1988-08-01T00:00:00"/>
        <d v="1987-11-01T00:00:00"/>
        <d v="1986-03-01T00:00:00"/>
        <d v="1985-12-01T00:00:00"/>
        <d v="1985-02-01T00:00:00"/>
        <d v="1985-01-01T00:00:00"/>
        <d v="1984-08-01T00:00:00"/>
        <d v="1984-02-01T00:00:00"/>
        <d v="1983-10-01T00:00:00"/>
        <d v="1983-08-01T00:00:00"/>
        <d v="1983-05-01T00:00:00"/>
        <d v="1983-04-01T00:00:00"/>
        <d v="1976-11-01T00:00:00"/>
        <d v="1976-04-01T00:00:00"/>
        <d v="1974-11-01T00:00:00"/>
        <d v="1971-03-01T00:00:00"/>
        <d v="1970-05-01T00:00:00"/>
        <d v="1968-09-01T00:00:00"/>
        <d v="1950-06-01T00:00:00"/>
        <d v="1997-02-01T00:00:00"/>
        <d v="1997-05-01T00:00:00"/>
        <d v="1996-10-01T00:00:00"/>
        <d v="1996-11-01T00:00:00"/>
        <d v="1994-09-01T00:00:00"/>
        <d v="1994-05-01T00:00:00"/>
        <d v="1993-07-01T00:00:00"/>
        <d v="1992-11-01T00:00:00"/>
        <d v="1992-12-01T00:00:00"/>
        <d v="1992-04-01T00:00:00"/>
        <d v="1991-10-01T00:00:00"/>
        <d v="1991-04-01T00:00:00"/>
        <d v="1991-05-01T00:00:00"/>
        <d v="1991-01-01T00:00:00"/>
        <d v="1990-05-01T00:00:00"/>
        <d v="1989-08-01T00:00:00"/>
        <d v="1988-10-01T00:00:00"/>
        <d v="1988-09-01T00:00:00"/>
        <d v="1988-05-01T00:00:00"/>
        <d v="1987-09-01T00:00:00"/>
        <d v="1986-10-01T00:00:00"/>
        <d v="1986-08-01T00:00:00"/>
        <d v="1986-04-01T00:00:00"/>
        <d v="1985-10-01T00:00:00"/>
        <d v="1985-07-01T00:00:00"/>
        <d v="1984-10-01T00:00:00"/>
        <d v="1984-06-01T00:00:00"/>
        <d v="1983-09-01T00:00:00"/>
        <d v="1982-02-01T00:00:00"/>
        <d v="1982-01-01T00:00:00"/>
        <d v="1980-08-01T00:00:00"/>
        <d v="1980-02-01T00:00:00"/>
        <d v="1978-07-01T00:00:00"/>
        <d v="1977-12-01T00:00:00"/>
        <d v="1976-12-01T00:00:00"/>
        <d v="1975-12-01T00:00:00"/>
        <d v="1975-11-01T00:00:00"/>
        <d v="1975-05-01T00:00:00"/>
        <d v="1974-02-01T00:00:00"/>
        <d v="1974-03-01T00:00:00"/>
        <d v="1970-12-01T00:00:00"/>
        <d v="1970-11-01T00:00:00"/>
        <d v="1970-10-01T00:00:00"/>
        <d v="1967-05-01T00:00:00"/>
        <d v="1965-12-01T00:00:00"/>
        <d v="1964-03-01T00:00:00"/>
        <d v="1964-01-01T00:00:00"/>
        <d v="1961-12-01T00:00:00"/>
        <d v="1960-03-01T00:00:00"/>
        <d v="1936-01-01T00:00:00"/>
        <d v="1941-01-01T00:00:00"/>
        <d v="1948-12-01T00:00:00"/>
        <d v="1952-01-01T00:00:00"/>
        <d v="1954-01-01T00:00:00"/>
        <d v="1956-01-01T00:00:00"/>
        <d v="1955-06-01T00:00:00"/>
        <d v="1997-01-01T00:00:00"/>
        <d v="1996-01-01T00:00:00"/>
        <d v="1992-06-01T00:00:00"/>
        <d v="1990-06-01T00:00:00"/>
        <d v="1987-03-01T00:00:00"/>
        <d v="1992-08-01T00:00:00"/>
        <d v="1984-07-01T00:00:00"/>
        <d v="1982-07-01T00:00:00"/>
        <d v="1982-03-01T00:00:00"/>
        <d v="1981-10-01T00:00:00"/>
        <d v="1981-08-01T00:00:00"/>
        <d v="1981-09-01T00:00:00"/>
        <d v="1979-11-01T00:00:00"/>
        <d v="1977-06-01T00:00:00"/>
        <d v="1974-01-01T00:00:00"/>
        <d v="1983-07-01T00:00:00"/>
        <d v="1967-08-01T00:00:00"/>
        <d v="1964-08-01T00:00:00"/>
        <d v="1951-06-01T00:00:00"/>
        <d v="1951-08-01T00:00:00"/>
        <d v="1952-08-01T00:00:00"/>
        <d v="1983-01-01T00:00:00"/>
        <d v="1997-06-01T00:00:00"/>
        <d v="1997-12-01T00:00:00"/>
        <d v="1996-09-01T00:00:00"/>
        <d v="1996-06-01T00:00:00"/>
        <d v="1995-09-01T00:00:00"/>
        <d v="1995-03-01T00:00:00"/>
        <d v="1995-08-01T00:00:00"/>
        <d v="1993-12-01T00:00:00"/>
        <d v="1993-11-01T00:00:00"/>
        <d v="1991-12-01T00:00:00"/>
        <d v="1990-08-01T00:00:00"/>
        <d v="1990-03-01T00:00:00"/>
        <d v="1990-01-01T00:00:00"/>
        <d v="1988-12-01T00:00:00"/>
        <d v="1989-02-01T00:00:00"/>
        <d v="1988-07-01T00:00:00"/>
        <d v="1988-06-01T00:00:00"/>
        <d v="1988-02-01T00:00:00"/>
        <d v="1988-01-01T00:00:00"/>
        <d v="1986-11-01T00:00:00"/>
        <d v="1987-01-01T00:00:00"/>
        <d v="1986-02-01T00:00:00"/>
        <d v="1985-05-01T00:00:00"/>
        <d v="1984-12-01T00:00:00"/>
        <d v="1984-03-01T00:00:00"/>
        <d v="1984-01-01T00:00:00"/>
        <d v="1982-11-01T00:00:00"/>
        <d v="1981-03-01T00:00:00"/>
        <d v="1980-09-01T00:00:00"/>
        <d v="1978-12-01T00:00:00"/>
        <d v="1977-01-01T00:00:00"/>
        <d v="1976-03-01T00:00:00"/>
        <d v="1974-07-01T00:00:00"/>
        <d v="1973-08-01T00:00:00"/>
        <d v="1973-04-01T00:00:00"/>
        <d v="1972-12-01T00:00:00"/>
        <d v="1967-04-01T00:00:00"/>
        <d v="1967-07-01T00:00:00"/>
        <d v="1967-03-01T00:00:00"/>
        <d v="1966-06-01T00:00:00"/>
        <d v="1966-05-01T00:00:00"/>
        <d v="1963-10-01T00:00:00"/>
        <d v="1963-06-01T00:00:00"/>
        <d v="1960-09-01T00:00:00"/>
        <d v="1962-09-01T00:00:00"/>
        <d v="1961-03-01T00:00:00"/>
        <d v="1960-01-01T00:00:00"/>
        <d v="1958-11-01T00:00:00"/>
        <d v="1997-09-01T00:00:00"/>
        <d v="1997-04-01T00:00:00"/>
        <d v="1996-12-01T00:00:00"/>
        <d v="1996-04-01T00:00:00"/>
        <d v="1996-03-01T00:00:00"/>
        <d v="1996-02-01T00:00:00"/>
        <d v="1995-12-01T00:00:00"/>
        <d v="1995-11-01T00:00:00"/>
        <d v="1995-06-01T00:00:00"/>
        <d v="1994-11-01T00:00:00"/>
        <d v="1993-08-01T00:00:00"/>
        <d v="1993-10-01T00:00:00"/>
        <d v="1993-06-01T00:00:00"/>
        <d v="1993-05-01T00:00:00"/>
        <d v="1993-03-01T00:00:00"/>
        <d v="1993-02-01T00:00:00"/>
        <d v="1992-10-01T00:00:00"/>
        <d v="1992-09-01T00:00:00"/>
        <d v="1992-05-01T00:00:00"/>
        <d v="1992-01-01T00:00:00"/>
        <d v="1991-06-01T00:00:00"/>
        <d v="1989-12-01T00:00:00"/>
        <d v="1989-10-01T00:00:00"/>
        <d v="1989-04-01T00:00:00"/>
        <d v="1987-10-01T00:00:00"/>
        <d v="1986-05-01T00:00:00"/>
        <d v="1986-01-01T00:00:00"/>
        <d v="1984-11-01T00:00:00"/>
        <d v="1983-11-01T00:00:00"/>
        <d v="1983-02-01T00:00:00"/>
        <d v="1982-10-01T00:00:00"/>
        <d v="1980-12-01T00:00:00"/>
        <d v="1980-04-01T00:00:00"/>
        <d v="1979-09-01T00:00:00"/>
        <d v="1979-10-01T00:00:00"/>
        <d v="1979-08-01T00:00:00"/>
        <d v="1979-01-01T00:00:00"/>
        <d v="1978-10-01T00:00:00"/>
        <d v="1980-06-01T00:00:00"/>
        <d v="1977-10-01T00:00:00"/>
        <d v="1978-01-01T00:00:00"/>
        <d v="1977-03-01T00:00:00"/>
        <d v="1976-02-01T00:00:00"/>
        <d v="1975-02-01T00:00:00"/>
        <d v="1974-04-01T00:00:00"/>
        <d v="1974-06-01T00:00:00"/>
        <d v="1971-05-01T00:00:00"/>
        <d v="1970-09-01T00:00:00"/>
        <d v="1965-02-01T00:00:00"/>
        <d v="1964-11-01T00:00:00"/>
        <d v="1957-01-01T00:00:00"/>
        <d v="1958-07-01T00:00:00"/>
        <d v="1963-03-01T00:00:00"/>
        <d v="1958-08-01T00:00:00"/>
        <d v="1959-06-01T00:00:00"/>
        <d v="1959-07-01T00:00:00"/>
        <d v="1961-01-01T00:00:00"/>
        <d v="1959-04-01T00:00:00"/>
        <d v="1962-02-01T00:00:00"/>
        <d v="1997-07-01T00:00:00"/>
        <d v="1996-05-01T00:00:00"/>
        <d v="1993-09-01T00:00:00"/>
        <d v="1988-04-01T00:00:00"/>
        <d v="1983-03-01T00:00:00"/>
        <d v="1982-05-01T00:00:00"/>
        <d v="1981-05-01T00:00:00"/>
        <d v="1979-05-01T00:00:00"/>
        <d v="1974-09-01T00:00:00"/>
        <d v="1972-09-01T00:00:00"/>
        <d v="1972-05-01T00:00:00"/>
      </sharedItems>
    </cacheField>
    <cacheField name="Last Prod Date" numFmtId="0">
      <sharedItems containsNonDate="0" containsDate="1" containsString="0" containsBlank="1" minDate="1962-12-01T00:00:00" maxDate="2020-09-02T00:00:00" count="345">
        <m/>
        <d v="2020-04-01T00:00:00"/>
        <d v="2020-06-01T00:00:00"/>
        <d v="2019-10-01T00:00:00"/>
        <d v="2018-06-01T00:00:00"/>
        <d v="2020-03-01T00:00:00"/>
        <d v="2018-04-01T00:00:00"/>
        <d v="2018-10-01T00:00:00"/>
        <d v="2020-05-01T00:00:00"/>
        <d v="2017-11-01T00:00:00"/>
        <d v="2017-10-01T00:00:00"/>
        <d v="2018-05-01T00:00:00"/>
        <d v="2016-06-01T00:00:00"/>
        <d v="2016-09-01T00:00:00"/>
        <d v="2019-03-01T00:00:00"/>
        <d v="2016-07-01T00:00:00"/>
        <d v="2017-12-01T00:00:00"/>
        <d v="2016-08-01T00:00:00"/>
        <d v="2015-12-01T00:00:00"/>
        <d v="2017-01-01T00:00:00"/>
        <d v="2020-02-01T00:00:00"/>
        <d v="2017-03-01T00:00:00"/>
        <d v="2013-12-01T00:00:00"/>
        <d v="2018-12-01T00:00:00"/>
        <d v="2015-04-01T00:00:00"/>
        <d v="2017-05-01T00:00:00"/>
        <d v="2015-06-01T00:00:00"/>
        <d v="2017-08-01T00:00:00"/>
        <d v="2019-09-01T00:00:00"/>
        <d v="2014-01-01T00:00:00"/>
        <d v="2014-05-01T00:00:00"/>
        <d v="2014-09-01T00:00:00"/>
        <d v="2019-12-01T00:00:00"/>
        <d v="2014-11-01T00:00:00"/>
        <d v="2018-03-01T00:00:00"/>
        <d v="2019-06-01T00:00:00"/>
        <d v="2019-02-01T00:00:00"/>
        <d v="2013-01-01T00:00:00"/>
        <d v="2012-03-01T00:00:00"/>
        <d v="2012-10-01T00:00:00"/>
        <d v="2013-07-01T00:00:00"/>
        <d v="2014-10-01T00:00:00"/>
        <d v="2017-06-01T00:00:00"/>
        <d v="2013-08-01T00:00:00"/>
        <d v="2013-11-01T00:00:00"/>
        <d v="2015-08-01T00:00:00"/>
        <d v="2015-02-01T00:00:00"/>
        <d v="2014-04-01T00:00:00"/>
        <d v="2012-07-01T00:00:00"/>
        <d v="2011-02-01T00:00:00"/>
        <d v="2014-02-01T00:00:00"/>
        <d v="2020-09-01T00:00:00"/>
        <d v="2013-09-01T00:00:00"/>
        <d v="2018-08-01T00:00:00"/>
        <d v="2010-07-01T00:00:00"/>
        <d v="2015-05-01T00:00:00"/>
        <d v="2010-10-01T00:00:00"/>
        <d v="2016-05-01T00:00:00"/>
        <d v="2019-01-01T00:00:00"/>
        <d v="2010-03-01T00:00:00"/>
        <d v="2013-10-01T00:00:00"/>
        <d v="2012-12-01T00:00:00"/>
        <d v="2009-08-01T00:00:00"/>
        <d v="2010-12-01T00:00:00"/>
        <d v="2009-12-01T00:00:00"/>
        <d v="2010-01-01T00:00:00"/>
        <d v="2008-09-01T00:00:00"/>
        <d v="2008-05-01T00:00:00"/>
        <d v="2008-02-01T00:00:00"/>
        <d v="2008-12-01T00:00:00"/>
        <d v="2008-06-01T00:00:00"/>
        <d v="2011-07-01T00:00:00"/>
        <d v="2013-06-01T00:00:00"/>
        <d v="2010-09-01T00:00:00"/>
        <d v="2013-02-01T00:00:00"/>
        <d v="2009-01-01T00:00:00"/>
        <d v="2008-04-01T00:00:00"/>
        <d v="2007-12-01T00:00:00"/>
        <d v="2017-04-01T00:00:00"/>
        <d v="2006-11-01T00:00:00"/>
        <d v="2007-06-01T00:00:00"/>
        <d v="2006-12-01T00:00:00"/>
        <d v="2006-08-01T00:00:00"/>
        <d v="2007-01-01T00:00:00"/>
        <d v="2009-05-01T00:00:00"/>
        <d v="2007-07-01T00:00:00"/>
        <d v="2006-07-01T00:00:00"/>
        <d v="2008-10-01T00:00:00"/>
        <d v="2007-05-01T00:00:00"/>
        <d v="2012-08-01T00:00:00"/>
        <d v="2005-10-01T00:00:00"/>
        <d v="2006-10-01T00:00:00"/>
        <d v="2006-04-01T00:00:00"/>
        <d v="2006-05-01T00:00:00"/>
        <d v="2009-02-01T00:00:00"/>
        <d v="2007-10-01T00:00:00"/>
        <d v="2005-11-01T00:00:00"/>
        <d v="2005-12-01T00:00:00"/>
        <d v="2005-04-01T00:00:00"/>
        <d v="2005-05-01T00:00:00"/>
        <d v="2007-02-01T00:00:00"/>
        <d v="2011-11-01T00:00:00"/>
        <d v="2009-10-01T00:00:00"/>
        <d v="2008-11-01T00:00:00"/>
        <d v="2014-08-01T00:00:00"/>
        <d v="2005-01-01T00:00:00"/>
        <d v="2004-07-01T00:00:00"/>
        <d v="2006-03-01T00:00:00"/>
        <d v="2004-11-01T00:00:00"/>
        <d v="2009-04-01T00:00:00"/>
        <d v="2017-09-01T00:00:00"/>
        <d v="2007-04-01T00:00:00"/>
        <d v="2014-12-01T00:00:00"/>
        <d v="2003-11-01T00:00:00"/>
        <d v="2004-02-01T00:00:00"/>
        <d v="2005-06-01T00:00:00"/>
        <d v="2007-08-01T00:00:00"/>
        <d v="2005-02-01T00:00:00"/>
        <d v="2012-02-01T00:00:00"/>
        <d v="2013-04-01T00:00:00"/>
        <d v="2002-10-01T00:00:00"/>
        <d v="2011-05-01T00:00:00"/>
        <d v="2018-02-01T00:00:00"/>
        <d v="2010-05-01T00:00:00"/>
        <d v="2012-05-01T00:00:00"/>
        <d v="2010-06-01T00:00:00"/>
        <d v="2009-07-01T00:00:00"/>
        <d v="2003-01-01T00:00:00"/>
        <d v="2002-06-01T00:00:00"/>
        <d v="2003-03-01T00:00:00"/>
        <d v="2002-09-01T00:00:00"/>
        <d v="2012-06-01T00:00:00"/>
        <d v="2003-02-01T00:00:00"/>
        <d v="2012-04-01T00:00:00"/>
        <d v="2002-11-01T00:00:00"/>
        <d v="2006-06-01T00:00:00"/>
        <d v="2003-06-01T00:00:00"/>
        <d v="2005-07-01T00:00:00"/>
        <d v="2002-01-01T00:00:00"/>
        <d v="2001-01-01T00:00:00"/>
        <d v="2014-07-01T00:00:00"/>
        <d v="2012-11-01T00:00:00"/>
        <d v="2004-01-01T00:00:00"/>
        <d v="2005-09-01T00:00:00"/>
        <d v="2001-03-01T00:00:00"/>
        <d v="2001-07-01T00:00:00"/>
        <d v="2003-08-01T00:00:00"/>
        <d v="2003-04-01T00:00:00"/>
        <d v="2001-12-01T00:00:00"/>
        <d v="2010-11-01T00:00:00"/>
        <d v="2011-12-01T00:00:00"/>
        <d v="2007-09-01T00:00:00"/>
        <d v="2012-01-01T00:00:00"/>
        <d v="2004-08-01T00:00:00"/>
        <d v="2000-08-01T00:00:00"/>
        <d v="2000-02-01T00:00:00"/>
        <d v="2004-05-01T00:00:00"/>
        <d v="2000-06-01T00:00:00"/>
        <d v="2000-01-01T00:00:00"/>
        <d v="2016-02-01T00:00:00"/>
        <d v="2002-04-01T00:00:00"/>
        <d v="2002-12-01T00:00:00"/>
        <d v="1999-10-01T00:00:00"/>
        <d v="2000-07-01T00:00:00"/>
        <d v="1996-11-01T00:00:00"/>
        <d v="2001-09-01T00:00:00"/>
        <d v="1992-07-01T00:00:00"/>
        <d v="1996-12-01T00:00:00"/>
        <d v="1998-10-01T00:00:00"/>
        <d v="2001-04-01T00:00:00"/>
        <d v="2004-06-01T00:00:00"/>
        <d v="2001-05-01T00:00:00"/>
        <d v="1998-09-01T00:00:00"/>
        <d v="2011-08-01T00:00:00"/>
        <d v="1993-06-01T00:00:00"/>
        <d v="2000-10-01T00:00:00"/>
        <d v="1994-10-01T00:00:00"/>
        <d v="2007-11-01T00:00:00"/>
        <d v="2008-08-01T00:00:00"/>
        <d v="2016-04-01T00:00:00"/>
        <d v="2018-11-01T00:00:00"/>
        <d v="1996-10-01T00:00:00"/>
        <d v="1997-07-01T00:00:00"/>
        <d v="2019-08-01T00:00:00"/>
        <d v="1997-08-01T00:00:00"/>
        <d v="1997-12-01T00:00:00"/>
        <d v="1997-02-01T00:00:00"/>
        <d v="1994-12-01T00:00:00"/>
        <d v="1989-10-01T00:00:00"/>
        <d v="1997-11-01T00:00:00"/>
        <d v="1986-09-01T00:00:00"/>
        <d v="1988-08-01T00:00:00"/>
        <d v="2001-10-01T00:00:00"/>
        <d v="1989-02-01T00:00:00"/>
        <d v="1993-11-01T00:00:00"/>
        <d v="2018-09-01T00:00:00"/>
        <d v="1998-06-01T00:00:00"/>
        <d v="1988-06-01T00:00:00"/>
        <d v="1988-11-01T00:00:00"/>
        <d v="2011-10-01T00:00:00"/>
        <d v="1986-03-01T00:00:00"/>
        <d v="1985-06-01T00:00:00"/>
        <d v="1991-02-01T00:00:00"/>
        <d v="1972-03-01T00:00:00"/>
        <d v="1998-07-01T00:00:00"/>
        <d v="2011-09-01T00:00:00"/>
        <d v="2000-11-01T00:00:00"/>
        <d v="1993-03-01T00:00:00"/>
        <d v="1995-01-01T00:00:00"/>
        <d v="1995-05-01T00:00:00"/>
        <d v="1997-03-01T00:00:00"/>
        <d v="1995-02-01T00:00:00"/>
        <d v="1989-11-01T00:00:00"/>
        <d v="1996-08-01T00:00:00"/>
        <d v="1992-12-01T00:00:00"/>
        <d v="1991-01-01T00:00:00"/>
        <d v="2001-11-01T00:00:00"/>
        <d v="1991-08-01T00:00:00"/>
        <d v="1994-03-01T00:00:00"/>
        <d v="1993-01-01T00:00:00"/>
        <d v="1985-04-01T00:00:00"/>
        <d v="1986-04-01T00:00:00"/>
        <d v="1992-09-01T00:00:00"/>
        <d v="1990-08-01T00:00:00"/>
        <d v="1998-12-01T00:00:00"/>
        <d v="1983-12-01T00:00:00"/>
        <d v="1995-10-01T00:00:00"/>
        <d v="1996-03-01T00:00:00"/>
        <d v="1994-05-01T00:00:00"/>
        <d v="1999-07-01T00:00:00"/>
        <d v="1974-04-01T00:00:00"/>
        <d v="1978-11-01T00:00:00"/>
        <d v="1997-05-01T00:00:00"/>
        <d v="2000-04-01T00:00:00"/>
        <d v="1999-03-01T00:00:00"/>
        <d v="2019-05-01T00:00:00"/>
        <d v="1980-03-01T00:00:00"/>
        <d v="2018-01-01T00:00:00"/>
        <d v="2007-03-01T00:00:00"/>
        <d v="1989-04-01T00:00:00"/>
        <d v="1987-09-01T00:00:00"/>
        <d v="2004-03-01T00:00:00"/>
        <d v="1992-04-01T00:00:00"/>
        <d v="1988-03-01T00:00:00"/>
        <d v="1992-05-01T00:00:00"/>
        <d v="1984-06-01T00:00:00"/>
        <d v="1981-07-01T00:00:00"/>
        <d v="1992-01-01T00:00:00"/>
        <d v="2002-07-01T00:00:00"/>
        <d v="2002-05-01T00:00:00"/>
        <d v="1991-03-01T00:00:00"/>
        <d v="1999-08-01T00:00:00"/>
        <d v="1994-09-01T00:00:00"/>
        <d v="2006-02-01T00:00:00"/>
        <d v="2015-01-01T00:00:00"/>
        <d v="1995-04-01T00:00:00"/>
        <d v="1994-02-01T00:00:00"/>
        <d v="1994-06-01T00:00:00"/>
        <d v="1991-11-01T00:00:00"/>
        <d v="1998-04-01T00:00:00"/>
        <d v="1994-08-01T00:00:00"/>
        <d v="1992-02-01T00:00:00"/>
        <d v="2004-09-01T00:00:00"/>
        <d v="1992-11-01T00:00:00"/>
        <d v="1987-08-01T00:00:00"/>
        <d v="1988-07-01T00:00:00"/>
        <d v="2019-04-01T00:00:00"/>
        <d v="1987-10-01T00:00:00"/>
        <d v="1985-03-01T00:00:00"/>
        <d v="1996-01-01T00:00:00"/>
        <d v="1989-05-01T00:00:00"/>
        <d v="1979-07-01T00:00:00"/>
        <d v="1997-09-01T00:00:00"/>
        <d v="2009-03-01T00:00:00"/>
        <d v="1974-02-01T00:00:00"/>
        <d v="1989-07-01T00:00:00"/>
        <d v="1990-04-01T00:00:00"/>
        <d v="1988-12-01T00:00:00"/>
        <d v="1990-12-01T00:00:00"/>
        <d v="1999-05-01T00:00:00"/>
        <d v="1971-10-01T00:00:00"/>
        <d v="1973-04-01T00:00:00"/>
        <d v="1984-12-01T00:00:00"/>
        <d v="2000-09-01T00:00:00"/>
        <d v="1999-11-01T00:00:00"/>
        <d v="1996-06-01T00:00:00"/>
        <d v="2010-02-01T00:00:00"/>
        <d v="1996-09-01T00:00:00"/>
        <d v="1996-02-01T00:00:00"/>
        <d v="1996-07-01T00:00:00"/>
        <d v="1997-06-01T00:00:00"/>
        <d v="1999-09-01T00:00:00"/>
        <d v="1997-10-01T00:00:00"/>
        <d v="2001-06-01T00:00:00"/>
        <d v="2009-09-01T00:00:00"/>
        <d v="2003-12-01T00:00:00"/>
        <d v="1995-11-01T00:00:00"/>
        <d v="1990-09-01T00:00:00"/>
        <d v="1993-02-01T00:00:00"/>
        <d v="1996-05-01T00:00:00"/>
        <d v="1992-03-01T00:00:00"/>
        <d v="1989-08-01T00:00:00"/>
        <d v="1989-06-01T00:00:00"/>
        <d v="1993-07-01T00:00:00"/>
        <d v="1990-02-01T00:00:00"/>
        <d v="1991-09-01T00:00:00"/>
        <d v="1993-05-01T00:00:00"/>
        <d v="1987-11-01T00:00:00"/>
        <d v="1981-08-01T00:00:00"/>
        <d v="1989-09-01T00:00:00"/>
        <d v="1992-10-01T00:00:00"/>
        <d v="1983-08-01T00:00:00"/>
        <d v="1997-04-01T00:00:00"/>
        <d v="1978-10-01T00:00:00"/>
        <d v="1981-11-01T00:00:00"/>
        <d v="1992-06-01T00:00:00"/>
        <d v="1992-08-01T00:00:00"/>
        <d v="1976-02-01T00:00:00"/>
        <d v="1982-05-01T00:00:00"/>
        <d v="1969-06-01T00:00:00"/>
        <d v="1966-04-01T00:00:00"/>
        <d v="1998-05-01T00:00:00"/>
        <d v="1970-10-01T00:00:00"/>
        <d v="1967-01-01T00:00:00"/>
        <d v="1968-08-01T00:00:00"/>
        <d v="1987-06-01T00:00:00"/>
        <d v="1976-06-01T00:00:00"/>
        <d v="1962-12-01T00:00:00"/>
        <d v="1998-01-01T00:00:00"/>
        <d v="2009-06-01T00:00:00"/>
        <d v="2010-08-01T00:00:00"/>
        <d v="2005-03-01T00:00:00"/>
        <d v="1991-10-01T00:00:00"/>
        <d v="1993-10-01T00:00:00"/>
        <d v="1990-03-01T00:00:00"/>
        <d v="1998-03-01T00:00:00"/>
        <d v="1989-01-01T00:00:00"/>
        <d v="1988-09-01T00:00:00"/>
        <d v="1986-08-01T00:00:00"/>
        <d v="1983-05-01T00:00:00"/>
        <d v="1984-07-01T00:00:00"/>
        <d v="1987-02-01T00:00:00"/>
        <d v="1981-10-01T00:00:00"/>
        <d v="1999-04-01T00:00:00"/>
        <d v="1968-07-01T00:00:00"/>
      </sharedItems>
    </cacheField>
    <cacheField name="Months Produced" numFmtId="0">
      <sharedItems containsString="0" containsBlank="1" containsNumber="1" containsInteger="1" minValue="1" maxValue="903"/>
    </cacheField>
    <cacheField name="Cum Gas" numFmtId="0">
      <sharedItems containsString="0" containsBlank="1" containsNumber="1" containsInteger="1" minValue="2" maxValue="16969876"/>
    </cacheField>
    <cacheField name="Daily Gas" numFmtId="0">
      <sharedItems containsString="0" containsBlank="1" containsNumber="1" containsInteger="1" minValue="0" maxValue="2339"/>
    </cacheField>
    <cacheField name="Cum Oil" numFmtId="0">
      <sharedItems containsString="0" containsBlank="1" containsNumber="1" containsInteger="1" minValue="1" maxValue="7519919"/>
    </cacheField>
    <cacheField name="Daily Oil" numFmtId="0">
      <sharedItems containsString="0" containsBlank="1" containsNumber="1" containsInteger="1" minValue="0" maxValue="79"/>
    </cacheField>
    <cacheField name="Latest Oil" numFmtId="0">
      <sharedItems containsString="0" containsBlank="1" containsNumber="1" containsInteger="1" minValue="1" maxValue="2146"/>
    </cacheField>
    <cacheField name="Latest Gas" numFmtId="0">
      <sharedItems containsString="0" containsBlank="1" containsNumber="1" containsInteger="1" minValue="0" maxValue="82773"/>
    </cacheField>
    <cacheField name="Cum Water" numFmtId="0">
      <sharedItems containsString="0" containsBlank="1" containsNumber="1" containsInteger="1" minValue="0" maxValue="175144195"/>
    </cacheField>
    <cacheField name="Cum BOE" numFmtId="0">
      <sharedItems containsString="0" containsBlank="1" containsNumber="1" containsInteger="1" minValue="1" maxValue="7790973"/>
    </cacheField>
    <cacheField name="DI Subplay" numFmtId="0">
      <sharedItems containsBlank="1"/>
    </cacheField>
    <cacheField name="First Month Oil" numFmtId="0">
      <sharedItems containsString="0" containsBlank="1" containsNumber="1" containsInteger="1" minValue="1" maxValue="16844"/>
    </cacheField>
    <cacheField name="First Month Gas" numFmtId="0">
      <sharedItems containsString="0" containsBlank="1" containsNumber="1" containsInteger="1" minValue="0" maxValue="806232"/>
    </cacheField>
    <cacheField name="First 6 Oil" numFmtId="0">
      <sharedItems containsString="0" containsBlank="1" containsNumber="1" containsInteger="1" minValue="0" maxValue="110836"/>
    </cacheField>
    <cacheField name="DI Basin" numFmtId="0">
      <sharedItems containsBlank="1"/>
    </cacheField>
    <cacheField name="First 6 Gas" numFmtId="0">
      <sharedItems containsString="0" containsBlank="1" containsNumber="1" containsInteger="1" minValue="0" maxValue="4059665"/>
    </cacheField>
    <cacheField name="First 6 BOE" numFmtId="0">
      <sharedItems containsString="0" containsBlank="1" containsNumber="1" containsInteger="1" minValue="20" maxValue="787447"/>
    </cacheField>
    <cacheField name="First 6 Water" numFmtId="0">
      <sharedItems containsString="0" containsBlank="1" containsNumber="1" containsInteger="1" minValue="0" maxValue="5215104"/>
    </cacheField>
    <cacheField name="DI Play" numFmtId="0">
      <sharedItems containsBlank="1"/>
    </cacheField>
    <cacheField name="Prac IP Oil Daily" numFmtId="0">
      <sharedItems containsString="0" containsBlank="1" containsNumber="1" containsInteger="1" minValue="0" maxValue="1514"/>
    </cacheField>
    <cacheField name="Prac IP BOE" numFmtId="0">
      <sharedItems containsString="0" containsBlank="1" containsNumber="1" containsInteger="1" minValue="0" maxValue="8064"/>
    </cacheField>
    <cacheField name="Prac IP Gas Daily" numFmtId="0">
      <sharedItems containsString="0" containsBlank="1" containsNumber="1" containsInteger="1" minValue="0" maxValue="39300"/>
    </cacheField>
    <cacheField name="Prac IP CFGED" numFmtId="0">
      <sharedItems containsString="0" containsBlank="1" containsNumber="1" containsInteger="1" minValue="167" maxValue="48385433"/>
    </cacheField>
    <cacheField name="Latest Water" numFmtId="0">
      <sharedItems containsString="0" containsBlank="1" containsNumber="1" containsInteger="1" minValue="0" maxValue="56596"/>
    </cacheField>
    <cacheField name="Prior 12 Oil" numFmtId="0">
      <sharedItems containsString="0" containsBlank="1" containsNumber="1" containsInteger="1" minValue="1" maxValue="100068"/>
    </cacheField>
    <cacheField name="Prior 12 Gas" numFmtId="0">
      <sharedItems containsString="0" containsBlank="1" containsNumber="1" containsInteger="1" minValue="6" maxValue="1644792"/>
    </cacheField>
    <cacheField name="Last Test Date" numFmtId="0">
      <sharedItems containsNonDate="0" containsDate="1" containsString="0" containsBlank="1" minDate="1984-04-01T00:00:00" maxDate="2020-10-28T00:00:00"/>
    </cacheField>
    <cacheField name="Prior 12 Water" numFmtId="0">
      <sharedItems containsString="0" containsBlank="1" containsNumber="1" containsInteger="1" minValue="0" maxValue="501410"/>
    </cacheField>
    <cacheField name="Last Flow Pressure" numFmtId="0">
      <sharedItems containsString="0" containsBlank="1" containsNumber="1" containsInteger="1" minValue="0" maxValue="5620"/>
    </cacheField>
    <cacheField name="Last WHSIP" numFmtId="0">
      <sharedItems containsString="0" containsBlank="1" containsNumber="1" containsInteger="1" minValue="0" maxValue="9300"/>
    </cacheField>
    <cacheField name="2nd Month GOR" numFmtId="0">
      <sharedItems containsString="0" containsBlank="1" containsNumber="1" containsInteger="1" minValue="0" maxValue="14936000"/>
    </cacheField>
    <cacheField name="Latest GOR" numFmtId="0">
      <sharedItems containsString="0" containsBlank="1" containsNumber="1" minValue="2.0619999999999998" maxValue="76415500"/>
    </cacheField>
    <cacheField name="Cum GOR" numFmtId="0">
      <sharedItems containsString="0" containsBlank="1" containsNumber="1" containsInteger="1" minValue="0" maxValue="311370500"/>
    </cacheField>
    <cacheField name="Last 12 Yield" numFmtId="0">
      <sharedItems containsString="0" containsBlank="1" containsNumber="1" minValue="1.2999999999999999E-2" maxValue="485000"/>
    </cacheField>
    <cacheField name="2nd Month Yield" numFmtId="0">
      <sharedItems containsString="0" containsBlank="1" containsNumber="1" minValue="0" maxValue="3227000"/>
    </cacheField>
    <cacheField name="Latest Yield" numFmtId="0">
      <sharedItems containsString="0" containsBlank="1" containsNumber="1" minValue="0" maxValue="106000"/>
    </cacheField>
    <cacheField name="Peak Gas" numFmtId="0">
      <sharedItems containsString="0" containsBlank="1" containsNumber="1" containsInteger="1" minValue="1" maxValue="1179007"/>
    </cacheField>
    <cacheField name="Peak Gas Month No." numFmtId="0">
      <sharedItems containsString="0" containsBlank="1" containsNumber="1" containsInteger="1" minValue="1" maxValue="486"/>
    </cacheField>
    <cacheField name="Peak Oil" numFmtId="0">
      <sharedItems containsString="0" containsBlank="1" containsNumber="1" containsInteger="1" minValue="1" maxValue="94064"/>
    </cacheField>
    <cacheField name="Peak Oil Month No." numFmtId="0">
      <sharedItems containsString="0" containsBlank="1" containsNumber="1" containsInteger="1" minValue="1" maxValue="450"/>
    </cacheField>
    <cacheField name="Peak BOE" numFmtId="0">
      <sharedItems containsString="0" containsBlank="1" containsNumber="1" containsInteger="1" minValue="1" maxValue="241927"/>
    </cacheField>
    <cacheField name="Peak BOE Month No." numFmtId="0">
      <sharedItems containsString="0" containsBlank="1" containsNumber="1" containsInteger="1" minValue="1" maxValue="414"/>
    </cacheField>
    <cacheField name="Peak MMCFGE" numFmtId="0">
      <sharedItems containsString="0" containsBlank="1" containsNumber="1" containsInteger="1" minValue="0" maxValue="1452"/>
    </cacheField>
    <cacheField name="Peak MMCFGE Month No." numFmtId="0">
      <sharedItems containsString="0" containsBlank="1" containsNumber="1" containsInteger="1" minValue="1" maxValue="414"/>
    </cacheField>
    <cacheField name="Upper Perforation" numFmtId="0">
      <sharedItems containsString="0" containsBlank="1" containsNumber="1" containsInteger="1" minValue="595" maxValue="16896"/>
    </cacheField>
    <cacheField name="Lower Perforation" numFmtId="0">
      <sharedItems containsString="0" containsBlank="1" containsNumber="1" containsInteger="1" minValue="881" maxValue="18892"/>
    </cacheField>
    <cacheField name="Gas Gravity" numFmtId="0">
      <sharedItems containsString="0" containsBlank="1" containsNumber="1" minValue="0.03" maxValue="0.86"/>
    </cacheField>
    <cacheField name="Oil Gravity" numFmtId="0">
      <sharedItems containsString="0" containsBlank="1" containsNumber="1" minValue="5.2" maxValue="74.400000000000006"/>
    </cacheField>
    <cacheField name="Completion Date" numFmtId="0">
      <sharedItems containsNonDate="0" containsDate="1" containsString="0" containsBlank="1" minDate="1925-07-20T00:00:00" maxDate="2020-02-24T00:00:00"/>
    </cacheField>
    <cacheField name="Well Count" numFmtId="0">
      <sharedItems containsSemiMixedTypes="0" containsString="0" containsNumber="1" containsInteger="1" minValue="1" maxValue="3"/>
    </cacheField>
    <cacheField name="Max Active Wells" numFmtId="0">
      <sharedItems containsString="0" containsBlank="1" containsNumber="1" containsInteger="1" minValue="1" maxValue="35"/>
    </cacheField>
    <cacheField name="Gas Gatherer" numFmtId="0">
      <sharedItems containsBlank="1"/>
    </cacheField>
    <cacheField name="Oil Gatherer" numFmtId="0">
      <sharedItems containsBlank="1"/>
    </cacheField>
    <cacheField name="Lease Number" numFmtId="0">
      <sharedItems containsBlank="1" containsMixedTypes="1" containsNumber="1" containsInteger="1" minValue="386" maxValue="326731"/>
    </cacheField>
    <cacheField name="Gross Perforated Interval" numFmtId="0">
      <sharedItems containsString="0" containsBlank="1" containsNumber="1" containsInteger="1" minValue="1" maxValue="10738"/>
    </cacheField>
    <cacheField name="True Vertical Depth" numFmtId="0">
      <sharedItems containsString="0" containsBlank="1" containsNumber="1" containsInteger="1" minValue="0" maxValue="0"/>
    </cacheField>
    <cacheField name="Field" numFmtId="0">
      <sharedItems/>
    </cacheField>
    <cacheField name="State" numFmtId="0">
      <sharedItems count="4">
        <s v="TX"/>
        <s v="NM"/>
        <s v="LA"/>
        <s v="AR"/>
      </sharedItems>
    </cacheField>
    <cacheField name="District" numFmtId="0">
      <sharedItems containsBlank="1" containsMixedTypes="1" containsNumber="1" containsInteger="1" minValue="1" maxValue="8"/>
    </cacheField>
    <cacheField name="AAPG Geologic Province" numFmtId="0">
      <sharedItems containsBlank="1"/>
    </cacheField>
    <cacheField name="Section" numFmtId="0">
      <sharedItems containsBlank="1" containsMixedTypes="1" containsNumber="1" containsInteger="1" minValue="1" maxValue="1172"/>
    </cacheField>
    <cacheField name="Country" numFmtId="0">
      <sharedItems/>
    </cacheField>
    <cacheField name="Township" numFmtId="0">
      <sharedItems containsBlank="1"/>
    </cacheField>
    <cacheField name="Range" numFmtId="0">
      <sharedItems containsBlank="1"/>
    </cacheField>
    <cacheField name="Surface Latitude (WGS84)" numFmtId="0">
      <sharedItems containsString="0" containsBlank="1" containsNumber="1" minValue="26.120514100000001" maxValue="33.536199400000001"/>
    </cacheField>
    <cacheField name="Abstract" numFmtId="0">
      <sharedItems containsBlank="1" containsMixedTypes="1" containsNumber="1" containsInteger="1" minValue="1" maxValue="3056"/>
    </cacheField>
    <cacheField name="Surface Longitude (WGS84)" numFmtId="0">
      <sharedItems containsString="0" containsBlank="1" containsNumber="1" minValue="-104.1404884" maxValue="-90.921769299999994"/>
    </cacheField>
    <cacheField name="Block" numFmtId="0">
      <sharedItems containsBlank="1" containsMixedTypes="1" containsNumber="1" containsInteger="1" minValue="1" maxValue="244"/>
    </cacheField>
    <cacheField name="OCS Area" numFmtId="0">
      <sharedItems containsNonDate="0" containsString="0" containsBlank="1"/>
    </cacheField>
    <cacheField name="PGC Area" numFmtId="0">
      <sharedItems containsBlank="1"/>
    </cacheField>
    <cacheField name="Operator (Reported)" numFmtId="0">
      <sharedItems count="5">
        <s v="MAGNUM PRODUCING, LP"/>
        <s v="MAGNUM PRODUCING, L.P."/>
        <s v="MAGNUM ENGINEERING COMPANY"/>
        <s v="MAGNUM PRODUCING &amp; OPERATING CO."/>
        <s v="MAGNUM PRODUCING &amp; OPERG CO"/>
      </sharedItems>
    </cacheField>
    <cacheField name="Survey" numFmtId="0">
      <sharedItems containsBlank="1"/>
    </cacheField>
    <cacheField name="Entity ID" numFmtId="0">
      <sharedItems containsSemiMixedTypes="0" containsString="0" containsNumber="1" containsInteger="1" minValue="172367" maxValue="130836314"/>
    </cacheField>
    <cacheField name="Last 12 Oil" numFmtId="0">
      <sharedItems containsString="0" containsBlank="1" containsNumber="1" containsInteger="1" minValue="1" maxValue="110836"/>
    </cacheField>
    <cacheField name="Last 12 Gas" numFmtId="0">
      <sharedItems containsString="0" containsBlank="1" containsNumber="1" containsInteger="1" minValue="1" maxValue="4059665"/>
    </cacheField>
    <cacheField name="Last 12 Water" numFmtId="0">
      <sharedItems containsString="0" containsBlank="1" containsNumber="1" containsInteger="1" minValue="0" maxValue="1346848"/>
    </cacheField>
    <cacheField name="Other No." numFmtId="0">
      <sharedItems containsSemiMixedTypes="0" containsString="0" containsNumber="1" containsInteger="1" minValue="0" maxValue="1242987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1">
  <r>
    <n v="42469344440000"/>
    <n v="4246934444"/>
    <n v="1"/>
    <s v="NewDrill"/>
    <x v="0"/>
    <s v="MAGNUM PRODUCING, LP"/>
    <x v="0"/>
    <n v="1"/>
    <x v="0"/>
    <s v="MIDDLE WILCOX"/>
    <s v="GAS"/>
    <x v="0"/>
    <s v="V"/>
    <n v="9500"/>
    <x v="0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d v="2020-02-25T00:00:00"/>
    <m/>
    <n v="3800"/>
    <n v="4600"/>
    <m/>
    <m/>
    <m/>
    <m/>
    <m/>
    <m/>
    <m/>
    <m/>
    <m/>
    <m/>
    <m/>
    <m/>
    <m/>
    <m/>
    <n v="9270"/>
    <n v="9312"/>
    <n v="0.66"/>
    <n v="46.3"/>
    <d v="2020-02-23T00:00:00"/>
    <n v="1"/>
    <m/>
    <s v="MAGNUM PRODUCING, LP"/>
    <s v="GULFMARK ENERGY, INC."/>
    <n v="290069"/>
    <n v="42"/>
    <m/>
    <s v="HELEN GOHLKE"/>
    <x v="0"/>
    <n v="2"/>
    <s v="TEXAS &amp; LOUISIANA GULF COAST BASIN"/>
    <m/>
    <s v="USA"/>
    <m/>
    <m/>
    <n v="29.082583700000001"/>
    <n v="175"/>
    <n v="-96.982947899999999"/>
    <m/>
    <m/>
    <s v="P-330"/>
    <x v="0"/>
    <s v="DAVID HINES"/>
    <n v="130836314"/>
    <m/>
    <m/>
    <m/>
    <n v="0"/>
  </r>
  <r>
    <n v="42245328640000"/>
    <n v="4224532864"/>
    <n v="1"/>
    <s v="NewDrill"/>
    <x v="0"/>
    <s v="MAGNUM PRODUCING, LP"/>
    <x v="1"/>
    <n v="4"/>
    <x v="1"/>
    <s v="HETEROSTEGINA - DISPOSAL"/>
    <s v="OIL"/>
    <x v="0"/>
    <s v="V"/>
    <n v="8560"/>
    <x v="1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d v="2020-10-27T00:00:00"/>
    <m/>
    <m/>
    <m/>
    <m/>
    <m/>
    <m/>
    <m/>
    <m/>
    <m/>
    <m/>
    <m/>
    <m/>
    <m/>
    <m/>
    <m/>
    <m/>
    <m/>
    <n v="5961"/>
    <n v="6044"/>
    <m/>
    <n v="30.5"/>
    <d v="2019-06-29T00:00:00"/>
    <n v="1"/>
    <m/>
    <s v="MAGNUM PRODUCING, LP"/>
    <s v="GULFMARK ENERGY, INC."/>
    <n v="27819"/>
    <n v="83"/>
    <m/>
    <s v="BIG HILL"/>
    <x v="0"/>
    <n v="3"/>
    <s v="TEXAS &amp; LOUISIANA GULF COAST BASIN"/>
    <n v="373"/>
    <s v="USA"/>
    <m/>
    <m/>
    <n v="29.755776399999998"/>
    <n v="551"/>
    <n v="-94.259471399999995"/>
    <m/>
    <m/>
    <s v="P-330"/>
    <x v="0"/>
    <s v="EL&amp;RR RR CO"/>
    <n v="130833332"/>
    <m/>
    <m/>
    <m/>
    <n v="0"/>
  </r>
  <r>
    <n v="42039333450000"/>
    <n v="4203933345"/>
    <n v="1"/>
    <s v="NewDrill"/>
    <x v="0"/>
    <s v="MAGNUM PRODUCING, LP"/>
    <x v="2"/>
    <n v="1"/>
    <x v="2"/>
    <s v="TOP OF FRIO"/>
    <s v="OIL"/>
    <x v="0"/>
    <s v="V"/>
    <n v="11100"/>
    <x v="2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9-11-11T00:00:00"/>
    <n v="1"/>
    <m/>
    <m/>
    <m/>
    <n v="27788"/>
    <m/>
    <m/>
    <s v="WILDCAT"/>
    <x v="0"/>
    <n v="3"/>
    <s v="TEXAS &amp; LOUISIANA GULF COAST BASIN"/>
    <n v="65"/>
    <s v="USA"/>
    <m/>
    <m/>
    <n v="28.9020963"/>
    <n v="60"/>
    <n v="-95.6000868"/>
    <m/>
    <m/>
    <s v="P-330"/>
    <x v="0"/>
    <s v="DILLARD, N"/>
    <n v="130819038"/>
    <m/>
    <m/>
    <m/>
    <n v="0"/>
  </r>
  <r>
    <n v="42321324010000"/>
    <n v="4232132401"/>
    <n v="1"/>
    <s v="NewDrill"/>
    <x v="0"/>
    <s v="MAGNUM PRODUCING, LP"/>
    <x v="3"/>
    <n v="3"/>
    <x v="3"/>
    <s v="HUEBNER"/>
    <s v="OIL"/>
    <x v="0"/>
    <s v="D"/>
    <n v="10600"/>
    <x v="3"/>
    <x v="1"/>
    <x v="1"/>
    <n v="4"/>
    <n v="19409"/>
    <n v="160"/>
    <n v="687"/>
    <n v="6"/>
    <n v="144"/>
    <n v="6151"/>
    <n v="138"/>
    <n v="3922"/>
    <m/>
    <n v="197"/>
    <n v="3206"/>
    <m/>
    <s v="GULF COAST CENTRAL"/>
    <m/>
    <m/>
    <m/>
    <m/>
    <n v="7"/>
    <n v="33"/>
    <n v="159"/>
    <n v="198448"/>
    <n v="29"/>
    <m/>
    <m/>
    <d v="2020-01-22T00:00:00"/>
    <m/>
    <m/>
    <m/>
    <n v="23820"/>
    <n v="28251.82"/>
    <n v="28250"/>
    <n v="35.396000000000001"/>
    <n v="42"/>
    <n v="23.4"/>
    <n v="6151"/>
    <n v="4"/>
    <n v="197"/>
    <n v="1"/>
    <n v="1169"/>
    <n v="4"/>
    <n v="7"/>
    <n v="4"/>
    <n v="8781"/>
    <n v="8950"/>
    <m/>
    <n v="40"/>
    <d v="2020-01-09T00:00:00"/>
    <n v="1"/>
    <n v="1"/>
    <s v="MAGNUM PRODUCING, LP"/>
    <s v="GULFMARK ENERGY, INC."/>
    <n v="27736"/>
    <n v="169"/>
    <m/>
    <s v="LUCKY, EAST"/>
    <x v="0"/>
    <n v="3"/>
    <s v="TEXAS &amp; LOUISIANA GULF COAST BASIN"/>
    <m/>
    <s v="USA"/>
    <m/>
    <m/>
    <n v="28.963709900000001"/>
    <n v="45"/>
    <n v="-95.975024700000006"/>
    <m/>
    <m/>
    <s v="P-330"/>
    <x v="0"/>
    <s v="HALL, E"/>
    <n v="130785484"/>
    <n v="687"/>
    <n v="19409"/>
    <n v="138"/>
    <n v="0"/>
  </r>
  <r>
    <n v="42245328640000"/>
    <n v="4224532864"/>
    <n v="1"/>
    <s v="NewDrill"/>
    <x v="0"/>
    <s v="MAGNUM PRODUCING, LP"/>
    <x v="4"/>
    <n v="4"/>
    <x v="1"/>
    <s v="HACKBERRY SAND"/>
    <s v="OIL"/>
    <x v="0"/>
    <s v="V"/>
    <n v="8560"/>
    <x v="1"/>
    <x v="2"/>
    <x v="2"/>
    <n v="11"/>
    <n v="22239"/>
    <n v="16"/>
    <n v="15839"/>
    <n v="64"/>
    <n v="1618"/>
    <m/>
    <n v="0"/>
    <n v="19545"/>
    <m/>
    <n v="938"/>
    <n v="10397"/>
    <n v="6285"/>
    <s v="GULF COAST CENTRAL"/>
    <n v="20314"/>
    <n v="9671"/>
    <n v="0"/>
    <m/>
    <n v="4"/>
    <n v="40"/>
    <n v="220"/>
    <n v="242097"/>
    <n v="0"/>
    <m/>
    <m/>
    <m/>
    <m/>
    <m/>
    <m/>
    <n v="58700"/>
    <n v="1404.066"/>
    <n v="1400"/>
    <n v="712.21699999999998"/>
    <n v="17"/>
    <m/>
    <n v="10397"/>
    <n v="1"/>
    <n v="2381"/>
    <n v="5"/>
    <n v="2671"/>
    <n v="1"/>
    <n v="16"/>
    <n v="1"/>
    <n v="5961"/>
    <n v="6044"/>
    <m/>
    <n v="27.7"/>
    <d v="2019-06-29T00:00:00"/>
    <n v="1"/>
    <n v="1"/>
    <m/>
    <s v="PHILLIPS 66 COMPANY"/>
    <n v="27617"/>
    <n v="83"/>
    <m/>
    <s v="BIG HILL"/>
    <x v="0"/>
    <n v="3"/>
    <s v="TEXAS &amp; LOUISIANA GULF COAST BASIN"/>
    <m/>
    <s v="USA"/>
    <m/>
    <m/>
    <n v="29.755776399999998"/>
    <m/>
    <n v="-94.259471399999995"/>
    <m/>
    <m/>
    <s v="P-330"/>
    <x v="0"/>
    <m/>
    <n v="130754877"/>
    <n v="15839"/>
    <n v="22239"/>
    <n v="0"/>
    <n v="0"/>
  </r>
  <r>
    <n v="30005643450000"/>
    <n v="3000564345"/>
    <n v="1"/>
    <s v="NewDrill"/>
    <x v="0"/>
    <s v="MAGNUM PRODUCING, LP"/>
    <x v="5"/>
    <n v="113"/>
    <x v="4"/>
    <s v="SAN ANDRES"/>
    <s v="OIL"/>
    <x v="1"/>
    <s v="V"/>
    <n v="2100"/>
    <x v="4"/>
    <x v="0"/>
    <x v="0"/>
    <m/>
    <m/>
    <m/>
    <m/>
    <m/>
    <m/>
    <m/>
    <m/>
    <m/>
    <m/>
    <m/>
    <m/>
    <m/>
    <s v="NORTHWEST SHELF"/>
    <m/>
    <m/>
    <m/>
    <s v="NORTHWEST SHEL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326731"/>
    <m/>
    <m/>
    <s v="RACE TRACK"/>
    <x v="1"/>
    <m/>
    <s v="PERMIAN BASIN"/>
    <n v="13"/>
    <s v="USA"/>
    <s v="09S"/>
    <s v="27E"/>
    <n v="33.536199400000001"/>
    <m/>
    <n v="-104.1404884"/>
    <m/>
    <m/>
    <s v="P-440"/>
    <x v="0"/>
    <m/>
    <n v="130663347"/>
    <m/>
    <m/>
    <m/>
    <n v="0"/>
  </r>
  <r>
    <n v="42481017440000"/>
    <n v="4248101744"/>
    <n v="0"/>
    <s v="Not in Permit List"/>
    <x v="1"/>
    <s v="MAGNUM PRODUCING, LP"/>
    <x v="6"/>
    <n v="5"/>
    <x v="5"/>
    <s v="GRETA"/>
    <s v="GAS"/>
    <x v="0"/>
    <s v="V"/>
    <n v="7204"/>
    <x v="5"/>
    <x v="3"/>
    <x v="2"/>
    <n v="14"/>
    <n v="48124"/>
    <n v="127"/>
    <n v="156"/>
    <n v="1"/>
    <n v="15"/>
    <n v="4240"/>
    <n v="0"/>
    <n v="8177"/>
    <m/>
    <m/>
    <n v="1965"/>
    <n v="36"/>
    <s v="GULF COAST CENTRAL"/>
    <n v="16315"/>
    <n v="2755"/>
    <n v="0"/>
    <m/>
    <n v="0"/>
    <n v="23"/>
    <n v="133"/>
    <n v="135200"/>
    <n v="0"/>
    <n v="10"/>
    <n v="5961"/>
    <d v="2019-05-28T00:00:00"/>
    <n v="0"/>
    <n v="1455"/>
    <n v="2015"/>
    <n v="399600"/>
    <n v="288787.67099999997"/>
    <n v="308490"/>
    <n v="3.4630000000000001"/>
    <n v="2.5"/>
    <n v="3.5"/>
    <n v="4729"/>
    <n v="7"/>
    <n v="23"/>
    <n v="9"/>
    <n v="800"/>
    <n v="7"/>
    <n v="5"/>
    <n v="7"/>
    <n v="6133"/>
    <n v="6141"/>
    <n v="0.64"/>
    <m/>
    <d v="2019-05-18T00:00:00"/>
    <n v="1"/>
    <n v="1"/>
    <s v="MAGNUM PRODUCING, LP"/>
    <s v="GULFMARK ENERGY, INC."/>
    <n v="287522"/>
    <n v="8"/>
    <m/>
    <s v="LOUISE"/>
    <x v="0"/>
    <n v="3"/>
    <s v="TEXAS &amp; LOUISIANA GULF COAST BASIN"/>
    <n v="23"/>
    <s v="USA"/>
    <m/>
    <m/>
    <n v="29.060730800000002"/>
    <n v="287"/>
    <n v="-96.386690999999999"/>
    <m/>
    <m/>
    <s v="P-330"/>
    <x v="0"/>
    <s v="M&amp;C"/>
    <n v="130661963"/>
    <n v="146"/>
    <n v="42163"/>
    <n v="0"/>
    <n v="0"/>
  </r>
  <r>
    <n v="42199335230000"/>
    <n v="4219933523"/>
    <n v="2"/>
    <s v="Recomplete"/>
    <x v="1"/>
    <s v="MAGNUM PRODUCING, LP"/>
    <x v="7"/>
    <n v="1"/>
    <x v="6"/>
    <s v="YEGUA 3"/>
    <s v="GAS"/>
    <x v="0"/>
    <s v="H"/>
    <n v="13205"/>
    <x v="6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d v="2019-06-07T00:00:00"/>
    <m/>
    <n v="1880"/>
    <n v="2200"/>
    <m/>
    <m/>
    <m/>
    <m/>
    <m/>
    <m/>
    <m/>
    <m/>
    <m/>
    <m/>
    <m/>
    <m/>
    <m/>
    <m/>
    <n v="6607"/>
    <n v="6631"/>
    <n v="0.68"/>
    <n v="53.3"/>
    <d v="2019-05-21T00:00:00"/>
    <n v="1"/>
    <m/>
    <s v="MAGNUM PRODUCING, LP"/>
    <s v="SHELL TRADING (US) COMPANY"/>
    <n v="287418"/>
    <n v="24"/>
    <m/>
    <s v="KARLGORE"/>
    <x v="0"/>
    <n v="3"/>
    <s v="TEXAS &amp; LOUISIANA GULF COAST BASIN"/>
    <n v="185"/>
    <s v="USA"/>
    <m/>
    <m/>
    <n v="30.4947278"/>
    <n v="298"/>
    <n v="-94.176142299999995"/>
    <n v="1"/>
    <m/>
    <s v="P-330"/>
    <x v="0"/>
    <s v="H&amp;TC RR CO"/>
    <n v="130656751"/>
    <m/>
    <m/>
    <m/>
    <n v="0"/>
  </r>
  <r>
    <n v="42481017780000"/>
    <n v="4248101778"/>
    <n v="0"/>
    <s v="Not in Permit List"/>
    <x v="1"/>
    <s v="MAGNUM PRODUCING, LP"/>
    <x v="8"/>
    <n v="1"/>
    <x v="5"/>
    <s v="YEGUA - DISPOSAL"/>
    <s v="OIL"/>
    <x v="0"/>
    <s v="V"/>
    <n v="6467"/>
    <x v="4"/>
    <x v="3"/>
    <x v="2"/>
    <n v="9"/>
    <n v="1842"/>
    <n v="5"/>
    <n v="4818"/>
    <n v="9"/>
    <n v="231"/>
    <n v="180"/>
    <n v="598942"/>
    <n v="5125"/>
    <m/>
    <n v="2415"/>
    <n v="884"/>
    <n v="3263"/>
    <s v="GULF COAST CENTRAL"/>
    <n v="1008"/>
    <n v="3431"/>
    <n v="405635"/>
    <m/>
    <n v="27"/>
    <n v="28"/>
    <n v="4"/>
    <n v="167533"/>
    <n v="28716"/>
    <n v="3232"/>
    <n v="1008"/>
    <d v="2019-05-09T00:00:00"/>
    <n v="401781"/>
    <m/>
    <m/>
    <n v="150"/>
    <n v="525.851"/>
    <n v="380"/>
    <n v="1901.6790000000001"/>
    <n v="6588.7"/>
    <n v="1283.3"/>
    <n v="884"/>
    <n v="1"/>
    <n v="2415"/>
    <n v="1"/>
    <n v="2562"/>
    <n v="1"/>
    <n v="15"/>
    <n v="1"/>
    <n v="5993"/>
    <n v="5999"/>
    <m/>
    <n v="40"/>
    <d v="1988-06-16T00:00:00"/>
    <n v="1"/>
    <n v="1"/>
    <s v="MAGNUM PRODUCING, LP"/>
    <s v="GULFMARK ENERGY, INC."/>
    <n v="27533"/>
    <n v="6"/>
    <m/>
    <s v="LOUISE"/>
    <x v="0"/>
    <n v="3"/>
    <s v="TEXAS &amp; LOUISIANA GULF COAST BASIN"/>
    <n v="25"/>
    <s v="USA"/>
    <m/>
    <m/>
    <n v="29.067709600000001"/>
    <n v="288"/>
    <n v="-96.380234000000002"/>
    <m/>
    <m/>
    <s v="P-330"/>
    <x v="0"/>
    <s v="M&amp;C"/>
    <n v="130525893"/>
    <n v="1586"/>
    <n v="834"/>
    <n v="197161"/>
    <n v="0"/>
  </r>
  <r>
    <n v="42199335420000"/>
    <n v="4219933542"/>
    <n v="1"/>
    <s v="Recomplete"/>
    <x v="1"/>
    <s v="MAGNUM PRODUCING, LP"/>
    <x v="9"/>
    <n v="1"/>
    <x v="6"/>
    <s v="YEGUA 2 SAND"/>
    <s v="OIL"/>
    <x v="0"/>
    <s v="H"/>
    <n v="13699"/>
    <x v="7"/>
    <x v="4"/>
    <x v="2"/>
    <n v="15"/>
    <m/>
    <m/>
    <n v="5193"/>
    <n v="0"/>
    <n v="4"/>
    <m/>
    <n v="0"/>
    <n v="5193"/>
    <m/>
    <n v="1275"/>
    <m/>
    <n v="4666"/>
    <s v="GULF COAST CENTRAL"/>
    <n v="0"/>
    <n v="4666"/>
    <n v="0"/>
    <m/>
    <n v="39"/>
    <n v="39"/>
    <n v="0"/>
    <n v="232645"/>
    <n v="0"/>
    <n v="4314"/>
    <m/>
    <d v="2019-02-05T00:00:00"/>
    <n v="0"/>
    <m/>
    <m/>
    <n v="0"/>
    <m/>
    <n v="0"/>
    <m/>
    <m/>
    <m/>
    <m/>
    <m/>
    <n v="1275"/>
    <n v="1"/>
    <n v="1275"/>
    <n v="1"/>
    <n v="8"/>
    <n v="1"/>
    <n v="6665"/>
    <n v="6673"/>
    <m/>
    <n v="39.1"/>
    <d v="2015-10-29T00:00:00"/>
    <n v="1"/>
    <n v="1"/>
    <m/>
    <s v="PHILLIPS 66 COMPANY"/>
    <n v="27499"/>
    <n v="8"/>
    <m/>
    <s v="KARLGORE"/>
    <x v="0"/>
    <n v="3"/>
    <s v="TEXAS &amp; LOUISIANA GULF COAST BASIN"/>
    <n v="185"/>
    <s v="USA"/>
    <m/>
    <m/>
    <n v="30.494911699999999"/>
    <n v="298"/>
    <n v="-94.175976000000006"/>
    <n v="1"/>
    <m/>
    <s v="P-330"/>
    <x v="0"/>
    <s v="H&amp;TC RR CO"/>
    <n v="130502413"/>
    <n v="879"/>
    <m/>
    <n v="0"/>
    <n v="0"/>
  </r>
  <r>
    <n v="42199335230000"/>
    <n v="4219933523"/>
    <n v="2"/>
    <s v="Recomplete"/>
    <x v="1"/>
    <s v="MAGNUM PRODUCING, LP"/>
    <x v="7"/>
    <n v="1"/>
    <x v="6"/>
    <s v="YEGUA 7000"/>
    <s v="OIL"/>
    <x v="0"/>
    <s v="H"/>
    <n v="13205"/>
    <x v="6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d v="2019-05-30T00:00:00"/>
    <m/>
    <m/>
    <m/>
    <m/>
    <m/>
    <m/>
    <m/>
    <m/>
    <m/>
    <m/>
    <m/>
    <m/>
    <m/>
    <m/>
    <m/>
    <m/>
    <m/>
    <n v="6805"/>
    <n v="7340"/>
    <m/>
    <n v="42.5"/>
    <d v="2015-07-24T00:00:00"/>
    <n v="1"/>
    <m/>
    <s v="MAGNUM PRODUCING, LP"/>
    <s v="SHELL TRADING (US) COMPANY"/>
    <n v="27494"/>
    <n v="535"/>
    <m/>
    <s v="KARLGORE"/>
    <x v="0"/>
    <n v="3"/>
    <s v="TEXAS &amp; LOUISIANA GULF COAST BASIN"/>
    <n v="185"/>
    <s v="USA"/>
    <m/>
    <m/>
    <n v="30.4947278"/>
    <n v="298"/>
    <n v="-94.176142299999995"/>
    <n v="1"/>
    <m/>
    <s v="P-330"/>
    <x v="0"/>
    <s v="H&amp;TC RR CO"/>
    <n v="130492571"/>
    <m/>
    <m/>
    <m/>
    <n v="0"/>
  </r>
  <r>
    <n v="42199335230000"/>
    <n v="4219933523"/>
    <n v="2"/>
    <s v="Recomplete"/>
    <x v="1"/>
    <s v="MAGNUM PRODUCING, LP"/>
    <x v="7"/>
    <n v="1"/>
    <x v="6"/>
    <s v="YEGUA 2 SAND"/>
    <s v="OIL"/>
    <x v="0"/>
    <s v="H"/>
    <n v="13205"/>
    <x v="6"/>
    <x v="5"/>
    <x v="2"/>
    <n v="13"/>
    <n v="2199"/>
    <n v="4"/>
    <n v="1337"/>
    <n v="1"/>
    <n v="4"/>
    <m/>
    <n v="1013"/>
    <n v="1704"/>
    <m/>
    <n v="887"/>
    <m/>
    <n v="887"/>
    <s v="GULF COAST CENTRAL"/>
    <n v="0"/>
    <n v="887"/>
    <n v="563"/>
    <m/>
    <n v="6"/>
    <n v="6"/>
    <n v="0"/>
    <n v="37548"/>
    <n v="4"/>
    <n v="1189"/>
    <n v="840"/>
    <d v="2019-05-30T00:00:00"/>
    <n v="865"/>
    <m/>
    <m/>
    <m/>
    <n v="9182.4320000000007"/>
    <n v="1640"/>
    <n v="108.904"/>
    <n v="0"/>
    <m/>
    <n v="677"/>
    <n v="9"/>
    <n v="887"/>
    <n v="1"/>
    <n v="887"/>
    <n v="1"/>
    <n v="5"/>
    <n v="1"/>
    <n v="6572"/>
    <n v="7340"/>
    <m/>
    <n v="41.7"/>
    <d v="2015-07-24T00:00:00"/>
    <n v="1"/>
    <n v="1"/>
    <s v="ENTERPRISE PRODUCTS OPERATINGLLC"/>
    <s v="SUNOCO PTNRS. MKTG.&amp;TERMINALS LP"/>
    <n v="27495"/>
    <n v="768"/>
    <m/>
    <s v="KARLGORE"/>
    <x v="0"/>
    <n v="3"/>
    <s v="TEXAS &amp; LOUISIANA GULF COAST BASIN"/>
    <m/>
    <s v="USA"/>
    <m/>
    <m/>
    <n v="30.4947278"/>
    <m/>
    <n v="-94.176142299999995"/>
    <m/>
    <m/>
    <s v="P-330"/>
    <x v="0"/>
    <m/>
    <n v="130492570"/>
    <n v="148"/>
    <n v="1359"/>
    <n v="148"/>
    <n v="0"/>
  </r>
  <r>
    <n v="42025336700000"/>
    <n v="4202533670"/>
    <n v="1"/>
    <s v="Recomplete"/>
    <x v="1"/>
    <s v="MAGNUM PRODUCING, LP"/>
    <x v="10"/>
    <n v="1"/>
    <x v="7"/>
    <s v="FRIO"/>
    <s v="GAS"/>
    <x v="0"/>
    <s v="V"/>
    <n v="10300"/>
    <x v="8"/>
    <x v="6"/>
    <x v="3"/>
    <n v="11"/>
    <n v="6780"/>
    <m/>
    <n v="214"/>
    <m/>
    <m/>
    <n v="154"/>
    <n v="0"/>
    <n v="1344"/>
    <s v="EAGLE FORD DRY"/>
    <n v="10"/>
    <n v="503"/>
    <n v="43"/>
    <s v="GULF COAST WEST"/>
    <n v="4433"/>
    <n v="782"/>
    <n v="0"/>
    <s v="EAGLEFORD"/>
    <n v="1"/>
    <n v="18"/>
    <n v="99"/>
    <n v="105000"/>
    <n v="0"/>
    <m/>
    <m/>
    <d v="2018-12-02T00:00:00"/>
    <m/>
    <n v="700"/>
    <n v="1115"/>
    <n v="102500"/>
    <n v="31682.242999999999"/>
    <n v="31680"/>
    <n v="31.562999999999999"/>
    <n v="9.8000000000000007"/>
    <n v="0"/>
    <n v="3075"/>
    <n v="2"/>
    <n v="164"/>
    <n v="7"/>
    <n v="543"/>
    <n v="2"/>
    <n v="3"/>
    <n v="2"/>
    <n v="2513"/>
    <n v="2515"/>
    <n v="0.56000000000000005"/>
    <m/>
    <d v="2018-11-30T00:00:00"/>
    <n v="1"/>
    <n v="1"/>
    <s v="MAGNUM PRODUCING, LP"/>
    <s v="PLAINS MARKETING, L.P."/>
    <n v="286124"/>
    <n v="2"/>
    <m/>
    <s v="NORMANNA, E."/>
    <x v="0"/>
    <n v="2"/>
    <s v="TEXAS &amp; LOUISIANA GULF COAST BASIN"/>
    <m/>
    <s v="USA"/>
    <m/>
    <m/>
    <n v="28.5296567"/>
    <n v="165"/>
    <n v="-97.811132499999999"/>
    <m/>
    <m/>
    <s v="P-330"/>
    <x v="0"/>
    <s v="GEORGE, H"/>
    <n v="130490588"/>
    <n v="214"/>
    <n v="6780"/>
    <n v="0"/>
    <n v="0"/>
  </r>
  <r>
    <n v="42199335230000"/>
    <n v="4219933523"/>
    <n v="2"/>
    <s v="Recomplete"/>
    <x v="1"/>
    <s v="MAGNUM PRODUCING, LP"/>
    <x v="7"/>
    <n v="1"/>
    <x v="6"/>
    <s v="YEGUA 2 SAND"/>
    <s v="GAS"/>
    <x v="2"/>
    <s v="H"/>
    <n v="13205"/>
    <x v="6"/>
    <x v="7"/>
    <x v="4"/>
    <n v="7"/>
    <n v="32287"/>
    <m/>
    <n v="1830"/>
    <m/>
    <n v="721"/>
    <n v="2665"/>
    <n v="554"/>
    <n v="7211"/>
    <m/>
    <n v="23"/>
    <m/>
    <n v="1109"/>
    <s v="GULF COAST CENTRAL"/>
    <n v="29622"/>
    <n v="6046"/>
    <n v="508"/>
    <m/>
    <n v="2"/>
    <n v="30"/>
    <n v="167"/>
    <n v="181065"/>
    <n v="46"/>
    <m/>
    <m/>
    <d v="2018-01-10T00:00:00"/>
    <m/>
    <n v="1540"/>
    <n v="1750"/>
    <n v="71960"/>
    <n v="17643.169000000002"/>
    <n v="17640"/>
    <n v="56.679000000000002"/>
    <n v="13.9"/>
    <n v="270.5"/>
    <n v="6585"/>
    <n v="3"/>
    <n v="721"/>
    <n v="7"/>
    <n v="1579"/>
    <n v="6"/>
    <n v="9"/>
    <n v="6"/>
    <n v="6572"/>
    <n v="6576"/>
    <n v="0.65"/>
    <n v="59"/>
    <d v="2017-12-29T00:00:00"/>
    <n v="1"/>
    <n v="1"/>
    <s v="ENTERPRISE PRODUCTS OPERATINGLLC"/>
    <s v="SUNOCO PTNRS. MKTG.&amp;TERMINALS LP"/>
    <n v="285550"/>
    <n v="4"/>
    <m/>
    <s v="KARLGORE"/>
    <x v="0"/>
    <n v="3"/>
    <s v="TEXAS &amp; LOUISIANA GULF COAST BASIN"/>
    <n v="185"/>
    <s v="USA"/>
    <m/>
    <m/>
    <n v="30.4947278"/>
    <n v="298"/>
    <n v="-94.176142299999995"/>
    <n v="1"/>
    <m/>
    <s v="P-330"/>
    <x v="0"/>
    <s v="H&amp;TC RR CO"/>
    <n v="130426808"/>
    <n v="1830"/>
    <n v="32287"/>
    <n v="554"/>
    <n v="0"/>
  </r>
  <r>
    <n v="42457308890000"/>
    <n v="4245730889"/>
    <n v="1"/>
    <s v="NewDrill"/>
    <x v="0"/>
    <s v="MAGNUM PRODUCING, LP"/>
    <x v="11"/>
    <s v="4 C"/>
    <x v="8"/>
    <s v="WILCOX 6"/>
    <s v="OIL"/>
    <x v="0"/>
    <s v="D"/>
    <n v="10100"/>
    <x v="9"/>
    <x v="8"/>
    <x v="1"/>
    <n v="23"/>
    <n v="125504"/>
    <n v="91"/>
    <n v="88290"/>
    <n v="79"/>
    <n v="667"/>
    <n v="1038"/>
    <n v="12744"/>
    <n v="109207"/>
    <m/>
    <n v="2677"/>
    <n v="3107"/>
    <n v="35220"/>
    <s v="GULF COAST CENTRAL"/>
    <n v="53912"/>
    <n v="44205"/>
    <n v="198"/>
    <m/>
    <n v="223"/>
    <n v="278"/>
    <n v="329"/>
    <n v="1667419"/>
    <n v="416"/>
    <n v="54051"/>
    <n v="88006"/>
    <d v="2020-04-10T00:00:00"/>
    <n v="2697"/>
    <m/>
    <m/>
    <n v="1480"/>
    <n v="1095.184"/>
    <n v="1420"/>
    <n v="913.08900000000006"/>
    <n v="677.9"/>
    <n v="642.6"/>
    <n v="10362"/>
    <n v="5"/>
    <n v="6998"/>
    <n v="3"/>
    <n v="8698"/>
    <n v="3"/>
    <n v="52"/>
    <n v="3"/>
    <n v="9533"/>
    <n v="9553"/>
    <m/>
    <n v="38.700000000000003"/>
    <d v="2018-06-13T00:00:00"/>
    <n v="1"/>
    <n v="1"/>
    <m/>
    <s v="SUNOCO PTNRS. MKTG.&amp;TERMINALS LP"/>
    <n v="27418"/>
    <n v="20"/>
    <m/>
    <s v="ELIJAH GREEN"/>
    <x v="0"/>
    <n v="3"/>
    <s v="TEXAS &amp; LOUISIANA GULF COAST BASIN"/>
    <m/>
    <s v="USA"/>
    <m/>
    <m/>
    <n v="30.531000299999999"/>
    <n v="298"/>
    <n v="-94.2544489"/>
    <m/>
    <m/>
    <s v="P-330"/>
    <x v="0"/>
    <s v="GREEN, E"/>
    <n v="130288603"/>
    <n v="34239"/>
    <n v="37498"/>
    <n v="10047"/>
    <n v="0"/>
  </r>
  <r>
    <n v="42199335270000"/>
    <n v="4219933527"/>
    <n v="1"/>
    <s v="Recomplete"/>
    <x v="1"/>
    <s v="MAGNUM PRODUCING, LP"/>
    <x v="12"/>
    <n v="1"/>
    <x v="6"/>
    <s v="YEGUA 4-G"/>
    <s v="OIL"/>
    <x v="0"/>
    <s v="H"/>
    <n v="14203"/>
    <x v="10"/>
    <x v="9"/>
    <x v="2"/>
    <n v="21"/>
    <n v="6054"/>
    <m/>
    <n v="24514"/>
    <n v="2"/>
    <n v="5"/>
    <m/>
    <n v="27711"/>
    <n v="25523"/>
    <m/>
    <n v="1973"/>
    <n v="711"/>
    <n v="12336"/>
    <s v="GULF COAST CENTRAL"/>
    <n v="5386"/>
    <n v="13234"/>
    <n v="13945"/>
    <m/>
    <n v="83"/>
    <n v="89"/>
    <n v="32"/>
    <n v="532290"/>
    <n v="6"/>
    <n v="19052"/>
    <n v="6054"/>
    <d v="2019-12-07T00:00:00"/>
    <n v="21537"/>
    <m/>
    <m/>
    <n v="390"/>
    <m/>
    <n v="250"/>
    <m/>
    <n v="2575.3000000000002"/>
    <m/>
    <n v="1679"/>
    <n v="5"/>
    <n v="3021"/>
    <n v="3"/>
    <n v="3262"/>
    <n v="3"/>
    <n v="20"/>
    <n v="3"/>
    <n v="6801"/>
    <n v="6803"/>
    <m/>
    <n v="41.3"/>
    <d v="2015-10-11T00:00:00"/>
    <n v="1"/>
    <n v="1"/>
    <m/>
    <s v="PHILLIPS 66 COMPANY"/>
    <n v="27401"/>
    <n v="2"/>
    <m/>
    <s v="KARLGORE"/>
    <x v="0"/>
    <n v="3"/>
    <s v="TEXAS &amp; LOUISIANA GULF COAST BASIN"/>
    <n v="185"/>
    <s v="USA"/>
    <m/>
    <m/>
    <n v="30.4950847"/>
    <n v="298"/>
    <n v="-94.175819399999995"/>
    <n v="1"/>
    <m/>
    <s v="P-330"/>
    <x v="0"/>
    <s v="H&amp;TC RR CO"/>
    <n v="130263763"/>
    <n v="5462"/>
    <m/>
    <n v="6174"/>
    <n v="0"/>
  </r>
  <r>
    <n v="42089321290000"/>
    <n v="4208932129"/>
    <n v="2"/>
    <s v="Recomplete"/>
    <x v="1"/>
    <s v="MAGNUM PRODUCING, LP"/>
    <x v="13"/>
    <s v="2H"/>
    <x v="9"/>
    <s v="WILCOX 7400 SD"/>
    <s v="GAS"/>
    <x v="0"/>
    <s v="H"/>
    <n v="15532"/>
    <x v="11"/>
    <x v="10"/>
    <x v="5"/>
    <n v="32"/>
    <n v="564584"/>
    <n v="355"/>
    <n v="6716"/>
    <n v="4"/>
    <n v="10"/>
    <n v="672"/>
    <n v="744"/>
    <n v="100813"/>
    <m/>
    <m/>
    <n v="1479"/>
    <n v="951"/>
    <s v="GULF COAST CENTRAL"/>
    <n v="69706"/>
    <n v="12569"/>
    <n v="91"/>
    <s v="EAGLEBINE"/>
    <n v="4"/>
    <n v="52"/>
    <n v="289"/>
    <n v="314400"/>
    <n v="1"/>
    <n v="2969"/>
    <n v="245451"/>
    <d v="2019-07-05T00:00:00"/>
    <n v="324"/>
    <n v="700"/>
    <n v="2215"/>
    <n v="69460"/>
    <n v="92078.97"/>
    <n v="84070"/>
    <n v="10.86"/>
    <n v="14.4"/>
    <n v="14.9"/>
    <n v="23709"/>
    <n v="24"/>
    <n v="381"/>
    <n v="11"/>
    <n v="4250"/>
    <n v="24"/>
    <n v="25"/>
    <n v="24"/>
    <n v="7470"/>
    <n v="7475"/>
    <n v="0.73"/>
    <n v="51.3"/>
    <d v="2017-08-24T00:00:00"/>
    <n v="1"/>
    <n v="1"/>
    <s v="MAGNUM PRODUCING, LP"/>
    <s v="SHELL TRADING (US) COMPANY"/>
    <n v="284976"/>
    <n v="5"/>
    <m/>
    <s v="LOMITA"/>
    <x v="0"/>
    <n v="3"/>
    <s v="TEXAS &amp; LOUISIANA GULF COAST BASIN"/>
    <m/>
    <s v="USA"/>
    <m/>
    <m/>
    <n v="29.7873378"/>
    <n v="29"/>
    <n v="-96.636899499999998"/>
    <m/>
    <m/>
    <s v="P-330"/>
    <x v="0"/>
    <s v="HUNT, W R"/>
    <n v="130212189"/>
    <n v="2330"/>
    <n v="214544"/>
    <n v="283"/>
    <n v="0"/>
  </r>
  <r>
    <n v="42321324150000"/>
    <n v="4232132415"/>
    <n v="1"/>
    <s v="NewDrill"/>
    <x v="0"/>
    <s v="MAGNUM PRODUCING, LP"/>
    <x v="14"/>
    <s v="1C"/>
    <x v="3"/>
    <s v="FRIO A, FB-1"/>
    <s v="GAS"/>
    <x v="0"/>
    <s v="V"/>
    <n v="8800"/>
    <x v="12"/>
    <x v="11"/>
    <x v="2"/>
    <n v="27"/>
    <n v="613421"/>
    <n v="520"/>
    <n v="5493"/>
    <n v="2"/>
    <n v="32"/>
    <n v="14059"/>
    <n v="0"/>
    <n v="107730"/>
    <m/>
    <n v="170"/>
    <n v="8278"/>
    <n v="2373"/>
    <s v="GULF COAST CENTRAL"/>
    <n v="176285"/>
    <n v="31754"/>
    <n v="0"/>
    <m/>
    <n v="16"/>
    <n v="197"/>
    <n v="1089"/>
    <n v="1184710"/>
    <n v="0"/>
    <n v="3265"/>
    <n v="325360"/>
    <d v="2018-05-03T00:00:00"/>
    <n v="0"/>
    <n v="2115"/>
    <n v="2215"/>
    <n v="68340"/>
    <n v="200080.63"/>
    <n v="111670"/>
    <n v="4.9980000000000002"/>
    <n v="14.6"/>
    <n v="2.2999999999999998"/>
    <n v="35765"/>
    <n v="4"/>
    <n v="619"/>
    <n v="4"/>
    <n v="6580"/>
    <n v="4"/>
    <n v="39"/>
    <n v="4"/>
    <n v="7641"/>
    <n v="7647"/>
    <n v="0.63"/>
    <n v="56.6"/>
    <d v="2018-04-24T00:00:00"/>
    <n v="1"/>
    <n v="1"/>
    <s v="MAGNUM PRODUCING, LP"/>
    <s v="PLAINS MARKETING, L.P."/>
    <n v="284977"/>
    <n v="6"/>
    <m/>
    <s v="PALACIOS"/>
    <x v="0"/>
    <n v="3"/>
    <s v="TEXAS &amp; LOUISIANA GULF COAST BASIN"/>
    <m/>
    <s v="USA"/>
    <m/>
    <m/>
    <n v="28.735486699999999"/>
    <n v="162"/>
    <n v="-96.228375400000004"/>
    <m/>
    <m/>
    <s v="P-330"/>
    <x v="0"/>
    <s v="GOODWIN, L"/>
    <n v="130212169"/>
    <n v="1079"/>
    <n v="215887"/>
    <n v="0"/>
    <n v="0"/>
  </r>
  <r>
    <n v="42321324150000"/>
    <n v="4232132415"/>
    <n v="1"/>
    <s v="NewDrill"/>
    <x v="0"/>
    <s v="MAGNUM PRODUCING, LP"/>
    <x v="14"/>
    <s v="1T"/>
    <x v="3"/>
    <s v="MELBOURN E-3 SEG C"/>
    <s v="GAS"/>
    <x v="0"/>
    <s v="V"/>
    <n v="8800"/>
    <x v="12"/>
    <x v="11"/>
    <x v="2"/>
    <n v="25"/>
    <n v="324268"/>
    <n v="151"/>
    <n v="2360"/>
    <n v="0"/>
    <m/>
    <n v="22"/>
    <n v="4177"/>
    <n v="56405"/>
    <m/>
    <m/>
    <n v="3799"/>
    <n v="453"/>
    <s v="GULF COAST CENTRAL"/>
    <n v="73067"/>
    <n v="12631"/>
    <n v="942"/>
    <m/>
    <n v="3"/>
    <n v="95"/>
    <n v="553"/>
    <n v="570419"/>
    <n v="0"/>
    <n v="1772"/>
    <n v="195807"/>
    <d v="2018-05-03T00:00:00"/>
    <n v="2521"/>
    <n v="235"/>
    <n v="700"/>
    <n v="186210"/>
    <n v="209747.74799999999"/>
    <n v="137400"/>
    <n v="4.7679999999999998"/>
    <n v="5.4"/>
    <n v="0"/>
    <n v="20082"/>
    <n v="14"/>
    <n v="258"/>
    <n v="6"/>
    <n v="3434"/>
    <n v="14"/>
    <n v="21"/>
    <n v="14"/>
    <n v="8666"/>
    <n v="8672"/>
    <n v="0.64"/>
    <n v="51"/>
    <d v="2018-04-24T00:00:00"/>
    <n v="1"/>
    <n v="1"/>
    <s v="MAGNUM PRODUCING, LP"/>
    <s v="PLAINS MARKETING, L.P."/>
    <n v="285001"/>
    <n v="6"/>
    <m/>
    <s v="PALACIOS"/>
    <x v="0"/>
    <n v="3"/>
    <s v="TEXAS &amp; LOUISIANA GULF COAST BASIN"/>
    <m/>
    <s v="USA"/>
    <m/>
    <m/>
    <n v="28.735486699999999"/>
    <n v="162"/>
    <n v="-96.228375400000004"/>
    <m/>
    <m/>
    <s v="P-330"/>
    <x v="0"/>
    <s v="GOODWIN, L"/>
    <n v="130212020"/>
    <n v="444"/>
    <n v="93128"/>
    <n v="1200"/>
    <n v="0"/>
  </r>
  <r>
    <n v="17079205450000"/>
    <n v="1707920545"/>
    <n v="1"/>
    <s v="NewDrill"/>
    <x v="0"/>
    <s v="MAGNUM PRODUCING, LP"/>
    <x v="15"/>
    <n v="1"/>
    <x v="10"/>
    <m/>
    <s v="DRY"/>
    <x v="3"/>
    <s v="V"/>
    <n v="8500"/>
    <x v="13"/>
    <x v="0"/>
    <x v="0"/>
    <m/>
    <m/>
    <m/>
    <m/>
    <m/>
    <m/>
    <m/>
    <m/>
    <m/>
    <m/>
    <m/>
    <m/>
    <m/>
    <s v="GULF COAST EAST"/>
    <m/>
    <m/>
    <m/>
    <s v="TUSCALOOSA MARINE SHA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s v="WILDCAT-NO LA MONROE DIST"/>
    <x v="2"/>
    <s v="LAFAYETTE"/>
    <s v="TEXAS &amp; LOUISIANA GULF COAST BASIN"/>
    <n v="6"/>
    <s v="USA"/>
    <s v="01N"/>
    <s v="02W"/>
    <n v="31.0882006"/>
    <m/>
    <n v="-92.603969000000006"/>
    <m/>
    <m/>
    <s v="P-310"/>
    <x v="1"/>
    <m/>
    <n v="130152308"/>
    <m/>
    <m/>
    <m/>
    <n v="251222"/>
  </r>
  <r>
    <n v="42245328580000"/>
    <n v="4224532858"/>
    <n v="2"/>
    <s v="Recomplete"/>
    <x v="1"/>
    <s v="MAGNUM PRODUCING, LP"/>
    <x v="16"/>
    <n v="3"/>
    <x v="1"/>
    <s v="DISCORBIS B"/>
    <s v="OIL"/>
    <x v="0"/>
    <s v="V"/>
    <n v="6810"/>
    <x v="14"/>
    <x v="12"/>
    <x v="1"/>
    <n v="19"/>
    <n v="27607"/>
    <n v="20"/>
    <n v="1091"/>
    <m/>
    <m/>
    <n v="460"/>
    <n v="219"/>
    <n v="5692"/>
    <m/>
    <n v="183"/>
    <n v="5477"/>
    <n v="986"/>
    <s v="GULF COAST CENTRAL"/>
    <n v="5477"/>
    <n v="1899"/>
    <n v="198"/>
    <m/>
    <n v="8"/>
    <n v="8"/>
    <n v="0"/>
    <n v="49800"/>
    <n v="0"/>
    <n v="1080"/>
    <n v="23456"/>
    <d v="2018-06-06T00:00:00"/>
    <n v="216"/>
    <m/>
    <m/>
    <n v="0"/>
    <n v="377363.636"/>
    <n v="25300"/>
    <n v="2.65"/>
    <m/>
    <n v="0"/>
    <n v="10064"/>
    <n v="10"/>
    <n v="385"/>
    <n v="3"/>
    <n v="1713"/>
    <n v="10"/>
    <n v="10"/>
    <n v="10"/>
    <n v="5914"/>
    <n v="5928"/>
    <m/>
    <n v="40"/>
    <d v="2017-10-05T00:00:00"/>
    <n v="1"/>
    <n v="1"/>
    <m/>
    <s v="PHILLIPS 66 COMPANY"/>
    <n v="27348"/>
    <n v="14"/>
    <m/>
    <s v="BIG HILL"/>
    <x v="0"/>
    <n v="3"/>
    <s v="TEXAS &amp; LOUISIANA GULF COAST BASIN"/>
    <n v="373"/>
    <s v="USA"/>
    <m/>
    <m/>
    <n v="29.7558957"/>
    <n v="551"/>
    <n v="-94.256541799999994"/>
    <m/>
    <m/>
    <s v="P-330"/>
    <x v="0"/>
    <s v="EL&amp;RR RR CO"/>
    <n v="130148811"/>
    <n v="11"/>
    <n v="4151"/>
    <n v="3"/>
    <n v="0"/>
  </r>
  <r>
    <n v="42199335230000"/>
    <n v="4219933523"/>
    <n v="2"/>
    <s v="Recomplete"/>
    <x v="1"/>
    <s v="MAGNUM PRODUCING, LP"/>
    <x v="17"/>
    <s v="1H"/>
    <x v="6"/>
    <s v="UPPER WILCOX CONS"/>
    <s v="OIL"/>
    <x v="0"/>
    <s v="H"/>
    <n v="13205"/>
    <x v="6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10067"/>
    <n v="13087"/>
    <m/>
    <n v="42.8"/>
    <d v="2015-07-24T00:00:00"/>
    <n v="1"/>
    <m/>
    <s v="ENTERPRISE PRODUCTS OPERATINGLLC"/>
    <s v="FIRST RIVER ENERGY, LLC"/>
    <n v="27318"/>
    <n v="3020"/>
    <m/>
    <s v="MAPLE SLOUGH"/>
    <x v="0"/>
    <n v="3"/>
    <s v="TEXAS &amp; LOUISIANA GULF COAST BASIN"/>
    <n v="185"/>
    <s v="USA"/>
    <m/>
    <m/>
    <n v="30.4947278"/>
    <n v="298"/>
    <n v="-94.176142299999995"/>
    <n v="1"/>
    <m/>
    <s v="P-330"/>
    <x v="0"/>
    <s v="H&amp;TC RR CO"/>
    <n v="130108357"/>
    <m/>
    <m/>
    <m/>
    <n v="0"/>
  </r>
  <r>
    <n v="42245328580000"/>
    <n v="4224532858"/>
    <n v="2"/>
    <s v="Recomplete"/>
    <x v="1"/>
    <s v="MAGNUM PRODUCING, LP"/>
    <x v="18"/>
    <n v="3"/>
    <x v="1"/>
    <s v="MARGINULINA"/>
    <s v="GAS"/>
    <x v="4"/>
    <s v="V"/>
    <n v="6810"/>
    <x v="14"/>
    <x v="13"/>
    <x v="6"/>
    <n v="7"/>
    <n v="156072"/>
    <m/>
    <n v="670"/>
    <m/>
    <n v="40"/>
    <n v="2964"/>
    <n v="0"/>
    <n v="26682"/>
    <m/>
    <n v="175"/>
    <n v="36966"/>
    <n v="630"/>
    <s v="GULF COAST CENTRAL"/>
    <n v="153108"/>
    <n v="26148"/>
    <n v="0"/>
    <m/>
    <n v="4"/>
    <n v="198"/>
    <n v="1162"/>
    <n v="1188667"/>
    <n v="0"/>
    <m/>
    <m/>
    <d v="2017-10-07T00:00:00"/>
    <m/>
    <n v="1510"/>
    <n v="1575"/>
    <n v="266210"/>
    <n v="232943.28400000001"/>
    <n v="232940"/>
    <n v="4.2930000000000001"/>
    <n v="3.8"/>
    <n v="13.5"/>
    <n v="36966"/>
    <n v="1"/>
    <n v="175"/>
    <n v="1"/>
    <n v="6336"/>
    <n v="1"/>
    <n v="38"/>
    <n v="1"/>
    <n v="6560"/>
    <n v="6588"/>
    <n v="0.61"/>
    <n v="54.4"/>
    <d v="2017-10-05T00:00:00"/>
    <n v="1"/>
    <n v="1"/>
    <s v="MAGNUM PRODUCING, LP"/>
    <s v="GULFMARK ENERGY, INC."/>
    <n v="283658"/>
    <n v="28"/>
    <m/>
    <s v="BIG HILL"/>
    <x v="0"/>
    <n v="3"/>
    <s v="TEXAS &amp; LOUISIANA GULF COAST BASIN"/>
    <n v="373"/>
    <s v="USA"/>
    <m/>
    <m/>
    <n v="29.7558957"/>
    <n v="551"/>
    <n v="-94.256541799999994"/>
    <m/>
    <m/>
    <s v="P-330"/>
    <x v="0"/>
    <s v="EL&amp;RR RR CO"/>
    <n v="130046695"/>
    <n v="670"/>
    <n v="156072"/>
    <n v="0"/>
    <n v="0"/>
  </r>
  <r>
    <n v="42089321290000"/>
    <n v="4208932129"/>
    <n v="2"/>
    <s v="Recomplete"/>
    <x v="1"/>
    <s v="MAGNUM PRODUCING, LP"/>
    <x v="13"/>
    <s v="2H"/>
    <x v="9"/>
    <m/>
    <s v="GAS"/>
    <x v="0"/>
    <s v="H"/>
    <n v="15532"/>
    <x v="11"/>
    <x v="0"/>
    <x v="0"/>
    <m/>
    <m/>
    <m/>
    <m/>
    <m/>
    <m/>
    <m/>
    <m/>
    <m/>
    <m/>
    <m/>
    <m/>
    <m/>
    <s v="GULF COAST CENTRAL"/>
    <m/>
    <m/>
    <m/>
    <s v="EAGLEBINE"/>
    <m/>
    <m/>
    <m/>
    <m/>
    <m/>
    <m/>
    <m/>
    <d v="2017-09-26T00:00:00"/>
    <m/>
    <n v="1990"/>
    <n v="2215"/>
    <m/>
    <m/>
    <m/>
    <m/>
    <m/>
    <m/>
    <m/>
    <m/>
    <m/>
    <m/>
    <m/>
    <m/>
    <m/>
    <m/>
    <n v="7470"/>
    <n v="7475"/>
    <n v="0.73"/>
    <n v="49"/>
    <d v="2017-08-24T00:00:00"/>
    <n v="1"/>
    <m/>
    <s v="MAGNUM PRODUCING, LP"/>
    <s v="ENTERPRISE CRUDE OIL LLC"/>
    <n v="283557"/>
    <n v="5"/>
    <m/>
    <s v="WILDCAT"/>
    <x v="0"/>
    <n v="3"/>
    <s v="TEXAS &amp; LOUISIANA GULF COAST BASIN"/>
    <m/>
    <s v="USA"/>
    <m/>
    <m/>
    <n v="29.7873378"/>
    <n v="29"/>
    <n v="-96.636899499999998"/>
    <m/>
    <m/>
    <s v="P-330"/>
    <x v="0"/>
    <s v="HUNT, W R"/>
    <n v="130046624"/>
    <m/>
    <m/>
    <m/>
    <n v="0"/>
  </r>
  <r>
    <n v="42481353860000"/>
    <n v="4248135386"/>
    <n v="2"/>
    <s v="Recomplete"/>
    <x v="1"/>
    <s v="MAGNUM PRODUCING, LP"/>
    <x v="19"/>
    <n v="1"/>
    <x v="5"/>
    <n v="5375"/>
    <s v="OIL"/>
    <x v="0"/>
    <s v="V"/>
    <n v="7020"/>
    <x v="15"/>
    <x v="10"/>
    <x v="7"/>
    <n v="14"/>
    <n v="840"/>
    <m/>
    <n v="5524"/>
    <m/>
    <n v="11"/>
    <m/>
    <n v="8500"/>
    <n v="5664"/>
    <m/>
    <n v="1063"/>
    <m/>
    <n v="3569"/>
    <s v="GULF COAST CENTRAL"/>
    <n v="0"/>
    <n v="3569"/>
    <n v="5492"/>
    <m/>
    <n v="13"/>
    <n v="13"/>
    <n v="0"/>
    <n v="75800"/>
    <n v="17"/>
    <n v="2162"/>
    <m/>
    <d v="2017-08-12T00:00:00"/>
    <n v="3327"/>
    <m/>
    <m/>
    <n v="0"/>
    <n v="249.851"/>
    <n v="150"/>
    <n v="4002.3809999999999"/>
    <m/>
    <m/>
    <n v="124"/>
    <n v="2"/>
    <n v="1063"/>
    <n v="1"/>
    <n v="1063"/>
    <n v="1"/>
    <n v="6"/>
    <n v="1"/>
    <n v="5600"/>
    <n v="5605"/>
    <m/>
    <n v="27"/>
    <d v="2017-08-02T00:00:00"/>
    <n v="1"/>
    <n v="1"/>
    <s v="MAGNUM PRODUCING, LP"/>
    <s v="GULFMARK ENERGY, INC."/>
    <n v="27279"/>
    <n v="5"/>
    <m/>
    <s v="JARVIS CREEK"/>
    <x v="0"/>
    <n v="3"/>
    <s v="TEXAS &amp; LOUISIANA GULF COAST BASIN"/>
    <n v="4"/>
    <s v="USA"/>
    <m/>
    <m/>
    <n v="29.215586500000001"/>
    <n v="11"/>
    <n v="-96.042477099999999"/>
    <m/>
    <m/>
    <s v="P-330"/>
    <x v="0"/>
    <s v="CASTLEMAN, S"/>
    <n v="130039621"/>
    <n v="3362"/>
    <n v="840"/>
    <n v="5173"/>
    <n v="0"/>
  </r>
  <r>
    <n v="42457308840000"/>
    <n v="4245730884"/>
    <n v="1"/>
    <s v="NewDrill"/>
    <x v="0"/>
    <s v="MAGNUM PRODUCING, LP"/>
    <x v="11"/>
    <s v="3 C"/>
    <x v="8"/>
    <s v="WILCOX 3"/>
    <s v="OIL"/>
    <x v="0"/>
    <s v="V"/>
    <n v="10770"/>
    <x v="16"/>
    <x v="10"/>
    <x v="8"/>
    <n v="34"/>
    <n v="50916"/>
    <n v="12"/>
    <n v="33079"/>
    <n v="4"/>
    <n v="3"/>
    <n v="1"/>
    <n v="0"/>
    <n v="41565"/>
    <m/>
    <n v="2158"/>
    <n v="962"/>
    <n v="11830"/>
    <s v="GULF COAST CENTRAL"/>
    <n v="24069"/>
    <n v="15842"/>
    <n v="0"/>
    <m/>
    <n v="27"/>
    <n v="41"/>
    <n v="85"/>
    <n v="243700"/>
    <n v="0"/>
    <n v="9483"/>
    <n v="5352"/>
    <d v="2017-08-13T00:00:00"/>
    <n v="0"/>
    <m/>
    <m/>
    <n v="3200"/>
    <n v="1555.471"/>
    <n v="1540"/>
    <n v="642.89200000000005"/>
    <n v="312.89999999999998"/>
    <n v="3000"/>
    <n v="6991"/>
    <n v="5"/>
    <n v="3093"/>
    <n v="5"/>
    <n v="4258"/>
    <n v="5"/>
    <n v="26"/>
    <n v="5"/>
    <n v="9020"/>
    <n v="9038"/>
    <m/>
    <n v="42.5"/>
    <d v="2017-08-02T00:00:00"/>
    <n v="1"/>
    <n v="1"/>
    <m/>
    <s v="SUNOCO PTNRS. MKTG.&amp;TERMINALS LP"/>
    <n v="27285"/>
    <n v="18"/>
    <m/>
    <s v="ELIJAH GREEN"/>
    <x v="0"/>
    <n v="3"/>
    <s v="TEXAS &amp; LOUISIANA GULF COAST BASIN"/>
    <m/>
    <s v="USA"/>
    <m/>
    <m/>
    <n v="30.531750500000001"/>
    <n v="298"/>
    <n v="-94.259153600000005"/>
    <m/>
    <m/>
    <s v="P-330"/>
    <x v="0"/>
    <s v="GREEN, E"/>
    <n v="130039614"/>
    <n v="3948"/>
    <n v="6141"/>
    <n v="0"/>
    <n v="0"/>
  </r>
  <r>
    <n v="42457308840000"/>
    <n v="4245730884"/>
    <n v="1"/>
    <s v="NewDrill"/>
    <x v="0"/>
    <s v="MAGNUM PRODUCING, LP"/>
    <x v="11"/>
    <s v="3 T"/>
    <x v="8"/>
    <s v="WILCOX 10"/>
    <s v="GAS"/>
    <x v="0"/>
    <s v="V"/>
    <n v="10770"/>
    <x v="16"/>
    <x v="10"/>
    <x v="9"/>
    <n v="4"/>
    <n v="16246"/>
    <m/>
    <n v="3676"/>
    <m/>
    <n v="138"/>
    <n v="1516"/>
    <n v="117"/>
    <n v="6384"/>
    <m/>
    <n v="2439"/>
    <n v="9581"/>
    <m/>
    <s v="GULF COAST CENTRAL"/>
    <m/>
    <m/>
    <m/>
    <m/>
    <n v="24"/>
    <n v="41"/>
    <n v="97"/>
    <n v="243633"/>
    <n v="11"/>
    <m/>
    <m/>
    <d v="2017-08-07T00:00:00"/>
    <m/>
    <n v="2195"/>
    <n v="2960"/>
    <n v="3970"/>
    <n v="4419.4780000000001"/>
    <n v="4420"/>
    <n v="226.27099999999999"/>
    <n v="251.8"/>
    <n v="91"/>
    <n v="9581"/>
    <n v="1"/>
    <n v="2439"/>
    <n v="1"/>
    <n v="4036"/>
    <n v="1"/>
    <n v="24"/>
    <n v="1"/>
    <n v="9882"/>
    <n v="9892"/>
    <n v="0.73"/>
    <n v="50.9"/>
    <d v="2017-08-02T00:00:00"/>
    <n v="1"/>
    <n v="1"/>
    <s v="MAGNUM PRODUCING, LP"/>
    <s v="SUNOCO PTNRS. MKTG.&amp;TERMINALS LP"/>
    <n v="283360"/>
    <n v="10"/>
    <m/>
    <s v="ELIJAH GREEN"/>
    <x v="0"/>
    <n v="3"/>
    <s v="TEXAS &amp; LOUISIANA GULF COAST BASIN"/>
    <m/>
    <s v="USA"/>
    <m/>
    <m/>
    <n v="30.531750500000001"/>
    <n v="298"/>
    <n v="-94.259153600000005"/>
    <m/>
    <m/>
    <s v="P-330"/>
    <x v="0"/>
    <s v="GREEN, E"/>
    <n v="130039613"/>
    <n v="3676"/>
    <n v="16246"/>
    <n v="117"/>
    <n v="0"/>
  </r>
  <r>
    <n v="42457308750000"/>
    <n v="4245730875"/>
    <n v="1"/>
    <s v="NewDrill"/>
    <x v="0"/>
    <s v="MAGNUM PRODUCING, LP"/>
    <x v="11"/>
    <s v="2T"/>
    <x v="8"/>
    <s v="WILCOX 7"/>
    <s v="OIL"/>
    <x v="0"/>
    <s v="V"/>
    <n v="9975"/>
    <x v="17"/>
    <x v="14"/>
    <x v="2"/>
    <n v="41"/>
    <n v="104981"/>
    <n v="36"/>
    <n v="47202"/>
    <n v="34"/>
    <n v="1348"/>
    <n v="1227"/>
    <n v="68205"/>
    <n v="64699"/>
    <m/>
    <n v="3895"/>
    <n v="7477"/>
    <n v="16883"/>
    <s v="GULF COAST CENTRAL"/>
    <n v="40066"/>
    <n v="23561"/>
    <n v="24958"/>
    <m/>
    <n v="95"/>
    <n v="141"/>
    <n v="276"/>
    <n v="848129"/>
    <n v="1678"/>
    <n v="5783"/>
    <n v="19870"/>
    <d v="2020-01-20T00:00:00"/>
    <n v="8548"/>
    <m/>
    <m/>
    <n v="2890"/>
    <n v="1111.992"/>
    <n v="2220"/>
    <n v="899.28700000000003"/>
    <n v="346.2"/>
    <n v="1098.5999999999999"/>
    <n v="8971"/>
    <n v="6"/>
    <n v="3895"/>
    <n v="1"/>
    <n v="5141"/>
    <n v="1"/>
    <n v="31"/>
    <n v="1"/>
    <n v="9470"/>
    <n v="9636"/>
    <m/>
    <n v="46.3"/>
    <d v="2017-02-02T00:00:00"/>
    <n v="1"/>
    <n v="1"/>
    <m/>
    <s v="SUNOCO PTNRS. MKTG.&amp;TERMINALS LP"/>
    <n v="27236"/>
    <n v="166"/>
    <m/>
    <s v="ELIJAH GREEN"/>
    <x v="0"/>
    <n v="3"/>
    <s v="TEXAS &amp; LOUISIANA GULF COAST BASIN"/>
    <m/>
    <s v="USA"/>
    <m/>
    <m/>
    <n v="30.531108199999998"/>
    <n v="298"/>
    <n v="-94.255357700000005"/>
    <m/>
    <m/>
    <s v="P-330"/>
    <x v="0"/>
    <s v="GREEN, E"/>
    <n v="129914850"/>
    <n v="10590"/>
    <n v="11776"/>
    <n v="14083"/>
    <n v="0"/>
  </r>
  <r>
    <n v="42457308750000"/>
    <n v="4245730875"/>
    <n v="1"/>
    <s v="NewDrill"/>
    <x v="0"/>
    <s v="MAGNUM PRODUCING, LP"/>
    <x v="11"/>
    <s v="2C"/>
    <x v="8"/>
    <s v="WILCOX 6"/>
    <s v="GAS"/>
    <x v="0"/>
    <s v="V"/>
    <n v="9975"/>
    <x v="17"/>
    <x v="14"/>
    <x v="2"/>
    <n v="41"/>
    <n v="627615"/>
    <n v="33"/>
    <n v="85444"/>
    <n v="6"/>
    <m/>
    <n v="1116"/>
    <n v="1076"/>
    <n v="190047"/>
    <m/>
    <n v="6733"/>
    <n v="43002"/>
    <n v="34185"/>
    <s v="GULF COAST CENTRAL"/>
    <n v="279159"/>
    <n v="80712"/>
    <n v="481"/>
    <m/>
    <n v="205"/>
    <n v="450"/>
    <n v="1468"/>
    <n v="2699355"/>
    <n v="2"/>
    <n v="14889"/>
    <n v="67628"/>
    <d v="2017-02-07T00:00:00"/>
    <n v="115"/>
    <n v="2380"/>
    <n v="2715"/>
    <n v="7160"/>
    <n v="3300.7640000000001"/>
    <n v="7350"/>
    <n v="302.95999999999998"/>
    <n v="139.80000000000001"/>
    <n v="0"/>
    <n v="49251"/>
    <n v="3"/>
    <n v="6733"/>
    <n v="1"/>
    <n v="13947"/>
    <n v="2"/>
    <n v="84"/>
    <n v="2"/>
    <n v="9318"/>
    <n v="9332"/>
    <n v="0.73"/>
    <n v="54.4"/>
    <d v="2017-02-02T00:00:00"/>
    <n v="1"/>
    <n v="1"/>
    <s v="MAGNUM PRODUCING, LP"/>
    <s v="SUNOCO PTNRS. MKTG.&amp;TERMINALS LP"/>
    <n v="282350"/>
    <n v="14"/>
    <m/>
    <s v="ELIJAH GREEN"/>
    <x v="0"/>
    <n v="3"/>
    <s v="TEXAS &amp; LOUISIANA GULF COAST BASIN"/>
    <m/>
    <s v="USA"/>
    <m/>
    <m/>
    <n v="30.531108199999998"/>
    <n v="298"/>
    <n v="-94.255357700000005"/>
    <m/>
    <m/>
    <s v="P-330"/>
    <x v="0"/>
    <s v="GREEN, E"/>
    <n v="129914849"/>
    <n v="5107"/>
    <n v="16857"/>
    <n v="27"/>
    <n v="0"/>
  </r>
  <r>
    <n v="42199335270000"/>
    <n v="4219933527"/>
    <n v="1"/>
    <s v="Recomplete"/>
    <x v="1"/>
    <s v="MAGNUM PRODUCING, LP"/>
    <x v="20"/>
    <s v="1H"/>
    <x v="6"/>
    <s v="UPPER WILCOX CONS"/>
    <s v="GAS"/>
    <x v="4"/>
    <s v="H"/>
    <n v="14203"/>
    <x v="10"/>
    <x v="15"/>
    <x v="10"/>
    <n v="12"/>
    <n v="37207"/>
    <m/>
    <n v="305"/>
    <m/>
    <n v="1"/>
    <m/>
    <n v="0"/>
    <n v="6506"/>
    <m/>
    <m/>
    <n v="11664"/>
    <n v="0"/>
    <s v="GULF COAST CENTRAL"/>
    <n v="29398"/>
    <n v="4900"/>
    <n v="0"/>
    <m/>
    <n v="0"/>
    <n v="35"/>
    <n v="212"/>
    <n v="211900"/>
    <n v="0"/>
    <n v="304"/>
    <n v="25543"/>
    <m/>
    <n v="0"/>
    <m/>
    <m/>
    <m/>
    <m/>
    <n v="121990"/>
    <m/>
    <n v="0"/>
    <m/>
    <n v="11664"/>
    <n v="1"/>
    <n v="304"/>
    <n v="1"/>
    <n v="1944"/>
    <n v="1"/>
    <n v="12"/>
    <n v="1"/>
    <n v="10042"/>
    <n v="10052"/>
    <m/>
    <m/>
    <d v="2015-10-11T00:00:00"/>
    <n v="1"/>
    <n v="1"/>
    <s v="ENTERPRISE PRODUCTS OPERATINGLLC"/>
    <s v="FIRST RIVER ENERGY, LLC"/>
    <n v="281878"/>
    <n v="10"/>
    <m/>
    <s v="MAPLE SLOUGH"/>
    <x v="0"/>
    <n v="3"/>
    <s v="TEXAS &amp; LOUISIANA GULF COAST BASIN"/>
    <n v="185"/>
    <s v="USA"/>
    <m/>
    <m/>
    <n v="30.4950847"/>
    <n v="298"/>
    <n v="-94.175819399999995"/>
    <n v="1"/>
    <m/>
    <s v="P-330"/>
    <x v="0"/>
    <s v="H&amp;TC RR CO"/>
    <n v="129788723"/>
    <n v="1"/>
    <m/>
    <n v="0"/>
    <n v="6752"/>
  </r>
  <r>
    <n v="42245328040000"/>
    <n v="4224532804"/>
    <n v="2"/>
    <s v="Recomplete"/>
    <x v="1"/>
    <s v="MAGNUM PRODUCING, LP"/>
    <x v="21"/>
    <n v="1"/>
    <x v="1"/>
    <s v="MIOCENE SIPHONINA"/>
    <s v="OIL"/>
    <x v="0"/>
    <s v="V"/>
    <n v="7120"/>
    <x v="18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d v="2017-08-01T00:00:00"/>
    <m/>
    <m/>
    <m/>
    <m/>
    <m/>
    <m/>
    <m/>
    <m/>
    <m/>
    <m/>
    <m/>
    <m/>
    <m/>
    <m/>
    <m/>
    <m/>
    <m/>
    <n v="5883"/>
    <n v="5892"/>
    <m/>
    <n v="25"/>
    <d v="2014-07-08T00:00:00"/>
    <n v="1"/>
    <m/>
    <s v="MAGNUM PRODUCING, LP"/>
    <s v="GULFMARK ENERGY, INC."/>
    <n v="27190"/>
    <n v="9"/>
    <m/>
    <s v="BIG HILL"/>
    <x v="0"/>
    <n v="3"/>
    <s v="TEXAS &amp; LOUISIANA GULF COAST BASIN"/>
    <m/>
    <s v="USA"/>
    <m/>
    <m/>
    <n v="29.747720999999999"/>
    <n v="22"/>
    <n v="-94.2650845"/>
    <m/>
    <m/>
    <s v="P-330"/>
    <x v="0"/>
    <s v="EATON, S"/>
    <n v="129778952"/>
    <m/>
    <m/>
    <m/>
    <n v="0"/>
  </r>
  <r>
    <n v="42285337940000"/>
    <n v="4228533794"/>
    <n v="2"/>
    <s v="Recomplete"/>
    <x v="1"/>
    <s v="MAGNUM PRODUCING, LP"/>
    <x v="22"/>
    <n v="1"/>
    <x v="11"/>
    <s v="WILCOX 8200"/>
    <s v="OIL"/>
    <x v="0"/>
    <s v="V"/>
    <n v="8400"/>
    <x v="19"/>
    <x v="16"/>
    <x v="11"/>
    <n v="13"/>
    <m/>
    <m/>
    <n v="2211"/>
    <m/>
    <n v="96"/>
    <m/>
    <n v="3199"/>
    <n v="2211"/>
    <s v="EAGLE FORD DRY"/>
    <n v="70"/>
    <m/>
    <n v="618"/>
    <s v="GULF COAST WEST"/>
    <n v="0"/>
    <n v="618"/>
    <n v="1288"/>
    <s v="EAGLEFORD"/>
    <n v="14"/>
    <n v="14"/>
    <n v="0"/>
    <n v="81000"/>
    <n v="115"/>
    <n v="618"/>
    <m/>
    <d v="2020-01-01T00:00:00"/>
    <n v="1288"/>
    <m/>
    <m/>
    <n v="0"/>
    <m/>
    <n v="0"/>
    <m/>
    <m/>
    <m/>
    <m/>
    <m/>
    <n v="405"/>
    <n v="2"/>
    <n v="405"/>
    <n v="2"/>
    <n v="2"/>
    <n v="2"/>
    <n v="8109"/>
    <n v="8119"/>
    <m/>
    <n v="33.9"/>
    <d v="2015-07-07T00:00:00"/>
    <n v="1"/>
    <n v="1"/>
    <m/>
    <s v="ENTERPRISE CRUDE OIL LLC"/>
    <n v="27162"/>
    <n v="10"/>
    <m/>
    <s v="SHERIDAN, S. W."/>
    <x v="0"/>
    <n v="2"/>
    <s v="TEXAS &amp; LOUISIANA GULF COAST BASIN"/>
    <n v="3"/>
    <s v="USA"/>
    <m/>
    <m/>
    <n v="29.423360200000001"/>
    <n v="247"/>
    <n v="-96.652023700000001"/>
    <m/>
    <m/>
    <s v="P-330"/>
    <x v="0"/>
    <s v="HT&amp;B RR CO"/>
    <n v="129760836"/>
    <n v="1593"/>
    <m/>
    <n v="1911"/>
    <n v="0"/>
  </r>
  <r>
    <n v="42199335280000"/>
    <n v="4219933528"/>
    <n v="0"/>
    <s v="Not in Permit List"/>
    <x v="1"/>
    <s v="MAGNUM PRODUCING, LP"/>
    <x v="20"/>
    <n v="2"/>
    <x v="6"/>
    <s v="UPPER WILCOX CONS"/>
    <s v="GAS"/>
    <x v="0"/>
    <s v="D"/>
    <n v="11355"/>
    <x v="20"/>
    <x v="17"/>
    <x v="12"/>
    <n v="4"/>
    <n v="6119"/>
    <m/>
    <m/>
    <m/>
    <m/>
    <n v="19"/>
    <n v="0"/>
    <n v="1020"/>
    <m/>
    <m/>
    <n v="927"/>
    <m/>
    <s v="GULF COAST CENTRAL"/>
    <m/>
    <m/>
    <m/>
    <m/>
    <n v="0"/>
    <n v="14"/>
    <n v="83"/>
    <n v="83032"/>
    <n v="0"/>
    <m/>
    <m/>
    <m/>
    <m/>
    <m/>
    <m/>
    <m/>
    <m/>
    <m/>
    <m/>
    <n v="0"/>
    <n v="0"/>
    <n v="2599"/>
    <n v="3"/>
    <m/>
    <m/>
    <n v="433"/>
    <n v="3"/>
    <n v="3"/>
    <n v="3"/>
    <n v="10649"/>
    <n v="11265"/>
    <m/>
    <m/>
    <d v="2016-02-16T00:00:00"/>
    <n v="1"/>
    <n v="1"/>
    <s v="ENTERPRISE PRODUCTS OPERATINGLLC"/>
    <s v="FIRST RIVER ENERGY, LLC"/>
    <n v="281611"/>
    <n v="616"/>
    <m/>
    <s v="MAPLE SLOUGH"/>
    <x v="0"/>
    <n v="3"/>
    <s v="TEXAS &amp; LOUISIANA GULF COAST BASIN"/>
    <n v="185"/>
    <s v="USA"/>
    <m/>
    <m/>
    <n v="30.4950525"/>
    <n v="298"/>
    <n v="-94.175848700000003"/>
    <n v="1"/>
    <m/>
    <s v="P-330"/>
    <x v="0"/>
    <s v="H&amp;TC RR CO"/>
    <n v="129760794"/>
    <m/>
    <n v="6119"/>
    <n v="0"/>
    <n v="6752"/>
  </r>
  <r>
    <n v="42245317140000"/>
    <n v="4224531714"/>
    <n v="1"/>
    <s v="ReEnter"/>
    <x v="1"/>
    <s v="MAGNUM PRODUCING, LP"/>
    <x v="23"/>
    <n v="1"/>
    <x v="1"/>
    <s v="SPINDLETOP SALT DOME - DISPOSAL"/>
    <s v="OIL"/>
    <x v="0"/>
    <s v="D"/>
    <n v="6423"/>
    <x v="21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d v="2018-08-01T00:00:00"/>
    <m/>
    <m/>
    <m/>
    <m/>
    <m/>
    <m/>
    <m/>
    <m/>
    <m/>
    <m/>
    <m/>
    <m/>
    <m/>
    <m/>
    <m/>
    <m/>
    <m/>
    <n v="4712"/>
    <n v="4718"/>
    <m/>
    <n v="30.8"/>
    <d v="1984-04-10T00:00:00"/>
    <n v="1"/>
    <m/>
    <s v="MAGNUM PRODUCING, LP"/>
    <s v="GULFMARK ENERGY, INC."/>
    <n v="27150"/>
    <n v="6"/>
    <m/>
    <s v="BIG HILL"/>
    <x v="0"/>
    <n v="3"/>
    <s v="TEXAS &amp; LOUISIANA GULF COAST BASIN"/>
    <m/>
    <s v="USA"/>
    <m/>
    <m/>
    <n v="29.752817"/>
    <n v="22"/>
    <n v="-94.253888700000005"/>
    <m/>
    <m/>
    <s v="P-330"/>
    <x v="0"/>
    <s v="EATON, S"/>
    <n v="129759930"/>
    <m/>
    <m/>
    <m/>
    <n v="0"/>
  </r>
  <r>
    <n v="42199335420000"/>
    <n v="4219933542"/>
    <n v="1"/>
    <s v="Recomplete"/>
    <x v="1"/>
    <s v="MAGNUM PRODUCING, LP"/>
    <x v="24"/>
    <s v="1H"/>
    <x v="6"/>
    <s v="UPPER WILCOX CONS"/>
    <s v="GAS"/>
    <x v="4"/>
    <s v="H"/>
    <n v="13699"/>
    <x v="7"/>
    <x v="18"/>
    <x v="13"/>
    <n v="5"/>
    <n v="20530"/>
    <m/>
    <n v="1537"/>
    <m/>
    <n v="467"/>
    <n v="1957"/>
    <n v="83168"/>
    <n v="4959"/>
    <m/>
    <m/>
    <n v="6176"/>
    <m/>
    <s v="GULF COAST CENTRAL"/>
    <m/>
    <m/>
    <m/>
    <m/>
    <n v="3"/>
    <n v="29"/>
    <n v="157"/>
    <n v="176667"/>
    <n v="7928"/>
    <m/>
    <m/>
    <d v="2016-06-04T00:00:00"/>
    <m/>
    <n v="465"/>
    <n v="1215"/>
    <n v="47000"/>
    <n v="13357.189"/>
    <n v="13360"/>
    <n v="74.866"/>
    <n v="21.3"/>
    <n v="238.6"/>
    <n v="6176"/>
    <n v="1"/>
    <n v="823"/>
    <n v="3"/>
    <n v="1511"/>
    <n v="4"/>
    <n v="9"/>
    <n v="4"/>
    <n v="12529"/>
    <n v="13601"/>
    <n v="0.75"/>
    <n v="47.7"/>
    <d v="2015-10-29T00:00:00"/>
    <n v="1"/>
    <n v="1"/>
    <s v="ENTERPRISE PRODUCTS OPERATINGLLC"/>
    <s v="FIRST RIVER ENERGY, LLC"/>
    <n v="281490"/>
    <n v="1072"/>
    <m/>
    <s v="MAPLE SLOUGH"/>
    <x v="0"/>
    <n v="3"/>
    <s v="TEXAS &amp; LOUISIANA GULF COAST BASIN"/>
    <n v="185"/>
    <s v="USA"/>
    <m/>
    <m/>
    <n v="30.494911699999999"/>
    <n v="298"/>
    <n v="-94.175976000000006"/>
    <n v="1"/>
    <m/>
    <s v="P-330"/>
    <x v="0"/>
    <s v="H&amp;TC RR CO"/>
    <n v="129759782"/>
    <n v="1537"/>
    <n v="20530"/>
    <n v="83168"/>
    <n v="6752"/>
  </r>
  <r>
    <n v="42015306440000"/>
    <n v="4201530644"/>
    <n v="1"/>
    <s v="Recomplete"/>
    <x v="1"/>
    <s v="MAGNUM PRODUCING, LP"/>
    <x v="25"/>
    <n v="1"/>
    <x v="12"/>
    <s v="WILCOX 9000"/>
    <s v="OIL"/>
    <x v="0"/>
    <s v="V"/>
    <n v="10216"/>
    <x v="22"/>
    <x v="19"/>
    <x v="14"/>
    <n v="20"/>
    <m/>
    <m/>
    <n v="108"/>
    <m/>
    <n v="1"/>
    <m/>
    <n v="0"/>
    <n v="108"/>
    <m/>
    <n v="13"/>
    <m/>
    <n v="51"/>
    <s v="GULF COAST CENTRAL"/>
    <n v="0"/>
    <n v="51"/>
    <n v="0"/>
    <s v="EAGLEBINE"/>
    <n v="1"/>
    <n v="1"/>
    <n v="0"/>
    <n v="3871"/>
    <n v="0"/>
    <n v="38"/>
    <m/>
    <d v="2016-10-29T00:00:00"/>
    <n v="0"/>
    <m/>
    <m/>
    <n v="0"/>
    <m/>
    <n v="0"/>
    <m/>
    <m/>
    <m/>
    <m/>
    <m/>
    <n v="20"/>
    <n v="2"/>
    <n v="20"/>
    <n v="2"/>
    <n v="0"/>
    <n v="2"/>
    <n v="8983"/>
    <n v="9230"/>
    <m/>
    <n v="28.3"/>
    <d v="1993-05-25T00:00:00"/>
    <n v="1"/>
    <n v="1"/>
    <m/>
    <s v="SHELL TRADING (US) COMPANY"/>
    <n v="27151"/>
    <n v="247"/>
    <m/>
    <s v="BLEIBLERVILLE"/>
    <x v="0"/>
    <n v="3"/>
    <s v="TEXAS &amp; LOUISIANA GULF COAST BASIN"/>
    <m/>
    <s v="USA"/>
    <m/>
    <m/>
    <n v="30.019736200000001"/>
    <m/>
    <n v="-96.453117500000005"/>
    <m/>
    <m/>
    <s v="P-330"/>
    <x v="0"/>
    <m/>
    <n v="129759706"/>
    <n v="19"/>
    <m/>
    <n v="0"/>
    <n v="0"/>
  </r>
  <r>
    <n v="42321323830000"/>
    <n v="4232132383"/>
    <n v="2"/>
    <s v="Recomplete"/>
    <x v="1"/>
    <s v="MAGNUM PRODUCING, LP"/>
    <x v="26"/>
    <n v="2"/>
    <x v="3"/>
    <s v="MIOCENE - DISPOSAL"/>
    <s v="OIL"/>
    <x v="0"/>
    <s v="D"/>
    <n v="10696"/>
    <x v="23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d v="2018-06-01T00:00:00"/>
    <m/>
    <m/>
    <m/>
    <m/>
    <m/>
    <m/>
    <m/>
    <m/>
    <m/>
    <m/>
    <m/>
    <m/>
    <m/>
    <m/>
    <m/>
    <m/>
    <m/>
    <n v="8582"/>
    <n v="8688"/>
    <m/>
    <m/>
    <d v="2016-07-29T00:00:00"/>
    <n v="1"/>
    <m/>
    <m/>
    <s v="GULFMARK ENERGY, INC."/>
    <n v="27142"/>
    <n v="106"/>
    <n v="0"/>
    <s v="WILDCAT"/>
    <x v="0"/>
    <n v="3"/>
    <s v="TEXAS &amp; LOUISIANA GULF COAST BASIN"/>
    <m/>
    <s v="USA"/>
    <m/>
    <m/>
    <n v="28.962456499999998"/>
    <n v="45"/>
    <n v="-95.978383300000004"/>
    <m/>
    <m/>
    <s v="P-330"/>
    <x v="0"/>
    <s v="HALL, E"/>
    <n v="129728248"/>
    <m/>
    <m/>
    <m/>
    <n v="0"/>
  </r>
  <r>
    <n v="42199335230000"/>
    <n v="4219933523"/>
    <n v="2"/>
    <s v="Recomplete"/>
    <x v="1"/>
    <s v="MAGNUM PRODUCING, LP"/>
    <x v="17"/>
    <s v="1H"/>
    <x v="6"/>
    <s v="UPPER WILCOX CONS"/>
    <s v="GAS"/>
    <x v="0"/>
    <s v="H"/>
    <n v="13205"/>
    <x v="6"/>
    <x v="20"/>
    <x v="15"/>
    <n v="13"/>
    <n v="78557"/>
    <m/>
    <n v="20658"/>
    <m/>
    <n v="869"/>
    <n v="1119"/>
    <n v="0"/>
    <n v="33751"/>
    <m/>
    <n v="1238"/>
    <n v="11058"/>
    <n v="10837"/>
    <s v="GULF COAST CENTRAL"/>
    <n v="58021"/>
    <n v="20507"/>
    <n v="0"/>
    <m/>
    <n v="16"/>
    <n v="24"/>
    <n v="51"/>
    <n v="144032"/>
    <n v="0"/>
    <n v="1238"/>
    <n v="11058"/>
    <m/>
    <n v="0"/>
    <m/>
    <m/>
    <n v="3260"/>
    <n v="3475.7469999999998"/>
    <n v="3800"/>
    <n v="287.70800000000003"/>
    <n v="306.39999999999998"/>
    <n v="776.6"/>
    <n v="15983"/>
    <n v="4"/>
    <n v="3853"/>
    <n v="4"/>
    <n v="6517"/>
    <n v="4"/>
    <n v="39"/>
    <n v="4"/>
    <m/>
    <m/>
    <m/>
    <m/>
    <d v="2015-07-24T00:00:00"/>
    <n v="1"/>
    <n v="1"/>
    <s v="ENTERPRISE PRODUCTS OPERATINGLLC"/>
    <s v="SUNOCO PTNRS. MKTG.&amp;TERMINALS LP"/>
    <n v="281398"/>
    <m/>
    <m/>
    <s v="MAPLE SLOUGH"/>
    <x v="0"/>
    <n v="3"/>
    <s v="TEXAS &amp; LOUISIANA GULF COAST BASIN"/>
    <n v="185"/>
    <s v="USA"/>
    <m/>
    <m/>
    <n v="30.4947278"/>
    <n v="298"/>
    <n v="-94.176142299999995"/>
    <n v="1"/>
    <m/>
    <s v="P-330"/>
    <x v="0"/>
    <s v="H&amp;TC RR CO"/>
    <n v="129728171"/>
    <n v="19420"/>
    <n v="67499"/>
    <n v="0"/>
    <n v="6752"/>
  </r>
  <r>
    <n v="42089004070000"/>
    <n v="4208900407"/>
    <n v="5"/>
    <s v="Recomplete"/>
    <x v="1"/>
    <s v="MAGNUM PRODUCING, LP"/>
    <x v="27"/>
    <n v="1"/>
    <x v="9"/>
    <s v="WILCOX 9100"/>
    <s v="GAS"/>
    <x v="0"/>
    <s v="V"/>
    <n v="10721"/>
    <x v="24"/>
    <x v="21"/>
    <x v="5"/>
    <n v="56"/>
    <n v="7348"/>
    <n v="1"/>
    <n v="242"/>
    <n v="0"/>
    <m/>
    <n v="38"/>
    <n v="0"/>
    <n v="1467"/>
    <m/>
    <m/>
    <n v="153"/>
    <n v="21"/>
    <s v="GULF COAST CENTRAL"/>
    <n v="2446"/>
    <n v="429"/>
    <n v="0"/>
    <s v="EAGLEBINE"/>
    <n v="0"/>
    <n v="4"/>
    <n v="22"/>
    <n v="22300"/>
    <n v="0"/>
    <n v="44"/>
    <n v="356"/>
    <d v="2016-11-01T00:00:00"/>
    <n v="0"/>
    <m/>
    <n v="3000"/>
    <m/>
    <n v="41300"/>
    <n v="30360"/>
    <n v="24.213000000000001"/>
    <n v="0"/>
    <n v="0"/>
    <n v="748"/>
    <n v="9"/>
    <n v="78"/>
    <n v="24"/>
    <n v="131"/>
    <n v="9"/>
    <n v="1"/>
    <n v="9"/>
    <n v="9040"/>
    <n v="9075"/>
    <n v="0.63"/>
    <m/>
    <d v="2014-10-02T00:00:00"/>
    <n v="1"/>
    <n v="1"/>
    <s v="MAGNUM PRODUCING, LP"/>
    <s v="SHELL TRADING (US) COMPANY"/>
    <n v="280832"/>
    <n v="35"/>
    <m/>
    <s v="SUBLIME"/>
    <x v="0"/>
    <n v="3"/>
    <s v="TEXAS &amp; LOUISIANA GULF COAST BASIN"/>
    <m/>
    <s v="USA"/>
    <m/>
    <m/>
    <n v="29.528549699999999"/>
    <n v="211"/>
    <n v="-96.701554700000003"/>
    <m/>
    <m/>
    <s v="P-330"/>
    <x v="0"/>
    <s v="FOWLER, S"/>
    <n v="129644532"/>
    <n v="10"/>
    <n v="413"/>
    <n v="0"/>
    <n v="0"/>
  </r>
  <r>
    <n v="42239336400000"/>
    <n v="4223933640"/>
    <n v="1"/>
    <s v="NewDrill"/>
    <x v="0"/>
    <s v="MAGNUM PRODUCING, LP"/>
    <x v="28"/>
    <n v="1"/>
    <x v="13"/>
    <s v="COMBINED ASSOCIATED"/>
    <s v="GAS"/>
    <x v="0"/>
    <s v="V"/>
    <n v="6500"/>
    <x v="25"/>
    <x v="22"/>
    <x v="16"/>
    <n v="28"/>
    <n v="42040"/>
    <m/>
    <m/>
    <m/>
    <m/>
    <n v="236"/>
    <n v="0"/>
    <n v="7007"/>
    <m/>
    <m/>
    <n v="4498"/>
    <n v="0"/>
    <s v="GULF COAST WEST"/>
    <n v="5374"/>
    <n v="896"/>
    <n v="0"/>
    <m/>
    <n v="0"/>
    <n v="4"/>
    <n v="22"/>
    <n v="21935"/>
    <n v="0"/>
    <m/>
    <n v="14389"/>
    <d v="2014-11-20T00:00:00"/>
    <n v="0"/>
    <n v="1775"/>
    <n v="1990"/>
    <m/>
    <m/>
    <m/>
    <m/>
    <n v="0"/>
    <n v="0"/>
    <n v="4726"/>
    <n v="36"/>
    <m/>
    <m/>
    <n v="788"/>
    <n v="36"/>
    <n v="5"/>
    <n v="36"/>
    <n v="5376"/>
    <n v="6376"/>
    <n v="0.57999999999999996"/>
    <m/>
    <d v="2014-11-16T00:00:00"/>
    <n v="1"/>
    <n v="1"/>
    <s v="MAGNUM PRODUCING, LP"/>
    <s v="GULFMARK ENERGY, INC."/>
    <n v="280417"/>
    <n v="1000"/>
    <m/>
    <s v="WESTHOFF"/>
    <x v="0"/>
    <n v="2"/>
    <s v="TEXAS &amp; LOUISIANA GULF COAST BASIN"/>
    <m/>
    <s v="USA"/>
    <m/>
    <m/>
    <n v="28.970497600000002"/>
    <n v="31"/>
    <n v="-96.594125099999999"/>
    <m/>
    <m/>
    <s v="P-330"/>
    <x v="0"/>
    <s v="HEARD, W"/>
    <n v="129611201"/>
    <m/>
    <n v="18907"/>
    <n v="0"/>
    <n v="0"/>
  </r>
  <r>
    <n v="42285337940000"/>
    <n v="4228533794"/>
    <n v="2"/>
    <s v="Recomplete"/>
    <x v="1"/>
    <s v="MAGNUM PRODUCING, LP"/>
    <x v="22"/>
    <n v="1"/>
    <x v="11"/>
    <s v="WILCOX 8300"/>
    <s v="GAS"/>
    <x v="4"/>
    <s v="V"/>
    <n v="8400"/>
    <x v="19"/>
    <x v="20"/>
    <x v="17"/>
    <n v="2"/>
    <n v="1276"/>
    <m/>
    <n v="23"/>
    <m/>
    <n v="3"/>
    <n v="5"/>
    <n v="510"/>
    <n v="236"/>
    <s v="EAGLE FORD DRY"/>
    <n v="20"/>
    <n v="1271"/>
    <n v="20"/>
    <s v="GULF COAST WEST"/>
    <n v="1271"/>
    <n v="232"/>
    <n v="508"/>
    <s v="EAGLEFORD"/>
    <n v="0"/>
    <n v="0"/>
    <n v="0"/>
    <n v="742"/>
    <n v="2"/>
    <n v="20"/>
    <n v="1271"/>
    <d v="2015-07-11T00:00:00"/>
    <n v="508"/>
    <n v="625"/>
    <n v="2800"/>
    <m/>
    <n v="1666.6669999999999"/>
    <n v="55480"/>
    <n v="600"/>
    <n v="0"/>
    <n v="600"/>
    <n v="1271"/>
    <n v="1"/>
    <n v="20"/>
    <n v="1"/>
    <n v="232"/>
    <n v="1"/>
    <n v="1"/>
    <n v="1"/>
    <n v="8171"/>
    <n v="8177"/>
    <n v="0.65"/>
    <n v="45.1"/>
    <d v="2015-07-07T00:00:00"/>
    <n v="1"/>
    <n v="1"/>
    <s v="MAGNUM PRODUCING, LP"/>
    <s v="GULFMARK ENERGY, INC."/>
    <n v="280235"/>
    <n v="6"/>
    <n v="0"/>
    <s v="SHERIDAN, S. W."/>
    <x v="0"/>
    <n v="2"/>
    <s v="TEXAS &amp; LOUISIANA GULF COAST BASIN"/>
    <n v="3"/>
    <s v="USA"/>
    <m/>
    <m/>
    <n v="29.423360200000001"/>
    <n v="247"/>
    <n v="-96.652023700000001"/>
    <m/>
    <m/>
    <s v="P-330"/>
    <x v="0"/>
    <s v="HT&amp;B RR CO"/>
    <n v="129604666"/>
    <n v="3"/>
    <n v="5"/>
    <n v="2"/>
    <n v="0"/>
  </r>
  <r>
    <n v="42039332690000"/>
    <n v="4203933269"/>
    <n v="1"/>
    <s v="NewDrill"/>
    <x v="0"/>
    <s v="MAGNUM PRODUCING, LP"/>
    <x v="29"/>
    <n v="1"/>
    <x v="2"/>
    <n v="10800"/>
    <s v="GAS"/>
    <x v="0"/>
    <s v="D"/>
    <n v="11650"/>
    <x v="26"/>
    <x v="23"/>
    <x v="2"/>
    <n v="32"/>
    <n v="3721533"/>
    <n v="2339"/>
    <n v="204388"/>
    <n v="44"/>
    <n v="873"/>
    <n v="51669"/>
    <n v="0"/>
    <n v="824643"/>
    <m/>
    <m/>
    <n v="2182"/>
    <n v="0"/>
    <s v="GULF COAST CENTRAL"/>
    <n v="2182"/>
    <n v="364"/>
    <n v="0"/>
    <m/>
    <n v="195"/>
    <n v="601"/>
    <n v="2436"/>
    <n v="3608400"/>
    <n v="0"/>
    <n v="100068"/>
    <n v="1644792"/>
    <d v="2017-12-06T00:00:00"/>
    <n v="0"/>
    <n v="5620"/>
    <n v="6100"/>
    <m/>
    <n v="40763.576999999997"/>
    <n v="18210"/>
    <n v="24.532"/>
    <n v="0"/>
    <n v="16.899999999999999"/>
    <n v="144759"/>
    <n v="46"/>
    <n v="10986"/>
    <n v="6"/>
    <n v="34152"/>
    <n v="35"/>
    <n v="205"/>
    <n v="35"/>
    <n v="10707"/>
    <n v="10746"/>
    <n v="0.67"/>
    <n v="50"/>
    <d v="2015-06-11T00:00:00"/>
    <n v="1"/>
    <n v="1"/>
    <s v="MAGNUM PRODUCING, LP"/>
    <s v="PLAINS MARKETING, L.P."/>
    <n v="280236"/>
    <n v="39"/>
    <m/>
    <s v="ALLEN DOME"/>
    <x v="0"/>
    <n v="3"/>
    <s v="TEXAS &amp; LOUISIANA GULF COAST BASIN"/>
    <n v="64"/>
    <s v="USA"/>
    <m/>
    <m/>
    <n v="28.9422222"/>
    <n v="2"/>
    <n v="-95.562861100000006"/>
    <m/>
    <m/>
    <s v="P-330"/>
    <x v="0"/>
    <s v="ALLEY, W &amp; T"/>
    <n v="129600441"/>
    <n v="26203"/>
    <n v="1068128"/>
    <n v="0"/>
    <n v="0"/>
  </r>
  <r>
    <n v="42321323540000"/>
    <n v="4232132354"/>
    <n v="1"/>
    <s v="NewDrill"/>
    <x v="0"/>
    <s v="MAGNUM PRODUCING, LP"/>
    <x v="30"/>
    <n v="2"/>
    <x v="3"/>
    <s v="NODOSARIA 10,000"/>
    <s v="GAS"/>
    <x v="0"/>
    <s v="V"/>
    <n v="11700"/>
    <x v="27"/>
    <x v="24"/>
    <x v="2"/>
    <n v="64"/>
    <n v="177200"/>
    <n v="79"/>
    <n v="18305"/>
    <n v="8"/>
    <n v="213"/>
    <n v="2125"/>
    <n v="20565"/>
    <n v="47838"/>
    <m/>
    <n v="614"/>
    <n v="5190"/>
    <n v="3861"/>
    <s v="GULF COAST CENTRAL"/>
    <n v="39310"/>
    <n v="10413"/>
    <n v="4562"/>
    <m/>
    <n v="32"/>
    <n v="89"/>
    <n v="343"/>
    <n v="532800"/>
    <n v="247"/>
    <n v="1357"/>
    <n v="12464"/>
    <d v="2016-06-08T00:00:00"/>
    <n v="1446"/>
    <n v="750"/>
    <n v="7000"/>
    <n v="10810"/>
    <n v="9187.5869999999995"/>
    <n v="9680"/>
    <n v="108.843"/>
    <n v="92.5"/>
    <n v="100.2"/>
    <n v="10278"/>
    <n v="2"/>
    <n v="951"/>
    <n v="2"/>
    <n v="2664"/>
    <n v="2"/>
    <n v="16"/>
    <n v="2"/>
    <n v="10736"/>
    <n v="10741"/>
    <n v="0.66"/>
    <n v="50"/>
    <d v="2015-03-13T00:00:00"/>
    <n v="1"/>
    <n v="1"/>
    <s v="MAGNUM PRODUCING, LP"/>
    <s v="GULFMARK ENERGY, INC."/>
    <n v="279199"/>
    <n v="5"/>
    <m/>
    <s v="BUTTERMILK"/>
    <x v="0"/>
    <n v="3"/>
    <s v="TEXAS &amp; LOUISIANA GULF COAST BASIN"/>
    <n v="5"/>
    <s v="USA"/>
    <m/>
    <m/>
    <n v="28.730435"/>
    <n v="140"/>
    <n v="-96.314658199999997"/>
    <m/>
    <m/>
    <s v="P-330"/>
    <x v="0"/>
    <s v="DUNCAN, J"/>
    <n v="129564613"/>
    <n v="2159"/>
    <n v="19836"/>
    <n v="2302"/>
    <n v="0"/>
  </r>
  <r>
    <n v="42481352870000"/>
    <n v="4248135287"/>
    <n v="2"/>
    <s v="Recomplete"/>
    <x v="1"/>
    <s v="MAGNUM PRODUCING, LP"/>
    <x v="31"/>
    <n v="1"/>
    <x v="5"/>
    <s v="CATAHOULA - DISPOSAL"/>
    <s v="GAS"/>
    <x v="0"/>
    <s v="V"/>
    <n v="7250"/>
    <x v="28"/>
    <x v="22"/>
    <x v="18"/>
    <n v="14"/>
    <n v="15215"/>
    <m/>
    <m/>
    <m/>
    <m/>
    <n v="89"/>
    <n v="0"/>
    <n v="2536"/>
    <m/>
    <m/>
    <n v="979"/>
    <n v="0"/>
    <s v="GULF COAST CENTRAL"/>
    <n v="8788"/>
    <n v="1465"/>
    <n v="0"/>
    <m/>
    <n v="0"/>
    <n v="32"/>
    <n v="191"/>
    <n v="191065"/>
    <n v="0"/>
    <m/>
    <n v="6902"/>
    <d v="2016-05-01T00:00:00"/>
    <n v="0"/>
    <n v="0"/>
    <n v="0"/>
    <m/>
    <m/>
    <m/>
    <m/>
    <n v="0"/>
    <n v="0"/>
    <n v="5923"/>
    <n v="2"/>
    <m/>
    <m/>
    <n v="987"/>
    <n v="2"/>
    <n v="6"/>
    <n v="2"/>
    <n v="5779"/>
    <n v="5783"/>
    <n v="0.57999999999999996"/>
    <m/>
    <d v="2014-11-27T00:00:00"/>
    <n v="1"/>
    <n v="1"/>
    <s v="MAGNUM PRODUCING, LP"/>
    <s v="GULFMARK ENERGY, INC."/>
    <n v="279165"/>
    <n v="4"/>
    <m/>
    <s v="LOUISE"/>
    <x v="0"/>
    <n v="3"/>
    <s v="TEXAS &amp; LOUISIANA GULF COAST BASIN"/>
    <n v="23"/>
    <s v="USA"/>
    <m/>
    <m/>
    <n v="29.0571737"/>
    <n v="287"/>
    <n v="-96.393607399999993"/>
    <m/>
    <m/>
    <s v="P-330"/>
    <x v="0"/>
    <s v="M&amp;C"/>
    <n v="129564504"/>
    <m/>
    <n v="8313"/>
    <n v="0"/>
    <n v="0"/>
  </r>
  <r>
    <n v="42245328040000"/>
    <n v="4224532804"/>
    <n v="2"/>
    <s v="Recomplete"/>
    <x v="1"/>
    <s v="MAGNUM PRODUCING, LP"/>
    <x v="21"/>
    <n v="1"/>
    <x v="1"/>
    <s v="DISCORBIS B"/>
    <s v="SWD"/>
    <x v="3"/>
    <s v="V"/>
    <n v="7120"/>
    <x v="18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4530"/>
    <n v="5700"/>
    <m/>
    <m/>
    <d v="2014-07-08T00:00:00"/>
    <n v="1"/>
    <m/>
    <m/>
    <m/>
    <n v="26741"/>
    <n v="1170"/>
    <m/>
    <s v="BIG HILL"/>
    <x v="0"/>
    <n v="3"/>
    <s v="TEXAS &amp; LOUISIANA GULF COAST BASIN"/>
    <m/>
    <s v="USA"/>
    <m/>
    <m/>
    <n v="29.747720999999999"/>
    <n v="22"/>
    <n v="-94.2650845"/>
    <m/>
    <m/>
    <s v="P-330"/>
    <x v="0"/>
    <s v="EATON, S"/>
    <n v="129559805"/>
    <m/>
    <m/>
    <m/>
    <n v="0"/>
  </r>
  <r>
    <n v="42245328380000"/>
    <n v="4224532838"/>
    <n v="1"/>
    <s v="NewDrill"/>
    <x v="0"/>
    <s v="MAGNUM PRODUCING, LP"/>
    <x v="32"/>
    <n v="3"/>
    <x v="1"/>
    <s v="MIOCENE SIPHONINA"/>
    <s v="OIL"/>
    <x v="0"/>
    <s v="V"/>
    <n v="6522"/>
    <x v="29"/>
    <x v="25"/>
    <x v="13"/>
    <n v="10"/>
    <m/>
    <m/>
    <n v="3747"/>
    <m/>
    <n v="174"/>
    <m/>
    <n v="772"/>
    <n v="3747"/>
    <m/>
    <n v="50"/>
    <m/>
    <n v="1956"/>
    <s v="GULF COAST CENTRAL"/>
    <n v="0"/>
    <n v="1956"/>
    <n v="403"/>
    <m/>
    <n v="27"/>
    <n v="27"/>
    <n v="0"/>
    <n v="159484"/>
    <n v="36"/>
    <n v="1956"/>
    <m/>
    <d v="2018-08-01T00:00:00"/>
    <n v="403"/>
    <m/>
    <m/>
    <n v="0"/>
    <m/>
    <n v="0"/>
    <m/>
    <m/>
    <m/>
    <m/>
    <m/>
    <n v="1061"/>
    <n v="7"/>
    <n v="1061"/>
    <n v="7"/>
    <n v="6"/>
    <n v="7"/>
    <n v="5946"/>
    <n v="5950"/>
    <m/>
    <n v="40"/>
    <d v="2015-09-11T00:00:00"/>
    <n v="1"/>
    <n v="1"/>
    <s v="MAGNUM PRODUCING, LP"/>
    <s v="GULFMARK ENERGY, INC."/>
    <n v="26909"/>
    <n v="4"/>
    <n v="0"/>
    <s v="BIG HILL"/>
    <x v="0"/>
    <n v="3"/>
    <s v="TEXAS &amp; LOUISIANA GULF COAST BASIN"/>
    <m/>
    <s v="USA"/>
    <m/>
    <m/>
    <n v="29.753360600000001"/>
    <n v="22"/>
    <n v="-94.260083800000004"/>
    <m/>
    <m/>
    <s v="P-330"/>
    <x v="0"/>
    <s v="EATON, S"/>
    <n v="129552545"/>
    <n v="1791"/>
    <m/>
    <n v="369"/>
    <n v="0"/>
  </r>
  <r>
    <n v="42089321290000"/>
    <n v="4208932129"/>
    <n v="2"/>
    <s v="Recomplete"/>
    <x v="1"/>
    <s v="MAGNUM PRODUCING, LP"/>
    <x v="13"/>
    <n v="2"/>
    <x v="9"/>
    <s v="WILCOX 8200 SD."/>
    <s v="OIL"/>
    <x v="0"/>
    <s v="H"/>
    <n v="15532"/>
    <x v="11"/>
    <x v="23"/>
    <x v="19"/>
    <n v="20"/>
    <n v="118393"/>
    <m/>
    <n v="38347"/>
    <m/>
    <n v="1543"/>
    <n v="3921"/>
    <n v="2645"/>
    <n v="58079"/>
    <m/>
    <n v="1919"/>
    <n v="5853"/>
    <n v="11885"/>
    <s v="GULF COAST CENTRAL"/>
    <n v="39996"/>
    <n v="18551"/>
    <n v="819"/>
    <s v="EAGLEBINE"/>
    <n v="64"/>
    <n v="102"/>
    <n v="223"/>
    <n v="609516"/>
    <n v="106"/>
    <n v="14763"/>
    <n v="54018"/>
    <d v="2015-06-14T00:00:00"/>
    <n v="1017"/>
    <m/>
    <m/>
    <n v="3470"/>
    <n v="2729.605"/>
    <n v="3090"/>
    <n v="366.35300000000001"/>
    <n v="288.5"/>
    <n v="393.5"/>
    <n v="7241"/>
    <n v="7"/>
    <n v="2186"/>
    <n v="14"/>
    <n v="3310"/>
    <n v="5"/>
    <n v="20"/>
    <n v="5"/>
    <n v="8222"/>
    <n v="8230"/>
    <m/>
    <n v="50.3"/>
    <d v="1999-07-20T00:00:00"/>
    <n v="1"/>
    <n v="1"/>
    <s v="MAGNUM PRODUCING, LP"/>
    <s v="ENTERPRISE CRUDE OIL LLC"/>
    <n v="26896"/>
    <n v="8"/>
    <m/>
    <s v="LOMITA"/>
    <x v="0"/>
    <n v="3"/>
    <s v="TEXAS &amp; LOUISIANA GULF COAST BASIN"/>
    <m/>
    <s v="USA"/>
    <m/>
    <m/>
    <n v="29.7873378"/>
    <n v="29"/>
    <n v="-96.636899499999998"/>
    <m/>
    <m/>
    <s v="P-330"/>
    <x v="0"/>
    <s v="HUNT, W R"/>
    <n v="129551368"/>
    <n v="23584"/>
    <n v="64375"/>
    <n v="1628"/>
    <n v="0"/>
  </r>
  <r>
    <n v="42321323610000"/>
    <n v="4232132361"/>
    <n v="3"/>
    <s v="Recomplete"/>
    <x v="1"/>
    <s v="MAGNUM PRODUCING, LP"/>
    <x v="3"/>
    <s v="1C"/>
    <x v="3"/>
    <s v="GOLA"/>
    <s v="OIL"/>
    <x v="0"/>
    <s v="V"/>
    <n v="10700"/>
    <x v="30"/>
    <x v="26"/>
    <x v="20"/>
    <n v="48"/>
    <n v="83783"/>
    <n v="4"/>
    <n v="77174"/>
    <n v="15"/>
    <n v="405"/>
    <m/>
    <n v="9677"/>
    <n v="91138"/>
    <m/>
    <n v="712"/>
    <n v="1015"/>
    <n v="15370"/>
    <s v="GULF COAST CENTRAL"/>
    <n v="15196"/>
    <n v="17903"/>
    <n v="325"/>
    <m/>
    <n v="64"/>
    <n v="73"/>
    <n v="56"/>
    <n v="440032"/>
    <n v="545"/>
    <n v="15071"/>
    <n v="11472"/>
    <d v="2019-12-05T00:00:00"/>
    <n v="766"/>
    <m/>
    <m/>
    <n v="870"/>
    <n v="667.88800000000003"/>
    <n v="1090"/>
    <n v="1497.258"/>
    <n v="1151.3"/>
    <m/>
    <n v="5111"/>
    <n v="7"/>
    <n v="4895"/>
    <n v="41"/>
    <n v="5422"/>
    <n v="41"/>
    <n v="33"/>
    <n v="41"/>
    <n v="9250"/>
    <n v="9260"/>
    <m/>
    <n v="35.5"/>
    <d v="2014-06-20T00:00:00"/>
    <n v="1"/>
    <n v="1"/>
    <s v="MAGNUM PRODUCING, LP"/>
    <s v="GULFMARK ENERGY, INC."/>
    <n v="26834"/>
    <n v="10"/>
    <m/>
    <s v="LUCKY"/>
    <x v="0"/>
    <n v="3"/>
    <s v="TEXAS &amp; LOUISIANA GULF COAST BASIN"/>
    <m/>
    <s v="USA"/>
    <m/>
    <m/>
    <n v="28.965312399999998"/>
    <n v="45"/>
    <n v="-96.000264900000005"/>
    <m/>
    <m/>
    <s v="P-330"/>
    <x v="0"/>
    <s v="HALL, E"/>
    <n v="129096641"/>
    <n v="5733"/>
    <n v="3829"/>
    <n v="7717"/>
    <n v="0"/>
  </r>
  <r>
    <n v="42089323380000"/>
    <n v="4208932338"/>
    <n v="2"/>
    <s v="Amended"/>
    <x v="1"/>
    <s v="MAGNUM PRODUCING, LP"/>
    <x v="33"/>
    <n v="3"/>
    <x v="9"/>
    <s v="WILCOX 8460"/>
    <s v="GAS"/>
    <x v="0"/>
    <s v="V"/>
    <n v="10500"/>
    <x v="31"/>
    <x v="27"/>
    <x v="2"/>
    <n v="79"/>
    <n v="248428"/>
    <n v="29"/>
    <n v="9817"/>
    <n v="1"/>
    <n v="17"/>
    <n v="766"/>
    <n v="2424"/>
    <n v="51222"/>
    <m/>
    <n v="245"/>
    <n v="4591"/>
    <n v="1447"/>
    <s v="GULF COAST CENTRAL"/>
    <n v="31314"/>
    <n v="6666"/>
    <n v="305"/>
    <s v="EAGLEBINE"/>
    <n v="4"/>
    <n v="20"/>
    <n v="98"/>
    <n v="121903"/>
    <n v="7"/>
    <n v="342"/>
    <n v="10318"/>
    <d v="2015-12-10T00:00:00"/>
    <n v="100"/>
    <n v="800"/>
    <n v="1500"/>
    <n v="25230"/>
    <n v="26760.116000000002"/>
    <n v="25310"/>
    <n v="37.369"/>
    <n v="39.6"/>
    <n v="22.2"/>
    <n v="7628"/>
    <n v="6"/>
    <n v="349"/>
    <n v="7"/>
    <n v="1616"/>
    <n v="5"/>
    <n v="10"/>
    <n v="5"/>
    <n v="8450"/>
    <n v="8458"/>
    <n v="0.71"/>
    <n v="62.1"/>
    <d v="2013-12-05T00:00:00"/>
    <n v="1"/>
    <n v="1"/>
    <s v="MAGNUM PRODUCING, LP"/>
    <s v="SHELL TRADING (US) COMPANY"/>
    <n v="278004"/>
    <n v="8"/>
    <m/>
    <s v="HAMEL"/>
    <x v="0"/>
    <n v="3"/>
    <s v="TEXAS &amp; LOUISIANA GULF COAST BASIN"/>
    <m/>
    <s v="USA"/>
    <m/>
    <m/>
    <n v="29.657997099999999"/>
    <n v="163"/>
    <n v="-96.660659300000006"/>
    <m/>
    <m/>
    <s v="P-330"/>
    <x v="0"/>
    <s v="DOWDY, R"/>
    <n v="129096549"/>
    <n v="346"/>
    <n v="9259"/>
    <n v="89"/>
    <n v="0"/>
  </r>
  <r>
    <n v="42131394800000"/>
    <n v="4213139480"/>
    <n v="1"/>
    <s v="NewDrill"/>
    <x v="0"/>
    <s v="MAGNUM PRODUCING, LP"/>
    <x v="34"/>
    <n v="1"/>
    <x v="14"/>
    <s v="FRIO-VKSBG CONS."/>
    <s v="GAS"/>
    <x v="2"/>
    <s v="V"/>
    <n v="6000"/>
    <x v="32"/>
    <x v="23"/>
    <x v="21"/>
    <n v="22"/>
    <n v="178890"/>
    <m/>
    <n v="3355"/>
    <m/>
    <n v="40"/>
    <n v="1276"/>
    <n v="17871"/>
    <n v="33170"/>
    <m/>
    <n v="96"/>
    <n v="13097"/>
    <n v="1117"/>
    <s v="GULF COAST WEST"/>
    <n v="82520"/>
    <n v="14870"/>
    <n v="472"/>
    <m/>
    <n v="7"/>
    <n v="102"/>
    <n v="571"/>
    <n v="614161"/>
    <n v="526"/>
    <n v="1639"/>
    <n v="113168"/>
    <d v="2016-08-02T00:00:00"/>
    <n v="3336"/>
    <n v="345"/>
    <n v="700"/>
    <n v="79760"/>
    <n v="38299.534"/>
    <n v="53320"/>
    <n v="26.11"/>
    <n v="12.5"/>
    <n v="31.3"/>
    <n v="17973"/>
    <n v="11"/>
    <n v="411"/>
    <n v="11"/>
    <n v="3407"/>
    <n v="11"/>
    <n v="20"/>
    <n v="11"/>
    <n v="5116"/>
    <n v="5118"/>
    <n v="0.66"/>
    <n v="42.3"/>
    <d v="2015-06-01T00:00:00"/>
    <n v="1"/>
    <n v="1"/>
    <s v="MAGNUM PRODUCING, LP"/>
    <s v="FIRST RIVER ENERGY, LLC"/>
    <n v="277647"/>
    <n v="2"/>
    <m/>
    <s v="ORCONES"/>
    <x v="0"/>
    <n v="4"/>
    <s v="TEXAS &amp; LOUISIANA GULF COAST BASIN"/>
    <n v="25"/>
    <s v="USA"/>
    <m/>
    <m/>
    <n v="27.493450899999999"/>
    <n v="213"/>
    <n v="-98.421205400000005"/>
    <m/>
    <m/>
    <s v="P-330"/>
    <x v="0"/>
    <s v="FLORES, S"/>
    <n v="129085233"/>
    <n v="1716"/>
    <n v="65722"/>
    <n v="14535"/>
    <n v="0"/>
  </r>
  <r>
    <n v="42123332320000"/>
    <n v="4212333232"/>
    <n v="1"/>
    <s v="NewDrill"/>
    <x v="0"/>
    <s v="MAGNUM PRODUCING, LP"/>
    <x v="35"/>
    <n v="1"/>
    <x v="15"/>
    <s v="LULING 7270"/>
    <s v="GAS"/>
    <x v="3"/>
    <s v="V"/>
    <n v="7680"/>
    <x v="33"/>
    <x v="28"/>
    <x v="22"/>
    <n v="3"/>
    <n v="153"/>
    <m/>
    <m/>
    <m/>
    <m/>
    <n v="38"/>
    <n v="0"/>
    <n v="26"/>
    <s v="EAGLE FORD DRY"/>
    <m/>
    <n v="45"/>
    <m/>
    <s v="GULF COAST WEST"/>
    <m/>
    <m/>
    <m/>
    <s v="EAGLEFORD"/>
    <n v="0"/>
    <n v="0"/>
    <n v="2"/>
    <n v="2333"/>
    <n v="0"/>
    <m/>
    <m/>
    <d v="2016-04-01T00:00:00"/>
    <m/>
    <n v="0"/>
    <n v="0"/>
    <m/>
    <m/>
    <m/>
    <m/>
    <n v="0"/>
    <n v="0"/>
    <n v="70"/>
    <n v="2"/>
    <m/>
    <m/>
    <n v="12"/>
    <n v="2"/>
    <n v="0"/>
    <n v="2"/>
    <n v="7286"/>
    <n v="7292"/>
    <n v="0.69"/>
    <m/>
    <d v="2013-09-01T00:00:00"/>
    <n v="1"/>
    <n v="1"/>
    <s v="MAGNUM PRODUCING, LP"/>
    <m/>
    <n v="277275"/>
    <n v="6"/>
    <m/>
    <s v="YORKTOWN, S"/>
    <x v="0"/>
    <n v="2"/>
    <s v="TEXAS &amp; LOUISIANA GULF COAST BASIN"/>
    <m/>
    <s v="USA"/>
    <m/>
    <m/>
    <n v="28.966149000000001"/>
    <n v="455"/>
    <n v="-97.420151399999995"/>
    <m/>
    <m/>
    <s v="P-330"/>
    <x v="0"/>
    <s v="TINSLEY, J T"/>
    <n v="129071184"/>
    <m/>
    <n v="153"/>
    <n v="0"/>
    <n v="0"/>
  </r>
  <r>
    <n v="42481352210000"/>
    <n v="4248135221"/>
    <n v="3"/>
    <s v="Recomplete"/>
    <x v="1"/>
    <s v="MAGNUM PRODUCING, LP"/>
    <x v="36"/>
    <n v="8"/>
    <x v="5"/>
    <m/>
    <s v="OIL"/>
    <x v="0"/>
    <s v="V"/>
    <n v="7221"/>
    <x v="34"/>
    <x v="29"/>
    <x v="23"/>
    <n v="38"/>
    <n v="3347"/>
    <m/>
    <n v="10171"/>
    <m/>
    <n v="7"/>
    <m/>
    <n v="0"/>
    <n v="10729"/>
    <m/>
    <n v="1480"/>
    <n v="2202"/>
    <n v="4549"/>
    <s v="GULF COAST CENTRAL"/>
    <n v="2447"/>
    <n v="4957"/>
    <n v="0"/>
    <m/>
    <n v="30"/>
    <n v="30"/>
    <n v="2"/>
    <n v="180419"/>
    <n v="0"/>
    <n v="2652"/>
    <n v="340"/>
    <d v="2014-12-12T00:00:00"/>
    <n v="0"/>
    <m/>
    <m/>
    <n v="70"/>
    <n v="394.86399999999998"/>
    <n v="330"/>
    <n v="2532.52"/>
    <n v="15114.8"/>
    <m/>
    <n v="2202"/>
    <n v="1"/>
    <n v="1480"/>
    <n v="1"/>
    <n v="1847"/>
    <n v="1"/>
    <n v="11"/>
    <n v="1"/>
    <n v="5817"/>
    <n v="6371"/>
    <m/>
    <n v="35.4"/>
    <d v="2013-02-22T00:00:00"/>
    <n v="1"/>
    <n v="1"/>
    <s v="MAGNUM PRODUCING, LP"/>
    <s v="GULFMARK ENERGY, INC."/>
    <n v="26743"/>
    <n v="554"/>
    <m/>
    <s v="LOUISE"/>
    <x v="0"/>
    <n v="3"/>
    <s v="TEXAS &amp; LOUISIANA GULF COAST BASIN"/>
    <m/>
    <s v="USA"/>
    <m/>
    <m/>
    <n v="29.072878800000002"/>
    <m/>
    <n v="-96.373933300000004"/>
    <m/>
    <m/>
    <s v="P-330"/>
    <x v="0"/>
    <m/>
    <n v="129071069"/>
    <n v="623"/>
    <n v="246"/>
    <n v="0"/>
    <n v="0"/>
  </r>
  <r>
    <n v="42245328040000"/>
    <n v="4224532804"/>
    <n v="2"/>
    <s v="Recomplete"/>
    <x v="1"/>
    <s v="MAGNUM PRODUCING, LP"/>
    <x v="21"/>
    <n v="1"/>
    <x v="1"/>
    <s v="DISCORBIS B"/>
    <s v="OIL"/>
    <x v="0"/>
    <s v="V"/>
    <n v="7120"/>
    <x v="18"/>
    <x v="30"/>
    <x v="24"/>
    <n v="9"/>
    <m/>
    <m/>
    <n v="621"/>
    <m/>
    <n v="27"/>
    <m/>
    <n v="0"/>
    <n v="621"/>
    <m/>
    <n v="172"/>
    <m/>
    <n v="474"/>
    <s v="GULF COAST CENTRAL"/>
    <n v="0"/>
    <n v="474"/>
    <n v="0"/>
    <m/>
    <n v="2"/>
    <n v="2"/>
    <n v="0"/>
    <n v="12774"/>
    <n v="0"/>
    <m/>
    <m/>
    <m/>
    <m/>
    <m/>
    <m/>
    <n v="0"/>
    <m/>
    <n v="0"/>
    <m/>
    <m/>
    <m/>
    <m/>
    <m/>
    <n v="172"/>
    <n v="1"/>
    <n v="172"/>
    <n v="1"/>
    <n v="1"/>
    <n v="1"/>
    <n v="5883"/>
    <n v="6456"/>
    <m/>
    <n v="27"/>
    <d v="2014-07-08T00:00:00"/>
    <n v="1"/>
    <n v="1"/>
    <s v="MAGNUM PRODUCING, LP"/>
    <s v="GULFMARK ENERGY, INC."/>
    <n v="26741"/>
    <n v="573"/>
    <m/>
    <s v="BIG HILL"/>
    <x v="0"/>
    <n v="3"/>
    <s v="TEXAS &amp; LOUISIANA GULF COAST BASIN"/>
    <m/>
    <s v="USA"/>
    <m/>
    <m/>
    <n v="29.747720999999999"/>
    <m/>
    <n v="-94.2650845"/>
    <m/>
    <m/>
    <s v="P-330"/>
    <x v="0"/>
    <m/>
    <n v="129070861"/>
    <n v="621"/>
    <m/>
    <n v="0"/>
    <n v="0"/>
  </r>
  <r>
    <n v="42149332100000"/>
    <n v="4214933210"/>
    <n v="3"/>
    <s v="Recomplete"/>
    <x v="1"/>
    <s v="MAGNUM PRODUCING, LP"/>
    <x v="37"/>
    <n v="1"/>
    <x v="16"/>
    <s v="WILCOX 4500"/>
    <s v="GAS"/>
    <x v="0"/>
    <s v="V"/>
    <n v="5723"/>
    <x v="35"/>
    <x v="29"/>
    <x v="25"/>
    <n v="25"/>
    <n v="67613"/>
    <m/>
    <n v="5843"/>
    <m/>
    <n v="2"/>
    <m/>
    <n v="286178"/>
    <n v="17112"/>
    <s v="GIDDINGS"/>
    <n v="76"/>
    <n v="971"/>
    <n v="1400"/>
    <s v="GULF COAST CENTRAL"/>
    <n v="30597"/>
    <n v="6500"/>
    <n v="129505"/>
    <s v="EAGLEBINE"/>
    <n v="2"/>
    <n v="43"/>
    <n v="244"/>
    <n v="256839"/>
    <n v="0"/>
    <n v="3561"/>
    <n v="31478"/>
    <d v="2015-12-05T00:00:00"/>
    <n v="133232"/>
    <n v="225"/>
    <n v="600"/>
    <n v="116490"/>
    <n v="6278.9120000000003"/>
    <n v="11570"/>
    <n v="159.26300000000001"/>
    <n v="8.6"/>
    <m/>
    <n v="7812"/>
    <n v="4"/>
    <n v="684"/>
    <n v="9"/>
    <n v="1767"/>
    <n v="4"/>
    <n v="11"/>
    <n v="4"/>
    <n v="4500"/>
    <n v="4504"/>
    <n v="0.73"/>
    <n v="44.3"/>
    <d v="2014-11-21T00:00:00"/>
    <n v="1"/>
    <n v="1"/>
    <s v="MAGNUM PRODUCING, LP"/>
    <s v="GULFMARK ENERGY, INC."/>
    <n v="277250"/>
    <n v="4"/>
    <m/>
    <s v="GIDDINGS"/>
    <x v="0"/>
    <n v="3"/>
    <s v="TEXAS &amp; LOUISIANA GULF COAST BASIN"/>
    <m/>
    <s v="USA"/>
    <m/>
    <m/>
    <n v="30.069099300000001"/>
    <n v="191"/>
    <n v="-96.883664199999998"/>
    <m/>
    <m/>
    <s v="P-330"/>
    <x v="0"/>
    <s v="GREEN, T"/>
    <n v="129070776"/>
    <n v="882"/>
    <n v="5538"/>
    <n v="23441"/>
    <n v="0"/>
  </r>
  <r>
    <n v="17011212160000"/>
    <n v="1701121216"/>
    <n v="1"/>
    <s v="Amended"/>
    <x v="1"/>
    <s v="MAGNUM PRODUCING, LP"/>
    <x v="38"/>
    <n v="1"/>
    <x v="17"/>
    <m/>
    <s v="DRY"/>
    <x v="3"/>
    <s v="V"/>
    <n v="9700"/>
    <x v="36"/>
    <x v="0"/>
    <x v="0"/>
    <m/>
    <m/>
    <m/>
    <m/>
    <m/>
    <m/>
    <m/>
    <m/>
    <m/>
    <m/>
    <m/>
    <m/>
    <m/>
    <s v="GULF COAST EAST"/>
    <m/>
    <m/>
    <m/>
    <s v="TUSCALOOSA MARINE SHA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s v="WILDCAT-SO LA LAFAYETTE DIST"/>
    <x v="2"/>
    <s v="LAKE CHARLES"/>
    <s v="TEXAS &amp; LOUISIANA GULF COAST BASIN"/>
    <n v="34"/>
    <s v="USA"/>
    <s v="04S"/>
    <s v="11W"/>
    <n v="30.665143700000002"/>
    <m/>
    <n v="-93.471836100000004"/>
    <m/>
    <m/>
    <s v="P-310"/>
    <x v="1"/>
    <m/>
    <n v="129025023"/>
    <m/>
    <m/>
    <m/>
    <n v="249045"/>
  </r>
  <r>
    <n v="42409313330000"/>
    <n v="4240931333"/>
    <n v="2"/>
    <s v="Recomplete"/>
    <x v="1"/>
    <s v="MAGNUM PRODUCING, LP"/>
    <x v="39"/>
    <s v="2A"/>
    <x v="18"/>
    <n v="9150"/>
    <s v="GAS"/>
    <x v="0"/>
    <s v="V"/>
    <n v="10385"/>
    <x v="37"/>
    <x v="31"/>
    <x v="2"/>
    <n v="66"/>
    <n v="207858"/>
    <n v="99"/>
    <n v="2256"/>
    <n v="1"/>
    <m/>
    <n v="1556"/>
    <n v="1514"/>
    <n v="36899"/>
    <m/>
    <m/>
    <n v="3929"/>
    <n v="434"/>
    <s v="GULF COAST WEST"/>
    <n v="23267"/>
    <n v="4312"/>
    <n v="167"/>
    <m/>
    <n v="6"/>
    <n v="23"/>
    <n v="98"/>
    <n v="135321"/>
    <n v="14"/>
    <n v="511"/>
    <n v="32447"/>
    <d v="2020-05-14T00:00:00"/>
    <n v="248"/>
    <n v="940"/>
    <n v="2500"/>
    <n v="15650"/>
    <n v="166174.08900000001"/>
    <n v="92140"/>
    <n v="6.0179999999999998"/>
    <n v="63.9"/>
    <n v="0"/>
    <n v="8144"/>
    <n v="57"/>
    <n v="175"/>
    <n v="1"/>
    <n v="1357"/>
    <n v="57"/>
    <n v="8"/>
    <n v="57"/>
    <n v="9188"/>
    <n v="9203"/>
    <n v="0.63"/>
    <n v="48"/>
    <d v="2014-12-13T00:00:00"/>
    <n v="1"/>
    <n v="1"/>
    <s v="MAGNUM PRODUCING, LP"/>
    <s v="ACE GATHERING, INC."/>
    <n v="276012"/>
    <n v="15"/>
    <m/>
    <s v="MIDWAY"/>
    <x v="0"/>
    <n v="4"/>
    <s v="TEXAS &amp; LOUISIANA GULF COAST BASIN"/>
    <m/>
    <s v="USA"/>
    <m/>
    <m/>
    <n v="28.000155199999998"/>
    <n v="129"/>
    <n v="-97.422919300000004"/>
    <m/>
    <m/>
    <s v="P-330"/>
    <x v="0"/>
    <s v="GARCIA, J"/>
    <n v="129002128"/>
    <n v="247"/>
    <n v="41045"/>
    <n v="346"/>
    <n v="5050"/>
  </r>
  <r>
    <n v="42131394800000"/>
    <n v="4213139480"/>
    <n v="1"/>
    <s v="NewDrill"/>
    <x v="0"/>
    <s v="MAGNUM PRODUCING, LP"/>
    <x v="34"/>
    <n v="1"/>
    <x v="14"/>
    <s v="FRIO-VKSBG CONS."/>
    <s v="OIL"/>
    <x v="0"/>
    <s v="V"/>
    <n v="6000"/>
    <x v="32"/>
    <x v="21"/>
    <x v="26"/>
    <n v="9"/>
    <n v="50641"/>
    <m/>
    <n v="3622"/>
    <m/>
    <n v="281"/>
    <m/>
    <n v="0"/>
    <n v="12062"/>
    <m/>
    <n v="451"/>
    <n v="1231"/>
    <n v="2794"/>
    <s v="GULF COAST WEST"/>
    <n v="20302"/>
    <n v="6178"/>
    <n v="0"/>
    <m/>
    <n v="19"/>
    <n v="31"/>
    <n v="71"/>
    <n v="183333"/>
    <n v="0"/>
    <m/>
    <m/>
    <m/>
    <m/>
    <m/>
    <m/>
    <n v="3790"/>
    <n v="13981.502"/>
    <n v="13980"/>
    <n v="71.522999999999996"/>
    <n v="264.10000000000002"/>
    <m/>
    <n v="15526"/>
    <n v="8"/>
    <n v="562"/>
    <n v="2"/>
    <n v="2961"/>
    <n v="8"/>
    <n v="18"/>
    <n v="8"/>
    <n v="4901"/>
    <n v="5118"/>
    <m/>
    <n v="51.4"/>
    <d v="2014-10-21T00:00:00"/>
    <n v="1"/>
    <n v="1"/>
    <s v="MAGNUM PRODUCING, LP"/>
    <s v="FIRST RIVER ENERGY, LLC"/>
    <n v="13899"/>
    <n v="217"/>
    <m/>
    <s v="ORCONES"/>
    <x v="0"/>
    <n v="4"/>
    <s v="TEXAS &amp; LOUISIANA GULF COAST BASIN"/>
    <m/>
    <s v="USA"/>
    <m/>
    <m/>
    <n v="27.493450899999999"/>
    <m/>
    <n v="-98.421205400000005"/>
    <m/>
    <m/>
    <s v="P-330"/>
    <x v="0"/>
    <m/>
    <n v="128988398"/>
    <n v="3622"/>
    <n v="50641"/>
    <n v="0"/>
    <n v="0"/>
  </r>
  <r>
    <n v="42007309180000"/>
    <n v="4200730918"/>
    <n v="2"/>
    <s v="Recomplete"/>
    <x v="1"/>
    <s v="MAGNUM PRODUCING, LP"/>
    <x v="40"/>
    <n v="2"/>
    <x v="19"/>
    <n v="11000"/>
    <s v="OIL"/>
    <x v="0"/>
    <s v="D"/>
    <n v="12005"/>
    <x v="38"/>
    <x v="32"/>
    <x v="21"/>
    <n v="34"/>
    <n v="34051"/>
    <m/>
    <n v="11650"/>
    <m/>
    <n v="1241"/>
    <n v="890"/>
    <n v="8541"/>
    <n v="17325"/>
    <m/>
    <n v="1031"/>
    <n v="4082"/>
    <n v="5019"/>
    <s v="GULF COAST WEST"/>
    <n v="16118"/>
    <n v="7705"/>
    <n v="3680"/>
    <m/>
    <n v="53"/>
    <n v="78"/>
    <n v="149"/>
    <n v="470097"/>
    <n v="910"/>
    <n v="2515"/>
    <n v="8216"/>
    <d v="2020-02-01T00:00:00"/>
    <n v="1843"/>
    <m/>
    <m/>
    <n v="2790"/>
    <n v="552.87099999999998"/>
    <n v="2920"/>
    <n v="1808.739"/>
    <n v="358.5"/>
    <n v="1394.4"/>
    <n v="4625"/>
    <n v="2"/>
    <n v="1658"/>
    <n v="2"/>
    <n v="2429"/>
    <n v="2"/>
    <n v="15"/>
    <n v="2"/>
    <n v="11420"/>
    <n v="11451"/>
    <m/>
    <n v="50.1"/>
    <d v="2014-04-11T00:00:00"/>
    <n v="1"/>
    <n v="1"/>
    <s v="MAGNUM PRODUCING, LP"/>
    <s v="FIRST RIVER ENERGY, LLC"/>
    <n v="10896"/>
    <n v="31"/>
    <m/>
    <s v="ZOLLER"/>
    <x v="0"/>
    <n v="4"/>
    <s v="TEXAS &amp; LOUISIANA GULF COAST BASIN"/>
    <m/>
    <s v="USA"/>
    <m/>
    <m/>
    <n v="28.316241999999999"/>
    <n v="165"/>
    <n v="-96.794974199999999"/>
    <m/>
    <m/>
    <s v="P-330"/>
    <x v="0"/>
    <s v="NEWCOMB, T"/>
    <n v="128944921"/>
    <n v="2194"/>
    <n v="1213"/>
    <n v="1609"/>
    <n v="0"/>
  </r>
  <r>
    <n v="42321323610000"/>
    <n v="4232132361"/>
    <n v="3"/>
    <s v="Recomplete"/>
    <x v="1"/>
    <s v="MAGNUM PRODUCING, LP"/>
    <x v="3"/>
    <s v="1T"/>
    <x v="3"/>
    <s v="THOMPSON 10100"/>
    <s v="GAS"/>
    <x v="0"/>
    <s v="V"/>
    <n v="10700"/>
    <x v="30"/>
    <x v="26"/>
    <x v="27"/>
    <n v="39"/>
    <n v="1020823"/>
    <m/>
    <n v="1417"/>
    <m/>
    <n v="2"/>
    <n v="11574"/>
    <n v="69699"/>
    <n v="171554"/>
    <m/>
    <m/>
    <n v="21949"/>
    <n v="254"/>
    <s v="GULF COAST CENTRAL"/>
    <n v="166526"/>
    <n v="28008"/>
    <n v="3155"/>
    <m/>
    <n v="0"/>
    <n v="130"/>
    <n v="782"/>
    <n v="781903"/>
    <n v="3513"/>
    <n v="374"/>
    <n v="366715"/>
    <d v="2017-01-28T00:00:00"/>
    <n v="20832"/>
    <n v="200"/>
    <n v="1315"/>
    <m/>
    <n v="603289.54399999999"/>
    <n v="720410"/>
    <n v="1.6579999999999999"/>
    <n v="0"/>
    <n v="0.2"/>
    <n v="34043"/>
    <n v="19"/>
    <n v="131"/>
    <n v="26"/>
    <n v="5713"/>
    <n v="19"/>
    <n v="34"/>
    <n v="19"/>
    <n v="10122"/>
    <n v="10130"/>
    <n v="0.6"/>
    <n v="46"/>
    <d v="2014-06-20T00:00:00"/>
    <n v="1"/>
    <n v="1"/>
    <s v="MAGNUM PRODUCING, LP"/>
    <s v="ENTERPRISE CRUDE OIL LLC"/>
    <n v="275419"/>
    <n v="8"/>
    <m/>
    <s v="LUCKY"/>
    <x v="0"/>
    <n v="3"/>
    <s v="TEXAS &amp; LOUISIANA GULF COAST BASIN"/>
    <m/>
    <s v="USA"/>
    <m/>
    <m/>
    <n v="28.965312399999998"/>
    <n v="45"/>
    <n v="-96.000264900000005"/>
    <m/>
    <m/>
    <s v="P-330"/>
    <x v="0"/>
    <s v="HALL, E"/>
    <n v="128944781"/>
    <n v="373"/>
    <n v="225027"/>
    <n v="40737"/>
    <n v="0"/>
  </r>
  <r>
    <n v="42241306950000"/>
    <n v="4224130695"/>
    <n v="0"/>
    <s v="Not in Permit List"/>
    <x v="1"/>
    <s v="MAGNUM PRODUCING, LP"/>
    <x v="41"/>
    <s v="1W"/>
    <x v="20"/>
    <s v="YEGUA 7300"/>
    <s v="SWD"/>
    <x v="5"/>
    <s v="D"/>
    <n v="11357"/>
    <x v="39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7135"/>
    <n v="7833"/>
    <m/>
    <m/>
    <m/>
    <n v="1"/>
    <m/>
    <m/>
    <m/>
    <n v="111278"/>
    <n v="698"/>
    <m/>
    <s v="BUNA"/>
    <x v="0"/>
    <n v="3"/>
    <s v="TEXAS &amp; LOUISIANA GULF COAST BASIN"/>
    <n v="65"/>
    <s v="USA"/>
    <m/>
    <m/>
    <n v="30.4311531"/>
    <n v="510"/>
    <n v="-94.023123900000002"/>
    <m/>
    <m/>
    <s v="P-330"/>
    <x v="0"/>
    <s v="T&amp;NO RR CO"/>
    <n v="128925762"/>
    <m/>
    <m/>
    <m/>
    <n v="0"/>
  </r>
  <r>
    <n v="42149332080000"/>
    <n v="4214933208"/>
    <n v="1"/>
    <s v="NewDrill"/>
    <x v="0"/>
    <s v="MAGNUM PRODUCING, LP"/>
    <x v="42"/>
    <n v="1"/>
    <x v="16"/>
    <s v="WILCOX 7300"/>
    <s v="OIL"/>
    <x v="0"/>
    <s v="V"/>
    <n v="7534"/>
    <x v="40"/>
    <x v="28"/>
    <x v="28"/>
    <n v="71"/>
    <n v="204486"/>
    <m/>
    <n v="137388"/>
    <m/>
    <n v="921"/>
    <n v="1926"/>
    <n v="605373"/>
    <n v="171469"/>
    <s v="GIDDINGS"/>
    <n v="1530"/>
    <n v="3475"/>
    <n v="9148"/>
    <s v="GULF COAST CENTRAL"/>
    <n v="19395"/>
    <n v="12380"/>
    <n v="40309"/>
    <s v="EAGLEBINE"/>
    <n v="50"/>
    <n v="68"/>
    <n v="107"/>
    <n v="408667"/>
    <n v="4058"/>
    <n v="15456"/>
    <n v="32021"/>
    <d v="2013-10-08T00:00:00"/>
    <n v="68104"/>
    <m/>
    <m/>
    <n v="2120"/>
    <n v="1364.778"/>
    <n v="1490"/>
    <n v="732.72"/>
    <n v="471.9"/>
    <n v="478.2"/>
    <n v="6500"/>
    <n v="50"/>
    <n v="2803"/>
    <n v="18"/>
    <n v="3768"/>
    <n v="48"/>
    <n v="23"/>
    <n v="48"/>
    <n v="7276"/>
    <n v="7284"/>
    <m/>
    <n v="43"/>
    <d v="2010-05-04T00:00:00"/>
    <n v="1"/>
    <n v="1"/>
    <m/>
    <s v="ENTERPRISE CRUDE OIL LLC"/>
    <n v="26501"/>
    <n v="8"/>
    <m/>
    <s v="GIDDINGS"/>
    <x v="0"/>
    <n v="3"/>
    <s v="TEXAS &amp; LOUISIANA GULF COAST BASIN"/>
    <m/>
    <s v="USA"/>
    <m/>
    <m/>
    <n v="30.013296199999999"/>
    <n v="66"/>
    <n v="-96.6465417"/>
    <m/>
    <m/>
    <s v="P-330"/>
    <x v="0"/>
    <s v="LOGAN, J"/>
    <n v="128916623"/>
    <n v="13696"/>
    <n v="18692"/>
    <n v="60349"/>
    <n v="0"/>
  </r>
  <r>
    <n v="42245326950000"/>
    <n v="4224532695"/>
    <n v="0"/>
    <s v="Not in Permit List"/>
    <x v="1"/>
    <s v="MAGNUM PRODUCING, LP"/>
    <x v="32"/>
    <n v="1"/>
    <x v="1"/>
    <m/>
    <s v="OIL"/>
    <x v="0"/>
    <s v="V"/>
    <n v="7360"/>
    <x v="41"/>
    <x v="33"/>
    <x v="29"/>
    <n v="28"/>
    <m/>
    <m/>
    <n v="2849"/>
    <m/>
    <n v="9"/>
    <m/>
    <n v="0"/>
    <n v="2849"/>
    <m/>
    <n v="232"/>
    <m/>
    <n v="1075"/>
    <s v="GULF COAST CENTRAL"/>
    <n v="0"/>
    <n v="1075"/>
    <n v="0"/>
    <m/>
    <n v="5"/>
    <n v="5"/>
    <n v="0"/>
    <n v="31400"/>
    <n v="0"/>
    <n v="1459"/>
    <m/>
    <d v="2018-08-01T00:00:00"/>
    <n v="0"/>
    <m/>
    <m/>
    <n v="0"/>
    <m/>
    <n v="0"/>
    <m/>
    <m/>
    <m/>
    <m/>
    <m/>
    <n v="232"/>
    <n v="1"/>
    <n v="232"/>
    <n v="1"/>
    <n v="1"/>
    <n v="1"/>
    <n v="5471"/>
    <n v="5482"/>
    <m/>
    <n v="18.8"/>
    <d v="2011-10-04T00:00:00"/>
    <n v="1"/>
    <n v="1"/>
    <s v="MAGNUM PRODUCING, LP"/>
    <s v="GULFMARK ENERGY, INC."/>
    <n v="26482"/>
    <n v="11"/>
    <m/>
    <s v="BIG HILL"/>
    <x v="0"/>
    <n v="3"/>
    <s v="TEXAS &amp; LOUISIANA GULF COAST BASIN"/>
    <m/>
    <s v="USA"/>
    <m/>
    <m/>
    <n v="29.752068099999999"/>
    <n v="22"/>
    <n v="-94.257898999999995"/>
    <m/>
    <m/>
    <s v="P-330"/>
    <x v="0"/>
    <s v="EATON, S"/>
    <n v="128904392"/>
    <n v="728"/>
    <m/>
    <n v="0"/>
    <n v="0"/>
  </r>
  <r>
    <n v="42239336090000"/>
    <n v="4223933609"/>
    <n v="2"/>
    <s v="Recomplete"/>
    <x v="1"/>
    <s v="MAGNUM PRODUCING, LP"/>
    <x v="43"/>
    <n v="2"/>
    <x v="13"/>
    <s v="COMBINED ASSOCIATED"/>
    <s v="GAS"/>
    <x v="0"/>
    <s v="V"/>
    <n v="6200"/>
    <x v="42"/>
    <x v="34"/>
    <x v="30"/>
    <n v="3"/>
    <n v="738"/>
    <m/>
    <m/>
    <m/>
    <m/>
    <n v="195"/>
    <n v="0"/>
    <n v="123"/>
    <m/>
    <m/>
    <n v="109"/>
    <m/>
    <s v="GULF COAST WEST"/>
    <m/>
    <m/>
    <m/>
    <m/>
    <n v="0"/>
    <n v="2"/>
    <n v="14"/>
    <n v="14467"/>
    <n v="0"/>
    <m/>
    <m/>
    <d v="2014-05-02T00:00:00"/>
    <m/>
    <n v="1495"/>
    <n v="1750"/>
    <m/>
    <m/>
    <m/>
    <m/>
    <n v="0"/>
    <n v="0"/>
    <n v="434"/>
    <n v="2"/>
    <m/>
    <m/>
    <n v="72"/>
    <n v="2"/>
    <n v="0"/>
    <n v="2"/>
    <n v="4800"/>
    <n v="5001"/>
    <n v="0.57999999999999996"/>
    <m/>
    <d v="2014-12-20T00:00:00"/>
    <n v="1"/>
    <n v="1"/>
    <s v="MAGNUM PRODUCING, LP"/>
    <s v="GULFMARK ENERGY, INC."/>
    <n v="274193"/>
    <n v="201"/>
    <m/>
    <s v="WESTHOFF"/>
    <x v="0"/>
    <n v="2"/>
    <s v="TEXAS &amp; LOUISIANA GULF COAST BASIN"/>
    <m/>
    <s v="USA"/>
    <m/>
    <m/>
    <n v="28.986985900000001"/>
    <n v="31"/>
    <n v="-96.595233300000004"/>
    <m/>
    <m/>
    <s v="P-330"/>
    <x v="0"/>
    <s v="HEARD, W"/>
    <n v="128904390"/>
    <m/>
    <n v="738"/>
    <n v="0"/>
    <n v="0"/>
  </r>
  <r>
    <n v="42239336090000"/>
    <n v="4223933609"/>
    <n v="2"/>
    <s v="Recomplete"/>
    <x v="1"/>
    <s v="MAGNUM PRODUCING, LP"/>
    <x v="43"/>
    <n v="2"/>
    <x v="13"/>
    <s v="COMBINED ASSOCIATED"/>
    <s v="SWD"/>
    <x v="3"/>
    <s v="V"/>
    <n v="6200"/>
    <x v="42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4690"/>
    <n v="4850"/>
    <m/>
    <m/>
    <d v="2014-12-20T00:00:00"/>
    <n v="1"/>
    <m/>
    <m/>
    <m/>
    <n v="274193"/>
    <n v="160"/>
    <m/>
    <s v="WESTHOFF"/>
    <x v="0"/>
    <n v="2"/>
    <s v="TEXAS &amp; LOUISIANA GULF COAST BASIN"/>
    <m/>
    <s v="USA"/>
    <m/>
    <m/>
    <n v="28.986985900000001"/>
    <n v="31"/>
    <n v="-96.595233300000004"/>
    <m/>
    <m/>
    <s v="P-330"/>
    <x v="0"/>
    <s v="HEARD, W"/>
    <n v="128895032"/>
    <m/>
    <m/>
    <m/>
    <n v="0"/>
  </r>
  <r>
    <n v="42481352870000"/>
    <n v="4248135287"/>
    <n v="2"/>
    <s v="Recomplete"/>
    <x v="1"/>
    <s v="MAGNUM PRODUCING, LP"/>
    <x v="31"/>
    <n v="1"/>
    <x v="5"/>
    <n v="7050"/>
    <s v="OIL"/>
    <x v="0"/>
    <s v="V"/>
    <n v="7250"/>
    <x v="28"/>
    <x v="35"/>
    <x v="31"/>
    <n v="13"/>
    <n v="9417"/>
    <m/>
    <n v="3532"/>
    <m/>
    <n v="40"/>
    <m/>
    <n v="0"/>
    <n v="5102"/>
    <m/>
    <n v="1187"/>
    <n v="62"/>
    <n v="2911"/>
    <s v="GULF COAST CENTRAL"/>
    <n v="8679"/>
    <n v="4358"/>
    <n v="0"/>
    <m/>
    <n v="24"/>
    <n v="41"/>
    <n v="100"/>
    <n v="243533"/>
    <n v="0"/>
    <n v="1907"/>
    <n v="3048"/>
    <d v="2013-08-13T00:00:00"/>
    <n v="0"/>
    <m/>
    <m/>
    <n v="4150"/>
    <n v="3919.3850000000002"/>
    <n v="2670"/>
    <n v="255.142"/>
    <n v="241.1"/>
    <m/>
    <n v="3124"/>
    <n v="3"/>
    <n v="1187"/>
    <n v="1"/>
    <n v="1218"/>
    <n v="2"/>
    <n v="7"/>
    <n v="2"/>
    <n v="7079"/>
    <n v="7086"/>
    <m/>
    <n v="40"/>
    <d v="2013-07-11T00:00:00"/>
    <n v="1"/>
    <n v="1"/>
    <m/>
    <m/>
    <n v="26382"/>
    <n v="7"/>
    <m/>
    <s v="LOUISE"/>
    <x v="0"/>
    <n v="3"/>
    <s v="TEXAS &amp; LOUISIANA GULF COAST BASIN"/>
    <n v="23"/>
    <s v="USA"/>
    <m/>
    <m/>
    <n v="29.0571737"/>
    <n v="287"/>
    <n v="-96.393607399999993"/>
    <m/>
    <m/>
    <s v="P-330"/>
    <x v="0"/>
    <s v="M&amp;C"/>
    <n v="128805213"/>
    <n v="1625"/>
    <n v="6369"/>
    <n v="0"/>
    <n v="0"/>
  </r>
  <r>
    <n v="42321302140000"/>
    <n v="4232130214"/>
    <n v="1"/>
    <s v="ReEnter"/>
    <x v="1"/>
    <s v="MAGNUM PRODUCING, LP"/>
    <x v="30"/>
    <n v="1"/>
    <x v="3"/>
    <s v="FRIO 8500"/>
    <s v="GAS"/>
    <x v="0"/>
    <s v="V"/>
    <n v="10252"/>
    <x v="4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d v="2016-05-01T00:00:00"/>
    <m/>
    <n v="0"/>
    <n v="0"/>
    <m/>
    <m/>
    <m/>
    <m/>
    <m/>
    <m/>
    <m/>
    <m/>
    <m/>
    <m/>
    <m/>
    <m/>
    <m/>
    <m/>
    <n v="9148"/>
    <n v="10252"/>
    <m/>
    <m/>
    <d v="2012-12-03T00:00:00"/>
    <n v="1"/>
    <m/>
    <m/>
    <m/>
    <n v="272614"/>
    <n v="1104"/>
    <m/>
    <s v="BUTTERMILK"/>
    <x v="0"/>
    <n v="3"/>
    <s v="TEXAS &amp; LOUISIANA GULF COAST BASIN"/>
    <n v="5"/>
    <s v="USA"/>
    <m/>
    <m/>
    <n v="28.732615599999999"/>
    <n v="140"/>
    <n v="-96.3153054"/>
    <m/>
    <m/>
    <s v="P-330"/>
    <x v="0"/>
    <s v="DUNCAN, J"/>
    <n v="128735552"/>
    <m/>
    <m/>
    <m/>
    <n v="0"/>
  </r>
  <r>
    <n v="42285332840000"/>
    <n v="4228533284"/>
    <n v="2"/>
    <s v="Recomplete"/>
    <x v="1"/>
    <s v="MAGNUM PRODUCING, LP"/>
    <x v="44"/>
    <s v="1ST"/>
    <x v="11"/>
    <s v="WILCOX 10,000"/>
    <s v="GAS"/>
    <x v="0"/>
    <s v="D"/>
    <n v="11300"/>
    <x v="43"/>
    <x v="35"/>
    <x v="32"/>
    <n v="60"/>
    <n v="599653"/>
    <n v="0"/>
    <n v="19020"/>
    <m/>
    <m/>
    <n v="2"/>
    <n v="10637"/>
    <n v="118962"/>
    <s v="EAGLE FORD DRY"/>
    <n v="80"/>
    <n v="12621"/>
    <n v="4041"/>
    <s v="GULF COAST WEST"/>
    <n v="136941"/>
    <n v="26865"/>
    <n v="288"/>
    <s v="EAGLEFORD"/>
    <n v="29"/>
    <n v="189"/>
    <n v="957"/>
    <n v="1132100"/>
    <n v="1"/>
    <n v="97"/>
    <n v="8086"/>
    <d v="2018-04-29T00:00:00"/>
    <n v="4116"/>
    <n v="150"/>
    <n v="2250"/>
    <n v="32730"/>
    <n v="111173.077"/>
    <n v="31530"/>
    <n v="8.9949999999999992"/>
    <n v="30.6"/>
    <n v="0"/>
    <n v="28701"/>
    <n v="2"/>
    <n v="937"/>
    <n v="15"/>
    <n v="5661"/>
    <n v="2"/>
    <n v="34"/>
    <n v="2"/>
    <n v="10599"/>
    <n v="10611"/>
    <n v="0.69"/>
    <n v="47.2"/>
    <d v="2013-08-13T00:00:00"/>
    <n v="1"/>
    <n v="1"/>
    <s v="MAGNUM PRODUCING, LP"/>
    <s v="GULFMARK ENERGY, INC."/>
    <n v="272206"/>
    <n v="12"/>
    <m/>
    <s v="BENBOW"/>
    <x v="0"/>
    <n v="2"/>
    <s v="TEXAS &amp; LOUISIANA GULF COAST BASIN"/>
    <m/>
    <s v="USA"/>
    <m/>
    <m/>
    <n v="29.121481299999999"/>
    <n v="192"/>
    <n v="-96.932957900000005"/>
    <m/>
    <m/>
    <s v="P-330"/>
    <x v="0"/>
    <s v="FOLEY, S T"/>
    <n v="128670117"/>
    <n v="52"/>
    <n v="5781"/>
    <n v="2943"/>
    <n v="0"/>
  </r>
  <r>
    <n v="42239336010000"/>
    <n v="4223933601"/>
    <n v="1"/>
    <s v="NewDrill"/>
    <x v="0"/>
    <s v="MAGNUM PRODUCING, LP"/>
    <x v="45"/>
    <n v="1"/>
    <x v="13"/>
    <s v="COMBINED ASSOCIATED"/>
    <s v="OIL"/>
    <x v="0"/>
    <s v="V"/>
    <n v="6600"/>
    <x v="44"/>
    <x v="36"/>
    <x v="25"/>
    <n v="38"/>
    <n v="97934"/>
    <m/>
    <n v="23425"/>
    <m/>
    <m/>
    <n v="112"/>
    <n v="8563"/>
    <n v="39747"/>
    <m/>
    <n v="52"/>
    <n v="1519"/>
    <n v="5793"/>
    <s v="GULF COAST WEST"/>
    <n v="2444"/>
    <n v="6200"/>
    <n v="2117"/>
    <m/>
    <n v="49"/>
    <n v="49"/>
    <n v="0"/>
    <n v="294774"/>
    <n v="0"/>
    <n v="8243"/>
    <n v="43047"/>
    <d v="2020-01-01T00:00:00"/>
    <n v="3013"/>
    <m/>
    <m/>
    <n v="0"/>
    <n v="18227.400000000001"/>
    <n v="4180"/>
    <n v="54.862000000000002"/>
    <m/>
    <n v="0"/>
    <n v="5605"/>
    <n v="33"/>
    <n v="1560"/>
    <n v="11"/>
    <n v="2022"/>
    <n v="18"/>
    <n v="12"/>
    <n v="18"/>
    <n v="6008"/>
    <n v="6011"/>
    <m/>
    <n v="27.8"/>
    <d v="2014-02-27T00:00:00"/>
    <n v="1"/>
    <n v="1"/>
    <s v="MAGNUM PRODUCING, LP"/>
    <s v="FIRST RIVER ENERGY, LLC"/>
    <n v="10778"/>
    <n v="3"/>
    <m/>
    <s v="WESTHOFF"/>
    <x v="0"/>
    <n v="2"/>
    <s v="TEXAS &amp; LOUISIANA GULF COAST BASIN"/>
    <m/>
    <s v="USA"/>
    <m/>
    <m/>
    <n v="28.975186300000001"/>
    <n v="31"/>
    <n v="-96.592838900000004"/>
    <m/>
    <m/>
    <s v="P-330"/>
    <x v="0"/>
    <s v="HEARD, W"/>
    <n v="128670089"/>
    <n v="2146"/>
    <n v="39116"/>
    <n v="785"/>
    <n v="0"/>
  </r>
  <r>
    <n v="42481352210000"/>
    <n v="4248135221"/>
    <n v="3"/>
    <s v="Recomplete"/>
    <x v="1"/>
    <s v="MAGNUM PRODUCING, LP"/>
    <x v="8"/>
    <n v="8"/>
    <x v="5"/>
    <s v="FRIO 6250"/>
    <s v="OIL"/>
    <x v="0"/>
    <s v="V"/>
    <n v="7221"/>
    <x v="34"/>
    <x v="37"/>
    <x v="33"/>
    <n v="21"/>
    <n v="31994"/>
    <m/>
    <n v="16452"/>
    <m/>
    <n v="50"/>
    <n v="560"/>
    <n v="0"/>
    <n v="21784"/>
    <m/>
    <n v="1926"/>
    <n v="1294"/>
    <n v="10789"/>
    <s v="GULF COAST CENTRAL"/>
    <n v="16872"/>
    <n v="13601"/>
    <n v="0"/>
    <m/>
    <n v="112"/>
    <n v="137"/>
    <n v="148"/>
    <n v="819067"/>
    <n v="0"/>
    <n v="13266"/>
    <n v="25683"/>
    <d v="2014-12-12T00:00:00"/>
    <n v="0"/>
    <m/>
    <m/>
    <n v="1330"/>
    <n v="1980.854"/>
    <n v="1940"/>
    <n v="504.83300000000003"/>
    <n v="752.8"/>
    <n v="89.3"/>
    <n v="5752"/>
    <n v="3"/>
    <n v="3353"/>
    <n v="2"/>
    <n v="4095"/>
    <n v="2"/>
    <n v="25"/>
    <n v="2"/>
    <n v="6366"/>
    <n v="6371"/>
    <m/>
    <n v="40"/>
    <d v="2013-02-22T00:00:00"/>
    <n v="1"/>
    <n v="1"/>
    <s v="MAGNUM PRODUCING, LP"/>
    <s v="ENTERPRISE CRUDE OIL LLC"/>
    <n v="26276"/>
    <n v="5"/>
    <m/>
    <s v="LOUISE"/>
    <x v="0"/>
    <n v="3"/>
    <s v="TEXAS &amp; LOUISIANA GULF COAST BASIN"/>
    <n v="25"/>
    <s v="USA"/>
    <m/>
    <m/>
    <n v="29.072878800000002"/>
    <n v="288"/>
    <n v="-96.373933300000004"/>
    <m/>
    <m/>
    <s v="P-330"/>
    <x v="0"/>
    <s v="M&amp;C"/>
    <n v="128636209"/>
    <n v="3186"/>
    <n v="6311"/>
    <n v="0"/>
    <n v="0"/>
  </r>
  <r>
    <n v="42245327560000"/>
    <n v="4224532756"/>
    <n v="1"/>
    <s v="NewDrill"/>
    <x v="0"/>
    <s v="MAGNUM PRODUCING, LP"/>
    <x v="32"/>
    <n v="2"/>
    <x v="1"/>
    <s v="DISCORBIS B"/>
    <s v="OIL"/>
    <x v="0"/>
    <s v="V"/>
    <n v="6705"/>
    <x v="45"/>
    <x v="38"/>
    <x v="34"/>
    <n v="57"/>
    <n v="6"/>
    <m/>
    <n v="48633"/>
    <m/>
    <n v="1"/>
    <m/>
    <n v="0"/>
    <n v="48634"/>
    <m/>
    <n v="1412"/>
    <m/>
    <n v="12893"/>
    <s v="GULF COAST CENTRAL"/>
    <n v="0"/>
    <n v="12893"/>
    <n v="0"/>
    <m/>
    <n v="74"/>
    <n v="74"/>
    <n v="0"/>
    <n v="442600"/>
    <n v="0"/>
    <n v="2913"/>
    <m/>
    <d v="2013-05-15T00:00:00"/>
    <n v="0"/>
    <m/>
    <m/>
    <n v="0"/>
    <m/>
    <n v="0"/>
    <m/>
    <m/>
    <m/>
    <n v="6"/>
    <n v="1"/>
    <n v="2469"/>
    <n v="7"/>
    <n v="2469"/>
    <n v="7"/>
    <n v="15"/>
    <n v="7"/>
    <n v="6494"/>
    <n v="6506"/>
    <m/>
    <n v="40"/>
    <d v="2013-04-16T00:00:00"/>
    <n v="1"/>
    <n v="1"/>
    <m/>
    <s v="PHILLIPS 66 COMPANY"/>
    <n v="26262"/>
    <n v="12"/>
    <m/>
    <s v="BIG HILL"/>
    <x v="0"/>
    <n v="3"/>
    <s v="TEXAS &amp; LOUISIANA GULF COAST BASIN"/>
    <m/>
    <s v="USA"/>
    <m/>
    <m/>
    <n v="29.745602699999999"/>
    <n v="22"/>
    <n v="-94.262586400000004"/>
    <m/>
    <m/>
    <s v="P-330"/>
    <x v="0"/>
    <s v="EATON, S"/>
    <n v="128624925"/>
    <n v="2826"/>
    <m/>
    <n v="0"/>
    <n v="0"/>
  </r>
  <r>
    <n v="42321323180000"/>
    <n v="4232132318"/>
    <n v="2"/>
    <s v="Recomplete"/>
    <x v="1"/>
    <s v="MAGNUM PRODUCING, LP"/>
    <x v="46"/>
    <s v="1 C"/>
    <x v="3"/>
    <s v="HUEBNER 8900"/>
    <s v="OIL"/>
    <x v="0"/>
    <s v="V"/>
    <n v="10750"/>
    <x v="46"/>
    <x v="39"/>
    <x v="35"/>
    <n v="51"/>
    <n v="199342"/>
    <m/>
    <n v="19066"/>
    <m/>
    <n v="8"/>
    <m/>
    <n v="71227"/>
    <n v="52290"/>
    <m/>
    <n v="1618"/>
    <n v="9184"/>
    <n v="6854"/>
    <s v="GULF COAST CENTRAL"/>
    <n v="44760"/>
    <n v="14314"/>
    <n v="25605"/>
    <m/>
    <n v="47"/>
    <n v="97"/>
    <n v="300"/>
    <n v="581419"/>
    <n v="30"/>
    <n v="1572"/>
    <n v="14111"/>
    <d v="2013-02-01T00:00:00"/>
    <n v="5873"/>
    <m/>
    <m/>
    <n v="6400"/>
    <n v="30238.621999999999"/>
    <n v="10460"/>
    <n v="33.07"/>
    <n v="156.1"/>
    <m/>
    <n v="9306"/>
    <n v="2"/>
    <n v="1618"/>
    <n v="1"/>
    <n v="3149"/>
    <n v="1"/>
    <n v="19"/>
    <n v="1"/>
    <n v="8869"/>
    <n v="8872"/>
    <m/>
    <n v="39.6"/>
    <d v="2011-05-14T00:00:00"/>
    <n v="1"/>
    <n v="1"/>
    <s v="MAGNUM PRODUCING, LP"/>
    <s v="GULFMARK ENERGY, INC."/>
    <n v="26193"/>
    <n v="3"/>
    <m/>
    <s v="LUCKY"/>
    <x v="0"/>
    <n v="3"/>
    <s v="TEXAS &amp; LOUISIANA GULF COAST BASIN"/>
    <m/>
    <s v="USA"/>
    <m/>
    <m/>
    <n v="28.951774199999999"/>
    <n v="45"/>
    <n v="-95.987261099999998"/>
    <m/>
    <m/>
    <s v="P-330"/>
    <x v="0"/>
    <s v="HALL, E"/>
    <n v="128588984"/>
    <n v="813"/>
    <n v="24584"/>
    <n v="3039"/>
    <n v="0"/>
  </r>
  <r>
    <n v="42239333960000"/>
    <n v="4223933396"/>
    <n v="2"/>
    <s v="Recomplete"/>
    <x v="1"/>
    <s v="MAGNUM PRODUCING, LP"/>
    <x v="47"/>
    <s v="1R"/>
    <x v="13"/>
    <n v="3600"/>
    <s v="GAS"/>
    <x v="0"/>
    <s v="V"/>
    <n v="9500"/>
    <x v="47"/>
    <x v="38"/>
    <x v="36"/>
    <n v="69"/>
    <n v="269726"/>
    <m/>
    <n v="245"/>
    <m/>
    <m/>
    <n v="3"/>
    <n v="0"/>
    <n v="45199"/>
    <m/>
    <n v="22"/>
    <n v="5862"/>
    <n v="73"/>
    <s v="GULF COAST WEST"/>
    <n v="31262"/>
    <n v="5283"/>
    <n v="0"/>
    <m/>
    <n v="0"/>
    <n v="27"/>
    <n v="163"/>
    <n v="163600"/>
    <n v="0"/>
    <n v="9"/>
    <n v="29259"/>
    <d v="2013-05-28T00:00:00"/>
    <n v="0"/>
    <n v="1295"/>
    <n v="1315"/>
    <n v="975600"/>
    <n v="2548133.3330000001"/>
    <n v="1100920"/>
    <n v="0.39200000000000002"/>
    <n v="1"/>
    <n v="0"/>
    <n v="5862"/>
    <n v="1"/>
    <n v="22"/>
    <n v="1"/>
    <n v="999"/>
    <n v="1"/>
    <n v="6"/>
    <n v="1"/>
    <n v="3641"/>
    <n v="3645"/>
    <n v="0.6"/>
    <m/>
    <d v="2013-05-25T00:00:00"/>
    <n v="1"/>
    <n v="1"/>
    <s v="MAGNUM PRODUCING, LP"/>
    <s v="FIRST RIVER ENERGY, LLC"/>
    <n v="270531"/>
    <n v="4"/>
    <m/>
    <s v="BORCHERS, S."/>
    <x v="0"/>
    <n v="2"/>
    <s v="TEXAS &amp; LOUISIANA GULF COAST BASIN"/>
    <m/>
    <s v="USA"/>
    <m/>
    <m/>
    <n v="29.129924200000001"/>
    <n v="120"/>
    <n v="-96.823633099999995"/>
    <m/>
    <m/>
    <s v="P-330"/>
    <x v="0"/>
    <s v="HANSON, T"/>
    <n v="128558687"/>
    <n v="15"/>
    <n v="38222"/>
    <n v="0"/>
    <n v="0"/>
  </r>
  <r>
    <n v="42123331370000"/>
    <n v="4212333137"/>
    <n v="1"/>
    <s v="NewDrill"/>
    <x v="0"/>
    <s v="MAGNUM PRODUCING, LP"/>
    <x v="48"/>
    <n v="1"/>
    <x v="15"/>
    <n v="2000"/>
    <s v="GAS"/>
    <x v="3"/>
    <s v="V"/>
    <n v="2726"/>
    <x v="48"/>
    <x v="40"/>
    <x v="19"/>
    <n v="23"/>
    <n v="160060"/>
    <m/>
    <m/>
    <m/>
    <m/>
    <n v="348"/>
    <n v="0"/>
    <n v="26677"/>
    <s v="EAGLE FORD DRY"/>
    <m/>
    <n v="2793"/>
    <n v="0"/>
    <s v="GULF COAST WEST"/>
    <n v="44798"/>
    <n v="7466"/>
    <n v="0"/>
    <s v="EAGLEFORD"/>
    <n v="0"/>
    <n v="47"/>
    <n v="284"/>
    <n v="283516"/>
    <n v="0"/>
    <m/>
    <m/>
    <d v="2016-10-27T00:00:00"/>
    <m/>
    <n v="410"/>
    <n v="950"/>
    <m/>
    <m/>
    <m/>
    <m/>
    <n v="0"/>
    <n v="0"/>
    <n v="10966"/>
    <n v="14"/>
    <m/>
    <m/>
    <n v="1828"/>
    <n v="14"/>
    <n v="11"/>
    <n v="14"/>
    <n v="1958"/>
    <n v="1995"/>
    <n v="0.56000000000000005"/>
    <m/>
    <d v="2013-06-21T00:00:00"/>
    <n v="1"/>
    <n v="1"/>
    <s v="MAGNUM PRODUCING, LP"/>
    <m/>
    <n v="270481"/>
    <n v="37"/>
    <m/>
    <s v="HOLLY, WEST"/>
    <x v="0"/>
    <n v="2"/>
    <s v="TEXAS &amp; LOUISIANA GULF COAST BASIN"/>
    <m/>
    <s v="USA"/>
    <m/>
    <m/>
    <n v="28.927189599999998"/>
    <n v="315"/>
    <n v="-97.409926400000003"/>
    <m/>
    <m/>
    <s v="P-330"/>
    <x v="0"/>
    <s v="LESTER, W"/>
    <n v="128552643"/>
    <m/>
    <n v="6237"/>
    <n v="0"/>
    <n v="0"/>
  </r>
  <r>
    <n v="42321323180000"/>
    <n v="4232132318"/>
    <n v="2"/>
    <s v="Recomplete"/>
    <x v="1"/>
    <s v="MAGNUM PRODUCING, LP"/>
    <x v="46"/>
    <s v="1 C"/>
    <x v="3"/>
    <s v="HUEBNER 8900"/>
    <s v="GAS"/>
    <x v="2"/>
    <s v="V"/>
    <n v="10750"/>
    <x v="46"/>
    <x v="41"/>
    <x v="37"/>
    <n v="5"/>
    <n v="57504"/>
    <m/>
    <n v="5675"/>
    <m/>
    <n v="1397"/>
    <m/>
    <n v="0"/>
    <n v="15259"/>
    <m/>
    <n v="264"/>
    <n v="7851"/>
    <m/>
    <s v="GULF COAST CENTRAL"/>
    <m/>
    <m/>
    <m/>
    <m/>
    <n v="21"/>
    <n v="98"/>
    <n v="465"/>
    <n v="588000"/>
    <n v="0"/>
    <m/>
    <m/>
    <d v="2012-09-13T00:00:00"/>
    <m/>
    <n v="1625"/>
    <n v="2010"/>
    <n v="22660"/>
    <n v="10132.862999999999"/>
    <n v="10130"/>
    <n v="98.688999999999993"/>
    <n v="44.1"/>
    <m/>
    <n v="18156"/>
    <n v="3"/>
    <n v="1865"/>
    <n v="4"/>
    <n v="4713"/>
    <n v="4"/>
    <n v="28"/>
    <n v="4"/>
    <n v="8869"/>
    <n v="8872"/>
    <n v="0.67"/>
    <n v="59.2"/>
    <d v="2012-09-11T00:00:00"/>
    <n v="1"/>
    <n v="1"/>
    <s v="ENTERPRISE PRODUCTS OPERATINGLLC"/>
    <s v="SUNOCO PTNRS. MKTG.&amp;TERMINALS LP"/>
    <n v="268859"/>
    <n v="3"/>
    <n v="0"/>
    <s v="LUCKY"/>
    <x v="0"/>
    <n v="3"/>
    <s v="TEXAS &amp; LOUISIANA GULF COAST BASIN"/>
    <m/>
    <s v="USA"/>
    <m/>
    <m/>
    <n v="28.951774199999999"/>
    <n v="45"/>
    <n v="-95.987261099999998"/>
    <m/>
    <m/>
    <s v="P-330"/>
    <x v="0"/>
    <s v="HALL, E"/>
    <n v="128507598"/>
    <n v="5675"/>
    <n v="57504"/>
    <n v="0"/>
    <n v="0"/>
  </r>
  <r>
    <n v="42245322190000"/>
    <n v="4224532219"/>
    <n v="1"/>
    <s v="Amended"/>
    <x v="1"/>
    <s v="MAGNUM PRODUCING, LP"/>
    <x v="49"/>
    <n v="1"/>
    <x v="1"/>
    <s v="FRIO 10,000"/>
    <s v="OIL"/>
    <x v="0"/>
    <s v="D"/>
    <n v="12540"/>
    <x v="49"/>
    <x v="42"/>
    <x v="31"/>
    <n v="26"/>
    <n v="322"/>
    <m/>
    <n v="5585"/>
    <m/>
    <n v="23"/>
    <m/>
    <n v="0"/>
    <n v="5639"/>
    <m/>
    <n v="570"/>
    <m/>
    <n v="1944"/>
    <s v="GULF COAST CENTRAL"/>
    <n v="0"/>
    <n v="1944"/>
    <n v="0"/>
    <m/>
    <n v="7"/>
    <n v="7"/>
    <n v="0"/>
    <n v="39677"/>
    <n v="0"/>
    <n v="2337"/>
    <n v="260"/>
    <d v="2018-08-01T00:00:00"/>
    <n v="0"/>
    <m/>
    <m/>
    <n v="0"/>
    <n v="28.716999999999999"/>
    <n v="60"/>
    <n v="34822.580999999998"/>
    <m/>
    <m/>
    <n v="62"/>
    <n v="10"/>
    <n v="570"/>
    <n v="1"/>
    <n v="570"/>
    <n v="1"/>
    <n v="3"/>
    <n v="1"/>
    <n v="9700"/>
    <n v="9703"/>
    <m/>
    <n v="32.6"/>
    <d v="2000-01-10T00:00:00"/>
    <n v="1"/>
    <n v="1"/>
    <s v="MAGNUM PRODUCING, LP"/>
    <s v="EASTEX CRUDE COMPANY"/>
    <n v="26058"/>
    <n v="3"/>
    <n v="0"/>
    <s v="BIG HILL"/>
    <x v="0"/>
    <n v="3"/>
    <s v="TEXAS &amp; LOUISIANA GULF COAST BASIN"/>
    <n v="163"/>
    <s v="USA"/>
    <m/>
    <m/>
    <n v="29.775275700000002"/>
    <n v="374"/>
    <n v="-94.306365900000003"/>
    <m/>
    <m/>
    <s v="P-330"/>
    <x v="0"/>
    <s v="T&amp;NO RR CO"/>
    <n v="128346410"/>
    <n v="2159"/>
    <n v="62"/>
    <n v="0"/>
    <n v="0"/>
  </r>
  <r>
    <n v="42047324540000"/>
    <n v="4204732454"/>
    <n v="2"/>
    <s v="Recomplete"/>
    <x v="1"/>
    <s v="MAGNUM PRODUCING, LP"/>
    <x v="50"/>
    <n v="1"/>
    <x v="21"/>
    <s v="VXBG. 7990"/>
    <s v="GAS"/>
    <x v="0"/>
    <s v="V"/>
    <n v="8600"/>
    <x v="50"/>
    <x v="43"/>
    <x v="38"/>
    <n v="3"/>
    <n v="15767"/>
    <m/>
    <n v="431"/>
    <m/>
    <n v="2"/>
    <m/>
    <n v="0"/>
    <n v="3059"/>
    <m/>
    <n v="253"/>
    <n v="9562"/>
    <m/>
    <s v="GULF COAST WEST"/>
    <m/>
    <m/>
    <m/>
    <m/>
    <n v="6"/>
    <n v="42"/>
    <n v="214"/>
    <n v="250379"/>
    <n v="0"/>
    <m/>
    <m/>
    <d v="2013-12-01T00:00:00"/>
    <m/>
    <n v="0"/>
    <n v="0"/>
    <n v="35260"/>
    <n v="36582.366999999998"/>
    <n v="36580"/>
    <n v="27.335999999999999"/>
    <n v="28.4"/>
    <m/>
    <n v="9562"/>
    <n v="1"/>
    <n v="253"/>
    <n v="1"/>
    <n v="1847"/>
    <n v="1"/>
    <n v="11"/>
    <n v="1"/>
    <n v="8182"/>
    <n v="8188"/>
    <n v="0.64"/>
    <n v="56.9"/>
    <d v="2012-01-06T00:00:00"/>
    <n v="1"/>
    <n v="1"/>
    <s v="MAGNUM PRODUCING, LP"/>
    <s v="FLINT HILLS RESOURCES, LP"/>
    <n v="266652"/>
    <n v="6"/>
    <n v="0"/>
    <s v="CAGE RANCH"/>
    <x v="0"/>
    <n v="4"/>
    <s v="TEXAS &amp; LOUISIANA GULF COAST BASIN"/>
    <m/>
    <s v="USA"/>
    <m/>
    <m/>
    <n v="27.123854600000001"/>
    <n v="603"/>
    <n v="-98.1972904"/>
    <m/>
    <m/>
    <s v="P-330"/>
    <x v="0"/>
    <s v="VARGAS, L"/>
    <n v="128340792"/>
    <n v="431"/>
    <n v="15767"/>
    <n v="0"/>
    <n v="0"/>
  </r>
  <r>
    <n v="42047324540000"/>
    <n v="4204732454"/>
    <n v="2"/>
    <s v="Recomplete"/>
    <x v="1"/>
    <s v="MAGNUM PRODUCING, LP"/>
    <x v="50"/>
    <n v="1"/>
    <x v="21"/>
    <n v="7200"/>
    <s v="GAS"/>
    <x v="0"/>
    <s v="V"/>
    <n v="8600"/>
    <x v="50"/>
    <x v="44"/>
    <x v="39"/>
    <n v="7"/>
    <n v="60868"/>
    <m/>
    <n v="1033"/>
    <m/>
    <n v="52"/>
    <n v="3007"/>
    <n v="3603"/>
    <n v="11178"/>
    <m/>
    <n v="226"/>
    <n v="11899"/>
    <n v="981"/>
    <s v="GULF COAST WEST"/>
    <n v="57861"/>
    <n v="10625"/>
    <n v="3425"/>
    <m/>
    <n v="6"/>
    <n v="68"/>
    <n v="371"/>
    <n v="406839"/>
    <n v="178"/>
    <m/>
    <m/>
    <d v="2013-12-01T00:00:00"/>
    <m/>
    <n v="0"/>
    <n v="0"/>
    <n v="61810"/>
    <n v="58923.523999999998"/>
    <n v="58920"/>
    <n v="16.971"/>
    <n v="16.2"/>
    <n v="17.3"/>
    <n v="12691"/>
    <n v="6"/>
    <n v="226"/>
    <n v="1"/>
    <n v="2326"/>
    <n v="6"/>
    <n v="14"/>
    <n v="6"/>
    <n v="7392"/>
    <n v="7400"/>
    <n v="0.63"/>
    <n v="65.8"/>
    <d v="2012-04-03T00:00:00"/>
    <n v="1"/>
    <n v="1"/>
    <s v="MAGNUM PRODUCING, LP"/>
    <s v="FLINT HILLS RESOURCES, LP"/>
    <n v="266660"/>
    <n v="8"/>
    <m/>
    <s v="CAGE RANCH"/>
    <x v="0"/>
    <n v="4"/>
    <s v="TEXAS &amp; LOUISIANA GULF COAST BASIN"/>
    <m/>
    <s v="USA"/>
    <m/>
    <m/>
    <n v="27.123854600000001"/>
    <n v="603"/>
    <n v="-98.1972904"/>
    <m/>
    <m/>
    <s v="P-330"/>
    <x v="0"/>
    <s v="VARGAS, L"/>
    <n v="128340152"/>
    <n v="1033"/>
    <n v="60868"/>
    <n v="3603"/>
    <n v="0"/>
  </r>
  <r>
    <n v="42361003140000"/>
    <n v="4236100314"/>
    <n v="1"/>
    <s v="ReEnter"/>
    <x v="1"/>
    <s v="MAGNUM PRODUCING, LP"/>
    <x v="51"/>
    <s v="2D"/>
    <x v="22"/>
    <s v="MIOCENE - DISPOSAL"/>
    <s v="SWD"/>
    <x v="3"/>
    <s v="V"/>
    <n v="3850"/>
    <x v="51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3000"/>
    <n v="3850"/>
    <m/>
    <m/>
    <d v="2014-03-21T00:00:00"/>
    <n v="1"/>
    <m/>
    <m/>
    <m/>
    <n v="276610"/>
    <n v="850"/>
    <m/>
    <s v="PORT NECHES"/>
    <x v="0"/>
    <n v="3"/>
    <s v="TEXAS &amp; LOUISIANA GULF COAST BASIN"/>
    <m/>
    <s v="USA"/>
    <m/>
    <m/>
    <n v="30.042458700000001"/>
    <n v="28"/>
    <n v="-93.979868999999994"/>
    <m/>
    <m/>
    <s v="P-330"/>
    <x v="0"/>
    <s v="ALLEN, W"/>
    <n v="128337128"/>
    <m/>
    <m/>
    <m/>
    <n v="0"/>
  </r>
  <r>
    <n v="42089004710000"/>
    <n v="4208900471"/>
    <n v="2"/>
    <s v="Amended"/>
    <x v="1"/>
    <s v="MAGNUM PRODUCING, LP"/>
    <x v="52"/>
    <n v="1"/>
    <x v="9"/>
    <s v="SEG. 1 MASSEY"/>
    <s v="OIL"/>
    <x v="0"/>
    <s v="D"/>
    <n v="11455"/>
    <x v="52"/>
    <x v="44"/>
    <x v="40"/>
    <n v="14"/>
    <n v="1107"/>
    <m/>
    <n v="1580"/>
    <m/>
    <n v="1"/>
    <m/>
    <n v="0"/>
    <n v="1765"/>
    <m/>
    <n v="28"/>
    <n v="105"/>
    <n v="1006"/>
    <s v="GULF COAST CENTRAL"/>
    <n v="809"/>
    <n v="1141"/>
    <n v="0"/>
    <s v="EAGLEBINE"/>
    <n v="11"/>
    <n v="12"/>
    <n v="5"/>
    <n v="69267"/>
    <n v="0"/>
    <n v="528"/>
    <n v="407"/>
    <d v="2012-04-14T00:00:00"/>
    <n v="0"/>
    <m/>
    <m/>
    <m/>
    <n v="665.399"/>
    <n v="700"/>
    <n v="1502.857"/>
    <n v="0"/>
    <m/>
    <n v="267"/>
    <n v="6"/>
    <n v="320"/>
    <n v="3"/>
    <n v="346"/>
    <n v="3"/>
    <n v="2"/>
    <n v="3"/>
    <n v="9206"/>
    <n v="9216"/>
    <m/>
    <n v="33.6"/>
    <d v="1984-01-12T00:00:00"/>
    <n v="1"/>
    <n v="1"/>
    <s v="MAGNUM PRODUCING, LP"/>
    <s v="ENTERPRISE CRUDE OIL LLC"/>
    <n v="26012"/>
    <n v="10"/>
    <n v="0"/>
    <s v="ROCK ISL., W."/>
    <x v="0"/>
    <n v="3"/>
    <s v="TEXAS &amp; LOUISIANA GULF COAST BASIN"/>
    <m/>
    <s v="USA"/>
    <m/>
    <m/>
    <n v="29.513596199999999"/>
    <n v="456"/>
    <n v="-96.599137900000002"/>
    <m/>
    <m/>
    <s v="P-330"/>
    <x v="0"/>
    <s v="POTTER, L J"/>
    <n v="128283882"/>
    <n v="1052"/>
    <n v="700"/>
    <n v="0"/>
    <n v="0"/>
  </r>
  <r>
    <n v="42481017450000"/>
    <n v="4248101745"/>
    <n v="0"/>
    <s v="Not in Permit List"/>
    <x v="1"/>
    <s v="MAGNUM PRODUCING, LP"/>
    <x v="41"/>
    <n v="3"/>
    <x v="5"/>
    <s v="MIOCENE 4300"/>
    <s v="SWD"/>
    <x v="6"/>
    <s v="V"/>
    <n v="7777"/>
    <x v="53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3700"/>
    <n v="4800"/>
    <m/>
    <m/>
    <d v="1968-04-01T00:00:00"/>
    <n v="1"/>
    <m/>
    <m/>
    <m/>
    <n v="105153"/>
    <n v="1100"/>
    <m/>
    <s v="LOUISE"/>
    <x v="0"/>
    <n v="3"/>
    <s v="TEXAS &amp; LOUISIANA GULF COAST BASIN"/>
    <n v="23"/>
    <s v="USA"/>
    <m/>
    <m/>
    <n v="29.062987100000001"/>
    <n v="287"/>
    <n v="-96.385110600000004"/>
    <m/>
    <m/>
    <s v="P-330"/>
    <x v="0"/>
    <s v="M&amp;C"/>
    <n v="128275019"/>
    <m/>
    <m/>
    <m/>
    <n v="0"/>
  </r>
  <r>
    <n v="42409326970000"/>
    <n v="4240932697"/>
    <n v="2"/>
    <s v="Recomplete"/>
    <x v="1"/>
    <s v="MAGNUM PRODUCING, LP"/>
    <x v="53"/>
    <n v="2"/>
    <x v="18"/>
    <m/>
    <s v="SWD"/>
    <x v="3"/>
    <s v="V"/>
    <n v="9500"/>
    <x v="54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3550"/>
    <n v="4900"/>
    <m/>
    <m/>
    <d v="2002-05-17T00:00:00"/>
    <n v="1"/>
    <m/>
    <m/>
    <m/>
    <n v="13114"/>
    <n v="1350"/>
    <m/>
    <s v="HARVEY"/>
    <x v="0"/>
    <n v="4"/>
    <s v="TEXAS &amp; LOUISIANA GULF COAST BASIN"/>
    <m/>
    <s v="USA"/>
    <m/>
    <m/>
    <n v="27.984796200000002"/>
    <n v="231"/>
    <n v="-97.264060900000004"/>
    <m/>
    <m/>
    <s v="P-330"/>
    <x v="0"/>
    <s v="SARGENT, G"/>
    <n v="128274926"/>
    <m/>
    <m/>
    <m/>
    <n v="0"/>
  </r>
  <r>
    <n v="42409325320000"/>
    <n v="4240932532"/>
    <n v="0"/>
    <s v="Not in Permit List"/>
    <x v="1"/>
    <s v="MAGNUM PRODUCING, LP"/>
    <x v="41"/>
    <n v="1"/>
    <x v="18"/>
    <n v="4000"/>
    <s v="SWD"/>
    <x v="6"/>
    <s v="V"/>
    <n v="7423"/>
    <x v="55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2980"/>
    <n v="5820"/>
    <m/>
    <m/>
    <d v="1998-02-05T00:00:00"/>
    <n v="1"/>
    <m/>
    <m/>
    <m/>
    <n v="104133"/>
    <n v="2840"/>
    <m/>
    <s v="TAFT"/>
    <x v="0"/>
    <n v="4"/>
    <s v="TEXAS &amp; LOUISIANA GULF COAST BASIN"/>
    <m/>
    <s v="USA"/>
    <m/>
    <m/>
    <n v="28.001026100000001"/>
    <n v="129"/>
    <n v="-97.417591999999999"/>
    <n v="7"/>
    <m/>
    <s v="P-330"/>
    <x v="0"/>
    <s v="GARCIA, J"/>
    <n v="128274915"/>
    <m/>
    <m/>
    <m/>
    <n v="0"/>
  </r>
  <r>
    <n v="42409014230000"/>
    <n v="4240901423"/>
    <n v="1"/>
    <s v="ReEnter"/>
    <x v="1"/>
    <s v="MAGNUM PRODUCING, LP"/>
    <x v="41"/>
    <s v="2D"/>
    <x v="18"/>
    <n v="3900"/>
    <s v="SWD"/>
    <x v="6"/>
    <s v="V"/>
    <n v="4015"/>
    <x v="56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2850"/>
    <n v="4000"/>
    <m/>
    <m/>
    <d v="1987-07-06T00:00:00"/>
    <n v="1"/>
    <m/>
    <m/>
    <m/>
    <n v="104815"/>
    <n v="1150"/>
    <n v="0"/>
    <s v="TAFT, WEST"/>
    <x v="0"/>
    <n v="4"/>
    <s v="TEXAS &amp; LOUISIANA GULF COAST BASIN"/>
    <m/>
    <s v="USA"/>
    <m/>
    <m/>
    <n v="28.0188165"/>
    <n v="227"/>
    <n v="-97.386858099999998"/>
    <m/>
    <m/>
    <s v="P-330"/>
    <x v="0"/>
    <s v="ROSS, R"/>
    <n v="128274357"/>
    <m/>
    <m/>
    <m/>
    <n v="0"/>
  </r>
  <r>
    <n v="0"/>
    <n v="0"/>
    <n v="0"/>
    <s v="Not in Permit List"/>
    <x v="1"/>
    <s v="MAGNUM PRODUCING, LP"/>
    <x v="41"/>
    <s v="3A"/>
    <x v="5"/>
    <s v="MIOCENE 4300"/>
    <s v="SWD"/>
    <x v="5"/>
    <s v="V"/>
    <n v="4800"/>
    <x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00"/>
    <n v="4800"/>
    <m/>
    <m/>
    <m/>
    <n v="1"/>
    <m/>
    <m/>
    <m/>
    <n v="105422"/>
    <n v="1100"/>
    <m/>
    <s v="LOUISE"/>
    <x v="0"/>
    <n v="3"/>
    <s v="TEXAS &amp; LOUISIANA GULF COAST BASIN"/>
    <m/>
    <s v="USA"/>
    <m/>
    <m/>
    <m/>
    <m/>
    <m/>
    <m/>
    <m/>
    <s v="P-330"/>
    <x v="0"/>
    <m/>
    <n v="128273620"/>
    <m/>
    <m/>
    <m/>
    <n v="0"/>
  </r>
  <r>
    <n v="42409305590000"/>
    <n v="4240930559"/>
    <n v="0"/>
    <s v="Not in Permit List"/>
    <x v="1"/>
    <s v="MAGNUM PRODUCING, LP"/>
    <x v="41"/>
    <s v="1M"/>
    <x v="18"/>
    <n v="4000"/>
    <s v="SWD"/>
    <x v="5"/>
    <s v="V"/>
    <n v="8565"/>
    <x v="57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2980"/>
    <n v="5820"/>
    <m/>
    <m/>
    <m/>
    <n v="1"/>
    <m/>
    <m/>
    <m/>
    <n v="104134"/>
    <n v="2840"/>
    <m/>
    <s v="TAFT"/>
    <x v="0"/>
    <n v="4"/>
    <s v="TEXAS &amp; LOUISIANA GULF COAST BASIN"/>
    <m/>
    <s v="USA"/>
    <m/>
    <m/>
    <n v="27.999522299999999"/>
    <n v="129"/>
    <n v="-97.416752700000004"/>
    <m/>
    <m/>
    <s v="P-330"/>
    <x v="0"/>
    <s v="GARCIA, J"/>
    <n v="128273299"/>
    <m/>
    <m/>
    <m/>
    <n v="0"/>
  </r>
  <r>
    <n v="42149332100000"/>
    <n v="4214933210"/>
    <n v="3"/>
    <s v="Recomplete"/>
    <x v="1"/>
    <s v="MAGNUM PRODUCING, LP"/>
    <x v="37"/>
    <n v="1"/>
    <x v="16"/>
    <s v="WILCOX"/>
    <s v="OIL"/>
    <x v="0"/>
    <s v="V"/>
    <n v="5723"/>
    <x v="35"/>
    <x v="45"/>
    <x v="41"/>
    <n v="41"/>
    <n v="19290"/>
    <m/>
    <n v="24080"/>
    <m/>
    <n v="16"/>
    <n v="118"/>
    <n v="0"/>
    <n v="27295"/>
    <s v="GIDDINGS"/>
    <n v="1341"/>
    <m/>
    <n v="7671"/>
    <s v="GULF COAST CENTRAL"/>
    <n v="6650"/>
    <n v="8779"/>
    <n v="0"/>
    <s v="EAGLEBINE"/>
    <n v="72"/>
    <n v="88"/>
    <n v="91"/>
    <n v="525484"/>
    <n v="0"/>
    <n v="3769"/>
    <n v="3090"/>
    <m/>
    <n v="0"/>
    <m/>
    <m/>
    <n v="1260"/>
    <n v="1095.614"/>
    <n v="800"/>
    <n v="912.73"/>
    <n v="794.1"/>
    <n v="135.6"/>
    <n v="2826"/>
    <n v="1"/>
    <n v="2244"/>
    <n v="2"/>
    <n v="2715"/>
    <n v="2"/>
    <n v="16"/>
    <n v="2"/>
    <n v="4409"/>
    <n v="4412"/>
    <m/>
    <n v="44.4"/>
    <d v="2010-05-13T00:00:00"/>
    <n v="1"/>
    <n v="1"/>
    <s v="MAGNUM PRODUCING, LP"/>
    <s v="ENTERPRISE CRUDE OIL LLC"/>
    <n v="25803"/>
    <n v="3"/>
    <m/>
    <s v="BIG JOE"/>
    <x v="0"/>
    <n v="3"/>
    <s v="TEXAS &amp; LOUISIANA GULF COAST BASIN"/>
    <m/>
    <s v="USA"/>
    <m/>
    <m/>
    <n v="30.069099300000001"/>
    <n v="191"/>
    <n v="-96.883664199999998"/>
    <m/>
    <m/>
    <s v="P-330"/>
    <x v="0"/>
    <s v="GREEN, T"/>
    <n v="128264644"/>
    <n v="1140"/>
    <n v="1249"/>
    <n v="0"/>
    <n v="0"/>
  </r>
  <r>
    <n v="42409325860000"/>
    <n v="4240932586"/>
    <n v="4"/>
    <s v="Recomplete"/>
    <x v="1"/>
    <s v="MAGNUM PRODUCING, LP"/>
    <x v="54"/>
    <n v="1"/>
    <x v="18"/>
    <s v="9-A FRIO"/>
    <s v="OIL"/>
    <x v="0"/>
    <s v="V"/>
    <n v="9500"/>
    <x v="58"/>
    <x v="41"/>
    <x v="42"/>
    <n v="53"/>
    <n v="6308"/>
    <m/>
    <n v="7878"/>
    <m/>
    <n v="5"/>
    <m/>
    <n v="219809"/>
    <n v="8929"/>
    <m/>
    <n v="221"/>
    <n v="630"/>
    <n v="1424"/>
    <s v="GULF COAST WEST"/>
    <n v="1458"/>
    <n v="1667"/>
    <n v="39731"/>
    <m/>
    <n v="10"/>
    <n v="12"/>
    <n v="11"/>
    <n v="72774"/>
    <n v="140"/>
    <n v="1089"/>
    <n v="1677"/>
    <d v="2020-02-01T00:00:00"/>
    <n v="30385"/>
    <m/>
    <m/>
    <n v="1050"/>
    <n v="404.49400000000003"/>
    <n v="800"/>
    <n v="2472.2220000000002"/>
    <n v="952.4"/>
    <m/>
    <n v="630"/>
    <n v="1"/>
    <n v="351"/>
    <n v="9"/>
    <n v="388"/>
    <n v="9"/>
    <n v="2"/>
    <n v="9"/>
    <n v="7860"/>
    <n v="7862"/>
    <m/>
    <n v="40.700000000000003"/>
    <d v="1999-03-27T00:00:00"/>
    <n v="1"/>
    <n v="1"/>
    <m/>
    <s v="SHELL TRADING (US) COMPANY"/>
    <n v="13742"/>
    <n v="2"/>
    <m/>
    <s v="HARVEY"/>
    <x v="0"/>
    <n v="4"/>
    <s v="TEXAS &amp; LOUISIANA GULF COAST BASIN"/>
    <m/>
    <s v="USA"/>
    <m/>
    <m/>
    <n v="27.984111899999998"/>
    <n v="231"/>
    <n v="-97.264985100000004"/>
    <m/>
    <m/>
    <s v="P-330"/>
    <x v="0"/>
    <s v="SARGENT, G"/>
    <n v="128256811"/>
    <n v="89"/>
    <n v="36"/>
    <n v="2485"/>
    <n v="0"/>
  </r>
  <r>
    <n v="42007309080000"/>
    <n v="4200730908"/>
    <n v="3"/>
    <s v="Recomplete"/>
    <x v="1"/>
    <s v="MAGNUM PRODUCING, LP"/>
    <x v="40"/>
    <m/>
    <x v="19"/>
    <n v="10000"/>
    <s v="OIL"/>
    <x v="0"/>
    <s v="D"/>
    <n v="12134"/>
    <x v="59"/>
    <x v="44"/>
    <x v="2"/>
    <n v="45"/>
    <n v="29726"/>
    <m/>
    <n v="13138"/>
    <n v="2"/>
    <n v="90"/>
    <m/>
    <n v="3923"/>
    <n v="18092"/>
    <m/>
    <n v="60"/>
    <n v="15"/>
    <n v="71"/>
    <s v="GULF COAST WEST"/>
    <n v="58"/>
    <n v="81"/>
    <n v="6"/>
    <m/>
    <n v="0"/>
    <n v="0"/>
    <n v="0"/>
    <n v="903"/>
    <n v="257"/>
    <n v="2137"/>
    <n v="1068"/>
    <d v="2020-02-01T00:00:00"/>
    <n v="1348"/>
    <m/>
    <m/>
    <n v="3330"/>
    <m/>
    <n v="2260"/>
    <m/>
    <n v="300"/>
    <m/>
    <n v="7399"/>
    <n v="61"/>
    <n v="2768"/>
    <n v="61"/>
    <n v="4001"/>
    <n v="61"/>
    <n v="24"/>
    <n v="61"/>
    <n v="10068"/>
    <n v="11451"/>
    <m/>
    <n v="47.4"/>
    <d v="2010-01-12T00:00:00"/>
    <n v="1"/>
    <n v="1"/>
    <m/>
    <s v="ACE GATHERING, INC."/>
    <n v="10230"/>
    <n v="1383"/>
    <m/>
    <s v="ZOLLER"/>
    <x v="0"/>
    <n v="4"/>
    <s v="TEXAS &amp; LOUISIANA GULF COAST BASIN"/>
    <m/>
    <s v="USA"/>
    <m/>
    <m/>
    <n v="28.316253100000001"/>
    <n v="165"/>
    <n v="-96.794885300000004"/>
    <m/>
    <m/>
    <s v="P-330"/>
    <x v="0"/>
    <s v="NEWCOMB, T"/>
    <n v="128256744"/>
    <n v="882"/>
    <m/>
    <n v="1564"/>
    <n v="0"/>
  </r>
  <r>
    <n v="42149332130000"/>
    <n v="4214933213"/>
    <n v="1"/>
    <s v="NewDrill"/>
    <x v="0"/>
    <s v="MAGNUM PRODUCING, LP"/>
    <x v="55"/>
    <n v="1"/>
    <x v="16"/>
    <m/>
    <s v="OIL"/>
    <x v="0"/>
    <s v="V"/>
    <n v="12453"/>
    <x v="60"/>
    <x v="0"/>
    <x v="0"/>
    <m/>
    <m/>
    <m/>
    <m/>
    <m/>
    <m/>
    <m/>
    <m/>
    <m/>
    <s v="GIDDINGS"/>
    <m/>
    <m/>
    <m/>
    <s v="GULF COAST CENTRAL"/>
    <m/>
    <m/>
    <m/>
    <s v="EAGLEBINE"/>
    <m/>
    <m/>
    <m/>
    <m/>
    <m/>
    <m/>
    <m/>
    <m/>
    <m/>
    <m/>
    <m/>
    <m/>
    <m/>
    <m/>
    <m/>
    <m/>
    <m/>
    <m/>
    <m/>
    <m/>
    <m/>
    <m/>
    <m/>
    <m/>
    <m/>
    <n v="4593"/>
    <n v="4596"/>
    <m/>
    <m/>
    <d v="2010-08-19T00:00:00"/>
    <n v="1"/>
    <m/>
    <m/>
    <m/>
    <n v="25885"/>
    <n v="3"/>
    <m/>
    <s v="WILDCAT"/>
    <x v="0"/>
    <n v="3"/>
    <s v="TEXAS &amp; LOUISIANA GULF COAST BASIN"/>
    <m/>
    <s v="USA"/>
    <m/>
    <m/>
    <n v="30.031501200000001"/>
    <n v="189"/>
    <n v="-96.869874600000003"/>
    <m/>
    <m/>
    <s v="P-330"/>
    <x v="0"/>
    <s v="GREEN, J"/>
    <n v="128233234"/>
    <m/>
    <m/>
    <m/>
    <n v="0"/>
  </r>
  <r>
    <n v="42355061100000"/>
    <n v="4235506110"/>
    <n v="2"/>
    <s v="Recomplete"/>
    <x v="1"/>
    <s v="MAGNUM PRODUCING, LP"/>
    <x v="56"/>
    <n v="1"/>
    <x v="23"/>
    <s v="CONSOLIDATED"/>
    <s v="OIL"/>
    <x v="0"/>
    <s v="V"/>
    <n v="11950"/>
    <x v="61"/>
    <x v="42"/>
    <x v="43"/>
    <n v="11"/>
    <m/>
    <m/>
    <n v="263"/>
    <m/>
    <n v="3"/>
    <m/>
    <n v="0"/>
    <n v="263"/>
    <m/>
    <n v="135"/>
    <m/>
    <n v="206"/>
    <s v="GULF COAST WEST"/>
    <n v="0"/>
    <n v="206"/>
    <n v="0"/>
    <m/>
    <n v="1"/>
    <n v="1"/>
    <n v="0"/>
    <n v="5806"/>
    <n v="0"/>
    <n v="165"/>
    <m/>
    <d v="2018-10-01T00:00:00"/>
    <n v="0"/>
    <m/>
    <m/>
    <n v="0"/>
    <m/>
    <n v="0"/>
    <m/>
    <m/>
    <m/>
    <m/>
    <m/>
    <n v="135"/>
    <n v="1"/>
    <n v="135"/>
    <n v="1"/>
    <n v="1"/>
    <n v="1"/>
    <n v="11860"/>
    <n v="11890"/>
    <m/>
    <n v="40.299999999999997"/>
    <d v="1966-06-11T00:00:00"/>
    <n v="1"/>
    <n v="1"/>
    <s v="MAGNUM PRODUCING, LP"/>
    <s v="SHELL TRADING (US) COMPANY"/>
    <n v="13726"/>
    <n v="30"/>
    <m/>
    <s v="CORPUS CHRISTI, W"/>
    <x v="0"/>
    <n v="4"/>
    <s v="TEXAS &amp; LOUISIANA GULF COAST BASIN"/>
    <n v="142"/>
    <s v="USA"/>
    <m/>
    <m/>
    <n v="27.796079500000001"/>
    <n v="1"/>
    <n v="-97.457195600000006"/>
    <m/>
    <m/>
    <s v="P-330"/>
    <x v="0"/>
    <s v="VILLAREAL, E"/>
    <n v="128222535"/>
    <n v="98"/>
    <m/>
    <n v="0"/>
    <n v="0"/>
  </r>
  <r>
    <n v="42481017780000"/>
    <n v="4248101778"/>
    <n v="0"/>
    <s v="Not in Permit List"/>
    <x v="1"/>
    <s v="MAGNUM PRODUCING, LP"/>
    <x v="8"/>
    <n v="1"/>
    <x v="5"/>
    <s v="UPPER HOLUB"/>
    <s v="GAS"/>
    <x v="2"/>
    <s v="V"/>
    <n v="6467"/>
    <x v="4"/>
    <x v="46"/>
    <x v="39"/>
    <n v="14"/>
    <n v="15098"/>
    <m/>
    <m/>
    <m/>
    <m/>
    <n v="405"/>
    <n v="0"/>
    <n v="2516"/>
    <m/>
    <m/>
    <n v="2067"/>
    <n v="0"/>
    <s v="GULF COAST CENTRAL"/>
    <n v="8920"/>
    <n v="1487"/>
    <n v="0"/>
    <m/>
    <n v="0"/>
    <n v="12"/>
    <n v="73"/>
    <n v="72806"/>
    <n v="0"/>
    <m/>
    <n v="4324"/>
    <d v="2011-09-17T00:00:00"/>
    <n v="0"/>
    <n v="1715"/>
    <n v="2015"/>
    <m/>
    <m/>
    <m/>
    <m/>
    <n v="0"/>
    <n v="0"/>
    <n v="2257"/>
    <n v="2"/>
    <m/>
    <m/>
    <n v="376"/>
    <n v="2"/>
    <n v="2"/>
    <n v="2"/>
    <n v="5763"/>
    <n v="5768"/>
    <n v="0.61"/>
    <n v="46.9"/>
    <d v="2011-09-13T00:00:00"/>
    <n v="1"/>
    <n v="1"/>
    <s v="MAGNUM PRODUCING, LP"/>
    <s v="GULFMARK ENERGY, INC."/>
    <n v="265029"/>
    <n v="5"/>
    <m/>
    <s v="LOUISE"/>
    <x v="0"/>
    <n v="3"/>
    <s v="TEXAS &amp; LOUISIANA GULF COAST BASIN"/>
    <n v="25"/>
    <s v="USA"/>
    <m/>
    <m/>
    <n v="29.067709600000001"/>
    <n v="288"/>
    <n v="-96.380234000000002"/>
    <m/>
    <m/>
    <s v="P-330"/>
    <x v="0"/>
    <s v="M&amp;C"/>
    <n v="128218128"/>
    <m/>
    <n v="10774"/>
    <n v="0"/>
    <n v="0"/>
  </r>
  <r>
    <n v="42149332380000"/>
    <n v="4214933238"/>
    <n v="1"/>
    <s v="NewDrill"/>
    <x v="0"/>
    <s v="MAGNUM PRODUCING, LP"/>
    <x v="57"/>
    <n v="1"/>
    <x v="16"/>
    <s v="WILCOX 4500"/>
    <s v="GAS"/>
    <x v="0"/>
    <s v="V"/>
    <n v="5608"/>
    <x v="62"/>
    <x v="47"/>
    <x v="44"/>
    <n v="20"/>
    <n v="101039"/>
    <m/>
    <n v="125"/>
    <m/>
    <m/>
    <n v="2500"/>
    <n v="0"/>
    <n v="16965"/>
    <s v="GIDDINGS"/>
    <n v="33"/>
    <n v="11147"/>
    <n v="104"/>
    <s v="GULF COAST CENTRAL"/>
    <n v="57946"/>
    <n v="9762"/>
    <n v="0"/>
    <s v="EAGLEBINE"/>
    <n v="1"/>
    <n v="1"/>
    <n v="0"/>
    <n v="7742"/>
    <n v="0"/>
    <n v="104"/>
    <n v="81683"/>
    <d v="2016-05-01T00:00:00"/>
    <n v="0"/>
    <n v="0"/>
    <n v="0"/>
    <n v="0"/>
    <n v="921714.28599999996"/>
    <n v="808310"/>
    <n v="1.085"/>
    <m/>
    <n v="0"/>
    <n v="17012"/>
    <n v="3"/>
    <n v="40"/>
    <n v="2"/>
    <n v="2854"/>
    <n v="3"/>
    <n v="17"/>
    <n v="3"/>
    <n v="4942"/>
    <n v="4945"/>
    <n v="0.68"/>
    <n v="57.9"/>
    <d v="2012-02-02T00:00:00"/>
    <n v="1"/>
    <n v="1"/>
    <s v="MAGNUM PRODUCING, LP"/>
    <s v="ENTERPRISE CRUDE OIL LLC"/>
    <n v="264922"/>
    <n v="3"/>
    <m/>
    <s v="GIDDINGS"/>
    <x v="0"/>
    <n v="3"/>
    <s v="TEXAS &amp; LOUISIANA GULF COAST BASIN"/>
    <m/>
    <s v="USA"/>
    <m/>
    <m/>
    <n v="30.070905799999998"/>
    <n v="191"/>
    <n v="-96.881431300000003"/>
    <m/>
    <m/>
    <s v="P-330"/>
    <x v="0"/>
    <s v="GREEN, T"/>
    <n v="128205888"/>
    <n v="21"/>
    <n v="19356"/>
    <n v="0"/>
    <n v="0"/>
  </r>
  <r>
    <n v="42361309110000"/>
    <n v="4236130911"/>
    <n v="1"/>
    <s v="NewDrill"/>
    <x v="0"/>
    <s v="MAGNUM PRODUCING, LP"/>
    <x v="51"/>
    <n v="1"/>
    <x v="22"/>
    <s v="SEG WEST 8600"/>
    <s v="GAS"/>
    <x v="3"/>
    <s v="D"/>
    <n v="8915"/>
    <x v="63"/>
    <x v="43"/>
    <x v="45"/>
    <n v="44"/>
    <n v="3438535"/>
    <m/>
    <n v="72006"/>
    <m/>
    <n v="41"/>
    <n v="6526"/>
    <n v="333738"/>
    <n v="645095"/>
    <m/>
    <n v="2763"/>
    <n v="107769"/>
    <n v="19462"/>
    <s v="GULF COAST CENTRAL"/>
    <n v="760462"/>
    <n v="146206"/>
    <n v="533"/>
    <m/>
    <n v="125"/>
    <n v="871"/>
    <n v="4474"/>
    <n v="5223793"/>
    <n v="5492"/>
    <n v="10089"/>
    <n v="591857"/>
    <d v="2015-11-01T00:00:00"/>
    <n v="129869"/>
    <n v="0"/>
    <n v="0"/>
    <n v="35780"/>
    <n v="66937.073999999993"/>
    <n v="47750"/>
    <n v="14.939"/>
    <n v="27.9"/>
    <n v="6.3"/>
    <n v="140933"/>
    <n v="8"/>
    <n v="3726"/>
    <n v="10"/>
    <n v="26744"/>
    <n v="8"/>
    <n v="160"/>
    <n v="8"/>
    <n v="8652"/>
    <n v="8678"/>
    <n v="0.63"/>
    <n v="56.4"/>
    <d v="2012-01-05T00:00:00"/>
    <n v="1"/>
    <n v="1"/>
    <s v="ENERFIN FIELD SERVICES LLC"/>
    <s v="SUNOCO PTNRS. MKTG.&amp;TERMINALS LP"/>
    <n v="264350"/>
    <n v="26"/>
    <m/>
    <s v="PORT NECHES, N"/>
    <x v="0"/>
    <n v="3"/>
    <s v="TEXAS &amp; LOUISIANA GULF COAST BASIN"/>
    <m/>
    <s v="USA"/>
    <m/>
    <m/>
    <n v="30.042294200000001"/>
    <n v="28"/>
    <n v="-93.980291300000005"/>
    <m/>
    <m/>
    <s v="P-330"/>
    <x v="0"/>
    <s v="ALLEN, W"/>
    <n v="128182026"/>
    <n v="5276"/>
    <n v="353160"/>
    <n v="200616"/>
    <n v="0"/>
  </r>
  <r>
    <n v="17007200010000"/>
    <n v="1700720001"/>
    <n v="1"/>
    <s v="NewDrill"/>
    <x v="0"/>
    <s v="MAGNUM PRODUCING, LP"/>
    <x v="58"/>
    <n v="1"/>
    <x v="24"/>
    <m/>
    <s v="DRY"/>
    <x v="3"/>
    <s v="V"/>
    <n v="3781"/>
    <x v="64"/>
    <x v="0"/>
    <x v="0"/>
    <m/>
    <m/>
    <m/>
    <m/>
    <m/>
    <m/>
    <m/>
    <m/>
    <m/>
    <m/>
    <m/>
    <m/>
    <m/>
    <s v="GULF COAST EAST"/>
    <m/>
    <m/>
    <m/>
    <m/>
    <m/>
    <m/>
    <m/>
    <m/>
    <m/>
    <m/>
    <m/>
    <m/>
    <m/>
    <m/>
    <m/>
    <m/>
    <m/>
    <m/>
    <m/>
    <m/>
    <m/>
    <m/>
    <m/>
    <m/>
    <m/>
    <m/>
    <m/>
    <m/>
    <m/>
    <n v="3650"/>
    <n v="3730"/>
    <m/>
    <m/>
    <d v="2015-06-13T00:00:00"/>
    <n v="1"/>
    <m/>
    <s v="GULF SOUTH PIPELINE COMPANY, LP"/>
    <m/>
    <m/>
    <n v="80"/>
    <m/>
    <s v="OAKLEY, NORTHWEST"/>
    <x v="2"/>
    <s v="HOUMA"/>
    <s v="TEXAS &amp; LOUISIANA GULF COAST BASIN"/>
    <n v="39"/>
    <s v="USA"/>
    <s v="14S"/>
    <s v="13E"/>
    <n v="29.888481299999999"/>
    <m/>
    <n v="-91.096906399999995"/>
    <m/>
    <m/>
    <s v="P-310"/>
    <x v="1"/>
    <m/>
    <n v="128165721"/>
    <m/>
    <m/>
    <m/>
    <n v="974260"/>
  </r>
  <r>
    <n v="42285333750000"/>
    <n v="4228533375"/>
    <n v="1"/>
    <s v="Recomplete"/>
    <x v="1"/>
    <s v="MAGNUM PRODUCING, LP"/>
    <x v="59"/>
    <n v="1"/>
    <x v="11"/>
    <s v="MAGNOLIA"/>
    <s v="GAS"/>
    <x v="0"/>
    <s v="D"/>
    <n v="17272"/>
    <x v="65"/>
    <x v="48"/>
    <x v="46"/>
    <n v="48"/>
    <n v="91600"/>
    <m/>
    <m/>
    <m/>
    <m/>
    <n v="111"/>
    <n v="0"/>
    <n v="15267"/>
    <s v="EAGLE FORD DRY"/>
    <m/>
    <n v="3000"/>
    <n v="0"/>
    <s v="GULF COAST WEST"/>
    <n v="26594"/>
    <n v="4432"/>
    <n v="0"/>
    <s v="EAGLEFORD"/>
    <n v="0"/>
    <n v="60"/>
    <n v="360"/>
    <n v="359800"/>
    <n v="0"/>
    <m/>
    <n v="51493"/>
    <d v="2016-10-01T00:00:00"/>
    <n v="0"/>
    <n v="0"/>
    <n v="0"/>
    <m/>
    <m/>
    <m/>
    <m/>
    <n v="0"/>
    <n v="0"/>
    <n v="16608"/>
    <n v="27"/>
    <m/>
    <m/>
    <n v="2768"/>
    <n v="27"/>
    <n v="17"/>
    <n v="27"/>
    <n v="14249"/>
    <n v="14259"/>
    <n v="0.64"/>
    <m/>
    <d v="2011-03-23T00:00:00"/>
    <n v="1"/>
    <n v="1"/>
    <s v="MAGNUM PRODUCING, LP"/>
    <s v="SUNOCO PTNRS. MKTG.&amp;TERMINALS LP"/>
    <n v="264004"/>
    <n v="10"/>
    <n v="0"/>
    <s v="THE RAPTURE"/>
    <x v="0"/>
    <n v="2"/>
    <s v="TEXAS &amp; LOUISIANA GULF COAST BASIN"/>
    <m/>
    <s v="USA"/>
    <m/>
    <m/>
    <n v="29.1630535"/>
    <n v="129"/>
    <n v="-96.893059800000003"/>
    <m/>
    <m/>
    <s v="P-330"/>
    <x v="0"/>
    <s v="CRENSHAW, O B"/>
    <n v="128156774"/>
    <m/>
    <n v="2443"/>
    <n v="0"/>
    <n v="0"/>
  </r>
  <r>
    <n v="42409329510000"/>
    <n v="4240932951"/>
    <n v="2"/>
    <s v="Recomplete"/>
    <x v="1"/>
    <s v="MAGNUM PRODUCING, LP"/>
    <x v="60"/>
    <n v="1"/>
    <x v="18"/>
    <m/>
    <s v="OIL"/>
    <x v="0"/>
    <s v="V"/>
    <n v="4812"/>
    <x v="66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4004"/>
    <n v="4010"/>
    <m/>
    <n v="20.2"/>
    <d v="2011-08-15T00:00:00"/>
    <n v="1"/>
    <m/>
    <m/>
    <m/>
    <n v="13699"/>
    <n v="6"/>
    <m/>
    <s v="WILDCAT"/>
    <x v="0"/>
    <n v="4"/>
    <s v="TEXAS &amp; LOUISIANA GULF COAST BASIN"/>
    <m/>
    <s v="USA"/>
    <m/>
    <m/>
    <n v="28.014997300000001"/>
    <m/>
    <n v="-97.387589199999994"/>
    <m/>
    <m/>
    <s v="P-330"/>
    <x v="0"/>
    <m/>
    <n v="128145614"/>
    <m/>
    <m/>
    <m/>
    <n v="0"/>
  </r>
  <r>
    <n v="42089310100000"/>
    <n v="4208931010"/>
    <n v="4"/>
    <s v="Recomplete"/>
    <x v="1"/>
    <s v="MAGNUM PRODUCING, LP"/>
    <x v="61"/>
    <n v="1"/>
    <x v="9"/>
    <n v="9200"/>
    <s v="OIL"/>
    <x v="0"/>
    <s v="V"/>
    <n v="10800"/>
    <x v="67"/>
    <x v="49"/>
    <x v="2"/>
    <n v="106"/>
    <n v="27263"/>
    <n v="3"/>
    <n v="4660"/>
    <n v="1"/>
    <n v="13"/>
    <n v="45"/>
    <n v="0"/>
    <n v="9204"/>
    <m/>
    <n v="425"/>
    <n v="1234"/>
    <n v="2025"/>
    <s v="GULF COAST CENTRAL"/>
    <n v="8374"/>
    <n v="3421"/>
    <n v="0"/>
    <s v="EAGLEBINE"/>
    <n v="4"/>
    <n v="9"/>
    <n v="30"/>
    <n v="56500"/>
    <n v="0"/>
    <n v="201"/>
    <n v="2343"/>
    <d v="2001-05-29T00:00:00"/>
    <n v="0"/>
    <m/>
    <m/>
    <n v="6970"/>
    <n v="2435.5300000000002"/>
    <n v="5850"/>
    <n v="410.58800000000002"/>
    <n v="143.5"/>
    <n v="288.89999999999998"/>
    <n v="1772"/>
    <n v="4"/>
    <n v="475"/>
    <n v="3"/>
    <n v="734"/>
    <n v="3"/>
    <n v="4"/>
    <n v="3"/>
    <n v="9194"/>
    <n v="9222"/>
    <m/>
    <n v="41.8"/>
    <d v="1978-12-15T00:00:00"/>
    <n v="1"/>
    <n v="1"/>
    <m/>
    <s v="SHELL TRADING (US) COMPANY"/>
    <n v="25782"/>
    <n v="28"/>
    <m/>
    <s v="SUBLIME"/>
    <x v="0"/>
    <n v="3"/>
    <s v="TEXAS &amp; LOUISIANA GULF COAST BASIN"/>
    <m/>
    <s v="USA"/>
    <m/>
    <m/>
    <n v="29.525456999999999"/>
    <n v="215"/>
    <n v="-96.705159100000003"/>
    <m/>
    <m/>
    <s v="P-330"/>
    <x v="0"/>
    <s v="FENN, J B"/>
    <n v="128141651"/>
    <n v="349"/>
    <n v="850"/>
    <n v="0"/>
    <n v="0"/>
  </r>
  <r>
    <n v="42089004070000"/>
    <n v="4208900407"/>
    <n v="5"/>
    <s v="Recomplete"/>
    <x v="1"/>
    <s v="MAGNUM PRODUCING, LP"/>
    <x v="27"/>
    <n v="1"/>
    <x v="9"/>
    <n v="9200"/>
    <s v="OIL"/>
    <x v="0"/>
    <s v="V"/>
    <n v="10721"/>
    <x v="24"/>
    <x v="50"/>
    <x v="47"/>
    <n v="30"/>
    <n v="62"/>
    <m/>
    <n v="597"/>
    <m/>
    <n v="1"/>
    <m/>
    <n v="179"/>
    <n v="607"/>
    <m/>
    <n v="182"/>
    <m/>
    <n v="286"/>
    <s v="GULF COAST CENTRAL"/>
    <n v="22"/>
    <n v="290"/>
    <n v="86"/>
    <s v="EAGLEBINE"/>
    <n v="3"/>
    <n v="3"/>
    <n v="0"/>
    <n v="16000"/>
    <n v="0"/>
    <n v="101"/>
    <n v="12"/>
    <d v="2019-01-01T00:00:00"/>
    <n v="29"/>
    <m/>
    <m/>
    <n v="0"/>
    <m/>
    <n v="100"/>
    <m/>
    <m/>
    <m/>
    <n v="22"/>
    <n v="1"/>
    <n v="182"/>
    <n v="1"/>
    <n v="182"/>
    <n v="1"/>
    <n v="1"/>
    <n v="1"/>
    <n v="9195"/>
    <n v="9247"/>
    <m/>
    <n v="45.1"/>
    <d v="1995-09-15T00:00:00"/>
    <n v="1"/>
    <n v="1"/>
    <m/>
    <s v="ENTERPRISE CRUDE OIL LLC"/>
    <n v="25785"/>
    <n v="52"/>
    <m/>
    <s v="SUBLIME"/>
    <x v="0"/>
    <n v="3"/>
    <s v="TEXAS &amp; LOUISIANA GULF COAST BASIN"/>
    <m/>
    <s v="USA"/>
    <m/>
    <m/>
    <n v="29.528549699999999"/>
    <n v="211"/>
    <n v="-96.701554700000003"/>
    <m/>
    <m/>
    <s v="P-330"/>
    <x v="0"/>
    <s v="FOWLER, S"/>
    <n v="128141650"/>
    <n v="25"/>
    <m/>
    <n v="8"/>
    <n v="0"/>
  </r>
  <r>
    <n v="42321323180000"/>
    <n v="4232132318"/>
    <n v="2"/>
    <s v="Recomplete"/>
    <x v="1"/>
    <s v="MAGNUM PRODUCING, LP"/>
    <x v="46"/>
    <m/>
    <x v="3"/>
    <s v="ANOMALINA 10300"/>
    <s v="OIL"/>
    <x v="0"/>
    <s v="V"/>
    <n v="10750"/>
    <x v="46"/>
    <x v="51"/>
    <x v="48"/>
    <n v="14"/>
    <n v="4"/>
    <m/>
    <n v="2016"/>
    <m/>
    <n v="73"/>
    <m/>
    <n v="24192"/>
    <n v="2017"/>
    <m/>
    <n v="148"/>
    <m/>
    <n v="897"/>
    <s v="GULF COAST CENTRAL"/>
    <n v="0"/>
    <n v="897"/>
    <n v="10764"/>
    <m/>
    <n v="0"/>
    <n v="0"/>
    <n v="0"/>
    <n v="581"/>
    <n v="876"/>
    <n v="897"/>
    <m/>
    <d v="2020-07-15T00:00:00"/>
    <n v="10764"/>
    <m/>
    <m/>
    <n v="0"/>
    <n v="3.5750000000000002"/>
    <n v="0"/>
    <n v="279750"/>
    <m/>
    <m/>
    <n v="4"/>
    <n v="1"/>
    <n v="339"/>
    <n v="7"/>
    <n v="339"/>
    <n v="7"/>
    <n v="2"/>
    <n v="7"/>
    <n v="10296"/>
    <n v="10302"/>
    <m/>
    <n v="40"/>
    <d v="2011-05-14T00:00:00"/>
    <n v="1"/>
    <n v="1"/>
    <s v="MAGNUM PRODUCING, LP"/>
    <s v="GULFMARK ENERGY, INC."/>
    <n v="25766"/>
    <n v="6"/>
    <m/>
    <s v="LUCKY"/>
    <x v="0"/>
    <n v="3"/>
    <s v="TEXAS &amp; LOUISIANA GULF COAST BASIN"/>
    <m/>
    <s v="USA"/>
    <m/>
    <m/>
    <n v="28.951774199999999"/>
    <n v="45"/>
    <n v="-95.987261099999998"/>
    <m/>
    <m/>
    <s v="P-330"/>
    <x v="0"/>
    <s v="HALL, E"/>
    <n v="128129899"/>
    <n v="1119"/>
    <n v="4"/>
    <n v="13428"/>
    <n v="0"/>
  </r>
  <r>
    <n v="42409326660000"/>
    <n v="4240932666"/>
    <n v="1"/>
    <s v="Recomplete"/>
    <x v="1"/>
    <s v="MAGNUM PRODUCING, LP"/>
    <x v="62"/>
    <n v="8"/>
    <x v="18"/>
    <s v="FRIO 7500"/>
    <s v="OIL"/>
    <x v="0"/>
    <s v="V"/>
    <n v="7925"/>
    <x v="68"/>
    <x v="48"/>
    <x v="23"/>
    <n v="78"/>
    <n v="197348"/>
    <m/>
    <n v="14823"/>
    <m/>
    <n v="129"/>
    <m/>
    <n v="839724"/>
    <n v="47714"/>
    <m/>
    <n v="122"/>
    <m/>
    <n v="578"/>
    <s v="GULF COAST WEST"/>
    <n v="0"/>
    <n v="578"/>
    <n v="33283"/>
    <m/>
    <n v="2"/>
    <n v="2"/>
    <n v="0"/>
    <n v="12200"/>
    <n v="2401"/>
    <m/>
    <m/>
    <d v="2020-08-02T00:00:00"/>
    <m/>
    <m/>
    <m/>
    <n v="0"/>
    <n v="17860.825000000001"/>
    <n v="13310"/>
    <n v="55.988"/>
    <m/>
    <m/>
    <n v="9114"/>
    <n v="61"/>
    <n v="609"/>
    <n v="14"/>
    <n v="1684"/>
    <n v="67"/>
    <n v="10"/>
    <n v="67"/>
    <n v="6878"/>
    <n v="7484"/>
    <m/>
    <n v="40"/>
    <d v="2001-04-30T00:00:00"/>
    <n v="1"/>
    <n v="1"/>
    <m/>
    <s v="ACE GATHERING, INC."/>
    <n v="13668"/>
    <n v="606"/>
    <m/>
    <s v="TRIPLE &quot;A&quot;"/>
    <x v="0"/>
    <n v="4"/>
    <s v="TEXAS &amp; LOUISIANA GULF COAST BASIN"/>
    <m/>
    <s v="USA"/>
    <m/>
    <m/>
    <n v="28.002861500000002"/>
    <m/>
    <n v="-97.429479400000005"/>
    <m/>
    <m/>
    <s v="P-330"/>
    <x v="0"/>
    <m/>
    <n v="127165750"/>
    <n v="582"/>
    <n v="10395"/>
    <n v="10835"/>
    <n v="6114"/>
  </r>
  <r>
    <n v="42409313330000"/>
    <n v="4240931333"/>
    <n v="2"/>
    <s v="Recomplete"/>
    <x v="1"/>
    <s v="MAGNUM PRODUCING, LP"/>
    <x v="63"/>
    <s v="2A"/>
    <x v="18"/>
    <n v="9300"/>
    <s v="GAS"/>
    <x v="0"/>
    <s v="V"/>
    <n v="10385"/>
    <x v="37"/>
    <x v="51"/>
    <x v="44"/>
    <n v="33"/>
    <n v="564892"/>
    <m/>
    <n v="7520"/>
    <m/>
    <n v="9"/>
    <n v="3228"/>
    <n v="1891"/>
    <n v="101669"/>
    <m/>
    <n v="115"/>
    <n v="6753"/>
    <n v="3330"/>
    <s v="GULF COAST WEST"/>
    <n v="200552"/>
    <n v="36755"/>
    <n v="637"/>
    <m/>
    <n v="24"/>
    <n v="274"/>
    <n v="1500"/>
    <n v="1643194"/>
    <n v="16"/>
    <n v="1996"/>
    <n v="164259"/>
    <d v="2014-10-01T00:00:00"/>
    <n v="522"/>
    <n v="0"/>
    <n v="0"/>
    <n v="62840"/>
    <n v="116558.75"/>
    <n v="75120"/>
    <n v="8.5790000000000006"/>
    <n v="15.9"/>
    <n v="2.8"/>
    <n v="46499"/>
    <n v="2"/>
    <n v="772"/>
    <n v="5"/>
    <n v="8490"/>
    <n v="2"/>
    <n v="51"/>
    <n v="2"/>
    <n v="9339"/>
    <n v="9349"/>
    <n v="0.8"/>
    <n v="55.7"/>
    <d v="2011-02-11T00:00:00"/>
    <n v="1"/>
    <n v="1"/>
    <s v="MAGNUM PRODUCING, LP"/>
    <s v="GULFMARK ENERGY, INC."/>
    <n v="261711"/>
    <n v="10"/>
    <m/>
    <s v="MIDWAY"/>
    <x v="0"/>
    <n v="4"/>
    <s v="TEXAS &amp; LOUISIANA GULF COAST BASIN"/>
    <m/>
    <s v="USA"/>
    <m/>
    <m/>
    <n v="28.000155199999998"/>
    <n v="129"/>
    <n v="-97.422919300000004"/>
    <m/>
    <m/>
    <s v="P-330"/>
    <x v="0"/>
    <s v="GARCIA, J"/>
    <n v="127156501"/>
    <n v="800"/>
    <n v="93247"/>
    <n v="393"/>
    <n v="5050"/>
  </r>
  <r>
    <n v="42409313390000"/>
    <n v="4240931339"/>
    <n v="1"/>
    <s v="ReEnter"/>
    <x v="1"/>
    <s v="MAGNUM PRODUCING, LP"/>
    <x v="64"/>
    <n v="1"/>
    <x v="18"/>
    <s v="NELSON SAND"/>
    <s v="OIL"/>
    <x v="0"/>
    <s v="V"/>
    <n v="9180"/>
    <x v="69"/>
    <x v="50"/>
    <x v="7"/>
    <n v="38"/>
    <n v="624"/>
    <m/>
    <n v="4357"/>
    <m/>
    <n v="167"/>
    <m/>
    <n v="33733"/>
    <n v="4461"/>
    <m/>
    <n v="25"/>
    <m/>
    <n v="1429"/>
    <s v="GULF COAST WEST"/>
    <n v="34"/>
    <n v="1435"/>
    <n v="11063"/>
    <m/>
    <n v="17"/>
    <n v="17"/>
    <n v="0"/>
    <n v="100400"/>
    <n v="1293"/>
    <n v="8"/>
    <m/>
    <d v="2017-12-04T00:00:00"/>
    <n v="62"/>
    <m/>
    <m/>
    <n v="0"/>
    <m/>
    <n v="140"/>
    <m/>
    <m/>
    <m/>
    <n v="62"/>
    <n v="11"/>
    <n v="502"/>
    <n v="2"/>
    <n v="502"/>
    <n v="2"/>
    <n v="3"/>
    <n v="2"/>
    <n v="6713"/>
    <n v="6725"/>
    <m/>
    <n v="48.2"/>
    <d v="1979-09-04T00:00:00"/>
    <n v="1"/>
    <n v="1"/>
    <m/>
    <s v="ACE GATHERING, INC."/>
    <n v="13664"/>
    <n v="12"/>
    <m/>
    <s v="TRIPLE &quot;A&quot;"/>
    <x v="0"/>
    <n v="4"/>
    <s v="TEXAS &amp; LOUISIANA GULF COAST BASIN"/>
    <m/>
    <s v="USA"/>
    <m/>
    <m/>
    <n v="28.003588100000002"/>
    <n v="129"/>
    <n v="-97.422274400000006"/>
    <m/>
    <m/>
    <s v="P-330"/>
    <x v="0"/>
    <s v="GARCIA, J"/>
    <n v="126836602"/>
    <n v="1449"/>
    <m/>
    <n v="11218"/>
    <n v="0"/>
  </r>
  <r>
    <n v="42409326990000"/>
    <n v="4240932699"/>
    <n v="1"/>
    <s v="ReEnter"/>
    <x v="1"/>
    <s v="MAGNUM PRODUCING, LP"/>
    <x v="65"/>
    <n v="1"/>
    <x v="18"/>
    <m/>
    <s v="GAS"/>
    <x v="0"/>
    <s v="V"/>
    <n v="9800"/>
    <x v="70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d v="2015-12-01T00:00:00"/>
    <m/>
    <n v="0"/>
    <n v="0"/>
    <m/>
    <m/>
    <m/>
    <m/>
    <m/>
    <m/>
    <m/>
    <m/>
    <m/>
    <m/>
    <m/>
    <m/>
    <m/>
    <m/>
    <m/>
    <m/>
    <m/>
    <m/>
    <d v="2010-10-13T00:00:00"/>
    <n v="1"/>
    <m/>
    <m/>
    <m/>
    <n v="261205"/>
    <m/>
    <n v="0"/>
    <s v="WILDCAT"/>
    <x v="0"/>
    <n v="4"/>
    <s v="TEXAS &amp; LOUISIANA GULF COAST BASIN"/>
    <m/>
    <s v="USA"/>
    <m/>
    <m/>
    <n v="28.0161677"/>
    <n v="224"/>
    <n v="-97.420103299999994"/>
    <m/>
    <m/>
    <s v="P-330"/>
    <x v="0"/>
    <s v="RAMON, M"/>
    <n v="126836401"/>
    <m/>
    <m/>
    <m/>
    <n v="0"/>
  </r>
  <r>
    <n v="42015306440000"/>
    <n v="4201530644"/>
    <n v="1"/>
    <s v="Recomplete"/>
    <x v="1"/>
    <s v="MAGNUM PRODUCING, LP"/>
    <x v="25"/>
    <n v="1"/>
    <x v="12"/>
    <s v="WILCOX 9200"/>
    <s v="OIL"/>
    <x v="0"/>
    <s v="V"/>
    <n v="10216"/>
    <x v="22"/>
    <x v="52"/>
    <x v="17"/>
    <n v="71"/>
    <n v="12673"/>
    <m/>
    <n v="14006"/>
    <m/>
    <n v="12"/>
    <m/>
    <n v="280120"/>
    <n v="16118"/>
    <m/>
    <n v="876"/>
    <n v="2133"/>
    <n v="2778"/>
    <s v="GULF COAST CENTRAL"/>
    <n v="6955"/>
    <n v="3937"/>
    <n v="55560"/>
    <s v="EAGLEBINE"/>
    <n v="14"/>
    <n v="20"/>
    <n v="38"/>
    <n v="120200"/>
    <n v="240"/>
    <n v="1092"/>
    <m/>
    <d v="2016-10-29T00:00:00"/>
    <n v="21840"/>
    <m/>
    <m/>
    <n v="2770"/>
    <m/>
    <n v="900"/>
    <m/>
    <n v="360.5"/>
    <m/>
    <n v="2133"/>
    <n v="1"/>
    <n v="876"/>
    <n v="1"/>
    <n v="1232"/>
    <n v="1"/>
    <n v="7"/>
    <n v="1"/>
    <n v="9226"/>
    <n v="9230"/>
    <m/>
    <n v="46"/>
    <d v="1993-05-25T00:00:00"/>
    <n v="1"/>
    <n v="1"/>
    <s v="MAGNUM PRODUCING, LP"/>
    <s v="EASTEX CRUDE COMPANY"/>
    <n v="25654"/>
    <n v="4"/>
    <m/>
    <s v="BLEIBLERVILLE"/>
    <x v="0"/>
    <n v="3"/>
    <s v="TEXAS &amp; LOUISIANA GULF COAST BASIN"/>
    <m/>
    <s v="USA"/>
    <m/>
    <m/>
    <n v="30.019736200000001"/>
    <n v="60"/>
    <n v="-96.453117500000005"/>
    <m/>
    <m/>
    <s v="P-330"/>
    <x v="0"/>
    <s v="KUYKENDALL, E M"/>
    <n v="126346944"/>
    <n v="62"/>
    <m/>
    <n v="1240"/>
    <n v="0"/>
  </r>
  <r>
    <n v="17011211050000"/>
    <n v="1701121105"/>
    <n v="1"/>
    <s v="NewDrill"/>
    <x v="0"/>
    <s v="MAGNUM PRODUCING, LP"/>
    <x v="66"/>
    <n v="1"/>
    <x v="17"/>
    <m/>
    <s v="DRY"/>
    <x v="3"/>
    <s v="V"/>
    <n v="8800"/>
    <x v="71"/>
    <x v="0"/>
    <x v="0"/>
    <m/>
    <m/>
    <m/>
    <m/>
    <m/>
    <m/>
    <m/>
    <m/>
    <m/>
    <m/>
    <m/>
    <m/>
    <m/>
    <s v="GULF COAST EAST"/>
    <m/>
    <m/>
    <m/>
    <s v="TUSCALOOSA MARINE SHA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s v="COWPEN CREEK"/>
    <x v="2"/>
    <s v="LAKE CHARLES"/>
    <s v="TEXAS &amp; LOUISIANA GULF COAST BASIN"/>
    <n v="18"/>
    <s v="USA"/>
    <s v="06S"/>
    <s v="09W"/>
    <n v="30.542908700000002"/>
    <m/>
    <n v="-93.324109699999994"/>
    <m/>
    <m/>
    <s v="P-310"/>
    <x v="1"/>
    <m/>
    <n v="126326085"/>
    <m/>
    <m/>
    <m/>
    <n v="243739"/>
  </r>
  <r>
    <n v="42149332100000"/>
    <n v="4214933210"/>
    <n v="3"/>
    <s v="Recomplete"/>
    <x v="1"/>
    <s v="MAGNUM PRODUCING, LP"/>
    <x v="37"/>
    <n v="1"/>
    <x v="16"/>
    <s v="WILCOX 4500"/>
    <s v="OIL"/>
    <x v="0"/>
    <s v="V"/>
    <n v="5723"/>
    <x v="35"/>
    <x v="53"/>
    <x v="49"/>
    <n v="10"/>
    <n v="132717"/>
    <m/>
    <n v="2692"/>
    <m/>
    <n v="22"/>
    <n v="2221"/>
    <n v="0"/>
    <n v="24812"/>
    <s v="GIDDINGS"/>
    <n v="538"/>
    <n v="12820"/>
    <n v="2155"/>
    <s v="GULF COAST CENTRAL"/>
    <n v="95805"/>
    <n v="18123"/>
    <n v="0"/>
    <s v="EAGLEBINE"/>
    <n v="23"/>
    <n v="123"/>
    <n v="603"/>
    <n v="739367"/>
    <n v="0"/>
    <m/>
    <m/>
    <m/>
    <m/>
    <m/>
    <m/>
    <n v="26430"/>
    <n v="49300.52"/>
    <n v="49300"/>
    <n v="20.283999999999999"/>
    <n v="37.799999999999997"/>
    <n v="9.9"/>
    <n v="18077"/>
    <n v="2"/>
    <n v="684"/>
    <n v="2"/>
    <n v="3697"/>
    <n v="2"/>
    <n v="22"/>
    <n v="2"/>
    <n v="4409"/>
    <n v="4524"/>
    <m/>
    <n v="42.6"/>
    <d v="2010-05-13T00:00:00"/>
    <n v="1"/>
    <n v="1"/>
    <s v="MAGNUM PRODUCING, LP"/>
    <s v="ENTERPRISE CRUDE OIL LLC"/>
    <n v="25650"/>
    <n v="115"/>
    <m/>
    <s v="GIDDINGS"/>
    <x v="0"/>
    <n v="3"/>
    <s v="TEXAS &amp; LOUISIANA GULF COAST BASIN"/>
    <m/>
    <s v="USA"/>
    <m/>
    <m/>
    <n v="30.069099300000001"/>
    <m/>
    <n v="-96.883664199999998"/>
    <m/>
    <m/>
    <s v="P-330"/>
    <x v="0"/>
    <m/>
    <n v="126325782"/>
    <n v="2692"/>
    <n v="132717"/>
    <n v="0"/>
    <n v="0"/>
  </r>
  <r>
    <n v="42089326360000"/>
    <n v="4208932636"/>
    <n v="2"/>
    <s v="Recomplete"/>
    <x v="1"/>
    <s v="MAGNUM PRODUCING, LP"/>
    <x v="67"/>
    <n v="1"/>
    <x v="9"/>
    <n v="11000"/>
    <s v="GAS"/>
    <x v="3"/>
    <s v="V"/>
    <n v="11300"/>
    <x v="72"/>
    <x v="49"/>
    <x v="50"/>
    <n v="38"/>
    <n v="574122"/>
    <m/>
    <n v="31847"/>
    <m/>
    <m/>
    <n v="262"/>
    <n v="8351"/>
    <n v="127534"/>
    <m/>
    <n v="426"/>
    <n v="10654"/>
    <n v="10538"/>
    <s v="GULF COAST CENTRAL"/>
    <n v="143208"/>
    <n v="34406"/>
    <n v="1943"/>
    <s v="EAGLEBINE"/>
    <n v="77"/>
    <n v="230"/>
    <n v="918"/>
    <n v="1379643"/>
    <n v="3"/>
    <n v="7896"/>
    <n v="178443"/>
    <d v="2016-05-01T00:00:00"/>
    <n v="2513"/>
    <n v="0"/>
    <n v="0"/>
    <n v="11930"/>
    <n v="31910.321"/>
    <n v="18030"/>
    <n v="31.338000000000001"/>
    <n v="83.8"/>
    <n v="0"/>
    <n v="30949"/>
    <n v="3"/>
    <n v="2397"/>
    <n v="3"/>
    <n v="7555"/>
    <n v="3"/>
    <n v="45"/>
    <n v="3"/>
    <n v="10855"/>
    <n v="11063"/>
    <n v="0.71"/>
    <n v="55.5"/>
    <d v="2011-01-23T00:00:00"/>
    <n v="1"/>
    <n v="1"/>
    <s v="MAGNUM PRODUCING, LP"/>
    <s v="ENTERPRISE CRUDE OIL LLC"/>
    <n v="260721"/>
    <n v="208"/>
    <m/>
    <s v="PRAIRIE BELL"/>
    <x v="0"/>
    <n v="3"/>
    <s v="TEXAS &amp; LOUISIANA GULF COAST BASIN"/>
    <n v="59"/>
    <s v="USA"/>
    <m/>
    <m/>
    <n v="29.587924000000001"/>
    <n v="302"/>
    <n v="-96.629754000000005"/>
    <m/>
    <m/>
    <s v="P-330"/>
    <x v="0"/>
    <s v="I&amp;GN RR CO"/>
    <n v="126325508"/>
    <n v="2587"/>
    <n v="82552"/>
    <n v="1592"/>
    <n v="0"/>
  </r>
  <r>
    <n v="17113224350000"/>
    <n v="1711322435"/>
    <n v="1"/>
    <s v="Amended"/>
    <x v="1"/>
    <s v="MAGNUM PRODUCING, LP"/>
    <x v="68"/>
    <n v="1"/>
    <x v="25"/>
    <n v="8000"/>
    <s v="OIL"/>
    <x v="7"/>
    <s v="H"/>
    <n v="8392"/>
    <x v="73"/>
    <x v="46"/>
    <x v="51"/>
    <n v="105"/>
    <n v="56823"/>
    <m/>
    <n v="201012"/>
    <n v="37"/>
    <n v="722"/>
    <m/>
    <n v="480780"/>
    <n v="210482"/>
    <m/>
    <n v="42"/>
    <m/>
    <n v="11564"/>
    <s v="GULF COAST EAST"/>
    <n v="5939"/>
    <n v="12554"/>
    <n v="50"/>
    <m/>
    <n v="3"/>
    <n v="3"/>
    <n v="0"/>
    <n v="18774"/>
    <n v="4724"/>
    <n v="23853"/>
    <m/>
    <d v="2020-09-18T00:00:00"/>
    <n v="182960"/>
    <n v="90"/>
    <m/>
    <n v="0"/>
    <m/>
    <n v="280"/>
    <m/>
    <m/>
    <m/>
    <n v="3827"/>
    <n v="9"/>
    <n v="7821"/>
    <n v="12"/>
    <n v="8459"/>
    <n v="12"/>
    <n v="51"/>
    <n v="12"/>
    <n v="7364"/>
    <n v="8226"/>
    <m/>
    <m/>
    <d v="2011-09-25T00:00:00"/>
    <n v="1"/>
    <n v="1"/>
    <m/>
    <s v="PLAINS MARKETING, L.P."/>
    <s v="052150-LEASE"/>
    <n v="862"/>
    <m/>
    <s v="KAPLAN, SOUTH"/>
    <x v="2"/>
    <s v="LAFAYETTE"/>
    <s v="TEXAS &amp; LOUISIANA GULF COAST BASIN"/>
    <n v="23"/>
    <s v="USA"/>
    <s v="13S"/>
    <s v="01W"/>
    <n v="29.898870899999999"/>
    <m/>
    <n v="-92.438001499999999"/>
    <m/>
    <m/>
    <s v="P-310"/>
    <x v="1"/>
    <m/>
    <n v="126305793"/>
    <n v="14028"/>
    <m/>
    <n v="71422"/>
    <n v="243510"/>
  </r>
  <r>
    <n v="42245323140000"/>
    <n v="4224532314"/>
    <n v="0"/>
    <s v="Not in Permit List"/>
    <x v="1"/>
    <s v="MAGNUM PRODUCING, LP"/>
    <x v="69"/>
    <n v="1"/>
    <x v="1"/>
    <s v="MARGINULINA 9200"/>
    <s v="GAS"/>
    <x v="0"/>
    <s v="D"/>
    <n v="12585"/>
    <x v="74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d v="2016-05-01T00:00:00"/>
    <m/>
    <n v="0"/>
    <n v="0"/>
    <m/>
    <m/>
    <m/>
    <m/>
    <m/>
    <m/>
    <m/>
    <m/>
    <m/>
    <m/>
    <m/>
    <m/>
    <m/>
    <m/>
    <n v="9284"/>
    <n v="9290"/>
    <m/>
    <m/>
    <d v="2008-05-03T00:00:00"/>
    <n v="1"/>
    <m/>
    <m/>
    <m/>
    <n v="260053"/>
    <n v="6"/>
    <m/>
    <s v="BIG HILL"/>
    <x v="0"/>
    <n v="3"/>
    <s v="TEXAS &amp; LOUISIANA GULF COAST BASIN"/>
    <n v="176"/>
    <s v="USA"/>
    <m/>
    <m/>
    <n v="29.7707503"/>
    <n v="625"/>
    <n v="-94.304197700000003"/>
    <m/>
    <m/>
    <s v="P-330"/>
    <x v="0"/>
    <s v="T&amp;NO RR CO"/>
    <n v="126296275"/>
    <m/>
    <m/>
    <m/>
    <n v="0"/>
  </r>
  <r>
    <n v="42245323140000"/>
    <n v="4224532314"/>
    <n v="0"/>
    <s v="Not in Permit List"/>
    <x v="1"/>
    <s v="MAGNUM PRODUCING, LP"/>
    <x v="70"/>
    <n v="1"/>
    <x v="1"/>
    <s v="FRIO A 10,200"/>
    <s v="GAS"/>
    <x v="0"/>
    <s v="D"/>
    <n v="12585"/>
    <x v="74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10206"/>
    <n v="10212"/>
    <n v="0.62"/>
    <m/>
    <d v="2007-12-05T00:00:00"/>
    <n v="1"/>
    <m/>
    <s v="DCP MIDSTREAM, LP"/>
    <s v="SUNOCO PTNRS. MKTG.&amp;TERMINALS LP"/>
    <n v="259635"/>
    <n v="6"/>
    <m/>
    <s v="BIG HILL"/>
    <x v="0"/>
    <n v="3"/>
    <s v="TEXAS &amp; LOUISIANA GULF COAST BASIN"/>
    <n v="176"/>
    <s v="USA"/>
    <m/>
    <m/>
    <n v="29.7707503"/>
    <n v="625"/>
    <n v="-94.304197700000003"/>
    <m/>
    <m/>
    <s v="P-330"/>
    <x v="0"/>
    <s v="T&amp;NO RR CO"/>
    <n v="126269786"/>
    <m/>
    <m/>
    <m/>
    <n v="0"/>
  </r>
  <r>
    <n v="42039305750000"/>
    <n v="4203930575"/>
    <n v="0"/>
    <s v="Not in Permit List"/>
    <x v="1"/>
    <s v="MAGNUM PRODUCING, LP"/>
    <x v="71"/>
    <n v="3"/>
    <x v="2"/>
    <n v="9850"/>
    <s v="SWD"/>
    <x v="8"/>
    <s v="V"/>
    <n v="10410"/>
    <x v="75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2700"/>
    <n v="4250"/>
    <m/>
    <m/>
    <d v="2011-05-07T00:00:00"/>
    <n v="1"/>
    <m/>
    <m/>
    <m/>
    <n v="117988"/>
    <n v="1550"/>
    <m/>
    <s v="STYLES BAYOU"/>
    <x v="0"/>
    <n v="3"/>
    <s v="TEXAS &amp; LOUISIANA GULF COAST BASIN"/>
    <m/>
    <s v="USA"/>
    <m/>
    <m/>
    <n v="29.215332799999999"/>
    <n v="82"/>
    <n v="-95.505092700000006"/>
    <m/>
    <m/>
    <s v="P-330"/>
    <x v="0"/>
    <s v="MARSH, S"/>
    <n v="126203257"/>
    <m/>
    <m/>
    <m/>
    <n v="0"/>
  </r>
  <r>
    <n v="42149332080000"/>
    <n v="4214933208"/>
    <n v="1"/>
    <s v="NewDrill"/>
    <x v="0"/>
    <s v="MAGNUM PRODUCING, LP"/>
    <x v="42"/>
    <n v="1"/>
    <x v="16"/>
    <s v="WILCOX 7300"/>
    <s v="GAS"/>
    <x v="2"/>
    <s v="V"/>
    <n v="7534"/>
    <x v="40"/>
    <x v="53"/>
    <x v="52"/>
    <n v="41"/>
    <n v="721293"/>
    <m/>
    <n v="45632"/>
    <m/>
    <n v="110"/>
    <n v="3721"/>
    <n v="84406"/>
    <n v="165848"/>
    <s v="GIDDINGS"/>
    <n v="985"/>
    <n v="27394"/>
    <n v="8940"/>
    <s v="GULF COAST CENTRAL"/>
    <n v="196005"/>
    <n v="41608"/>
    <n v="559"/>
    <s v="EAGLEBINE"/>
    <n v="32"/>
    <n v="168"/>
    <n v="818"/>
    <n v="1008833"/>
    <n v="6438"/>
    <n v="6587"/>
    <n v="175850"/>
    <d v="2012-12-15T00:00:00"/>
    <n v="13911"/>
    <n v="600"/>
    <n v="2310"/>
    <n v="25720"/>
    <n v="5720.05"/>
    <n v="15810"/>
    <n v="174.82400000000001"/>
    <n v="38.9"/>
    <n v="29.6"/>
    <n v="47925"/>
    <n v="13"/>
    <n v="2601"/>
    <n v="15"/>
    <n v="10150"/>
    <n v="13"/>
    <n v="61"/>
    <n v="13"/>
    <n v="7276"/>
    <n v="7284"/>
    <n v="0.82"/>
    <n v="43.8"/>
    <d v="2010-05-04T00:00:00"/>
    <n v="1"/>
    <n v="1"/>
    <s v="MAGNUM PRODUCING, LP"/>
    <s v="ENTERPRISE CRUDE OIL LLC"/>
    <n v="258191"/>
    <n v="8"/>
    <m/>
    <s v="GIDDINGS"/>
    <x v="0"/>
    <n v="3"/>
    <s v="TEXAS &amp; LOUISIANA GULF COAST BASIN"/>
    <m/>
    <s v="USA"/>
    <m/>
    <m/>
    <n v="30.013296199999999"/>
    <n v="66"/>
    <n v="-96.6465417"/>
    <m/>
    <m/>
    <s v="P-330"/>
    <x v="0"/>
    <s v="LOGAN, J"/>
    <n v="126124625"/>
    <n v="8848"/>
    <n v="50611"/>
    <n v="69084"/>
    <n v="0"/>
  </r>
  <r>
    <n v="42025336700000"/>
    <n v="4202533670"/>
    <n v="1"/>
    <s v="Recomplete"/>
    <x v="1"/>
    <s v="MAGNUM PRODUCING, LP"/>
    <x v="10"/>
    <n v="1"/>
    <x v="7"/>
    <s v="YEGUA 4594"/>
    <s v="GAS"/>
    <x v="0"/>
    <s v="V"/>
    <n v="10300"/>
    <x v="8"/>
    <x v="52"/>
    <x v="53"/>
    <n v="90"/>
    <n v="142528"/>
    <m/>
    <n v="156"/>
    <m/>
    <m/>
    <n v="11"/>
    <n v="0"/>
    <n v="23911"/>
    <s v="EAGLE FORD DRY"/>
    <n v="3"/>
    <n v="1904"/>
    <n v="3"/>
    <s v="GULF COAST WEST"/>
    <n v="5385"/>
    <n v="901"/>
    <n v="0"/>
    <s v="EAGLEFORD"/>
    <n v="0"/>
    <n v="10"/>
    <n v="62"/>
    <n v="61968"/>
    <n v="0"/>
    <n v="11"/>
    <n v="12221"/>
    <d v="2011-05-14T00:00:00"/>
    <n v="0"/>
    <n v="100"/>
    <n v="277"/>
    <m/>
    <m/>
    <n v="913640"/>
    <m/>
    <n v="0"/>
    <n v="0"/>
    <n v="7026"/>
    <n v="91"/>
    <n v="37"/>
    <n v="58"/>
    <n v="1171"/>
    <n v="91"/>
    <n v="7"/>
    <n v="91"/>
    <n v="3256"/>
    <n v="3264"/>
    <n v="0.69"/>
    <m/>
    <d v="2010-12-14T00:00:00"/>
    <n v="1"/>
    <n v="1"/>
    <s v="COPANO PIPELINES/SOUTH TEXAS LLC"/>
    <m/>
    <n v="258014"/>
    <n v="8"/>
    <m/>
    <s v="BTSA"/>
    <x v="0"/>
    <n v="2"/>
    <s v="TEXAS &amp; LOUISIANA GULF COAST BASIN"/>
    <m/>
    <s v="USA"/>
    <m/>
    <m/>
    <n v="28.5296567"/>
    <n v="165"/>
    <n v="-97.811132499999999"/>
    <m/>
    <m/>
    <s v="P-330"/>
    <x v="0"/>
    <s v="GEORGE, H"/>
    <n v="126124586"/>
    <m/>
    <n v="13580"/>
    <n v="0"/>
    <n v="0"/>
  </r>
  <r>
    <n v="42089325960000"/>
    <n v="4208932596"/>
    <n v="1"/>
    <s v="NewDrill"/>
    <x v="0"/>
    <s v="MAGNUM PRODUCING, LP"/>
    <x v="72"/>
    <n v="1"/>
    <x v="9"/>
    <s v="WILCOX-BIRD DOG"/>
    <s v="GAS"/>
    <x v="3"/>
    <s v="V"/>
    <n v="13115"/>
    <x v="76"/>
    <x v="0"/>
    <x v="0"/>
    <m/>
    <m/>
    <m/>
    <m/>
    <m/>
    <m/>
    <m/>
    <m/>
    <m/>
    <m/>
    <m/>
    <m/>
    <m/>
    <s v="GULF COAST CENTRAL"/>
    <m/>
    <m/>
    <m/>
    <s v="EAGLEBINE"/>
    <m/>
    <m/>
    <m/>
    <m/>
    <m/>
    <m/>
    <m/>
    <m/>
    <m/>
    <m/>
    <m/>
    <m/>
    <m/>
    <m/>
    <m/>
    <m/>
    <m/>
    <m/>
    <m/>
    <m/>
    <m/>
    <m/>
    <m/>
    <m/>
    <m/>
    <n v="12076"/>
    <n v="12086"/>
    <n v="0.66"/>
    <m/>
    <d v="2010-03-12T00:00:00"/>
    <n v="1"/>
    <m/>
    <s v="MAGNUM PRODUCING, LP"/>
    <s v="SHELL TRADING (US) COMPANY"/>
    <n v="257206"/>
    <n v="10"/>
    <n v="0"/>
    <s v="GARWOOD, W."/>
    <x v="0"/>
    <n v="3"/>
    <s v="TEXAS &amp; LOUISIANA GULF COAST BASIN"/>
    <m/>
    <s v="USA"/>
    <m/>
    <m/>
    <n v="29.394995099999999"/>
    <n v="584"/>
    <n v="-96.585416699999996"/>
    <m/>
    <m/>
    <s v="P-330"/>
    <x v="0"/>
    <s v="WOOLY, E S"/>
    <n v="125479377"/>
    <m/>
    <m/>
    <m/>
    <n v="0"/>
  </r>
  <r>
    <n v="42089325960000"/>
    <n v="4208932596"/>
    <n v="1"/>
    <s v="NewDrill"/>
    <x v="0"/>
    <s v="MAGNUM PRODUCING, LP"/>
    <x v="72"/>
    <n v="1"/>
    <x v="9"/>
    <m/>
    <s v="GAS"/>
    <x v="4"/>
    <s v="V"/>
    <n v="13115"/>
    <x v="76"/>
    <x v="0"/>
    <x v="0"/>
    <m/>
    <m/>
    <m/>
    <m/>
    <m/>
    <m/>
    <m/>
    <m/>
    <m/>
    <m/>
    <m/>
    <m/>
    <m/>
    <s v="GULF COAST CENTRAL"/>
    <m/>
    <m/>
    <m/>
    <s v="EAGLEBINE"/>
    <m/>
    <m/>
    <m/>
    <m/>
    <m/>
    <m/>
    <m/>
    <m/>
    <m/>
    <m/>
    <m/>
    <m/>
    <m/>
    <m/>
    <m/>
    <m/>
    <m/>
    <m/>
    <m/>
    <m/>
    <m/>
    <m/>
    <m/>
    <m/>
    <m/>
    <m/>
    <m/>
    <m/>
    <m/>
    <d v="2010-03-12T00:00:00"/>
    <n v="1"/>
    <m/>
    <s v="MAGNUM PRODUCING, LP"/>
    <m/>
    <n v="257189"/>
    <m/>
    <n v="0"/>
    <s v="WILDCAT"/>
    <x v="0"/>
    <n v="3"/>
    <s v="TEXAS &amp; LOUISIANA GULF COAST BASIN"/>
    <m/>
    <s v="USA"/>
    <m/>
    <m/>
    <n v="29.394995099999999"/>
    <n v="584"/>
    <n v="-96.585416699999996"/>
    <m/>
    <m/>
    <s v="P-330"/>
    <x v="0"/>
    <s v="WOOLY, E S"/>
    <n v="125479362"/>
    <m/>
    <m/>
    <m/>
    <n v="0"/>
  </r>
  <r>
    <n v="42007309080000"/>
    <n v="4200730908"/>
    <n v="3"/>
    <s v="Recomplete"/>
    <x v="1"/>
    <s v="MAGNUM PRODUCING, LP"/>
    <x v="40"/>
    <n v="1"/>
    <x v="19"/>
    <n v="11000"/>
    <s v="GAS"/>
    <x v="4"/>
    <s v="D"/>
    <n v="12134"/>
    <x v="59"/>
    <x v="54"/>
    <x v="38"/>
    <n v="26"/>
    <n v="99496"/>
    <m/>
    <n v="24770"/>
    <m/>
    <n v="1"/>
    <n v="3"/>
    <n v="14738"/>
    <n v="41353"/>
    <m/>
    <n v="448"/>
    <n v="3451"/>
    <n v="17078"/>
    <s v="GULF COAST WEST"/>
    <n v="71910"/>
    <n v="29063"/>
    <n v="10653"/>
    <m/>
    <n v="16"/>
    <n v="29"/>
    <n v="77"/>
    <n v="173857"/>
    <n v="0"/>
    <n v="19839"/>
    <n v="76275"/>
    <d v="2010-10-22T00:00:00"/>
    <n v="11299"/>
    <n v="1900"/>
    <n v="6000"/>
    <n v="4820"/>
    <n v="3701.7669999999998"/>
    <n v="4020"/>
    <n v="270.14100000000002"/>
    <n v="207.6"/>
    <n v="333.3"/>
    <n v="24425"/>
    <n v="5"/>
    <n v="5951"/>
    <n v="4"/>
    <n v="9752"/>
    <n v="5"/>
    <n v="59"/>
    <n v="5"/>
    <n v="11350"/>
    <n v="11564"/>
    <n v="0.68"/>
    <n v="41.9"/>
    <d v="2010-05-05T00:00:00"/>
    <n v="1"/>
    <n v="1"/>
    <s v="MAGNUM PRODUCING, LP"/>
    <s v="FLINT HILLS RESOURCES, LP"/>
    <n v="256493"/>
    <n v="214"/>
    <n v="0"/>
    <s v="ZOLLER"/>
    <x v="0"/>
    <n v="4"/>
    <s v="TEXAS &amp; LOUISIANA GULF COAST BASIN"/>
    <m/>
    <s v="USA"/>
    <m/>
    <m/>
    <n v="28.316253100000001"/>
    <n v="165"/>
    <n v="-96.794885300000004"/>
    <m/>
    <m/>
    <s v="P-330"/>
    <x v="0"/>
    <s v="NEWCOMB, T"/>
    <n v="125413816"/>
    <n v="1358"/>
    <n v="5027"/>
    <n v="744"/>
    <n v="0"/>
  </r>
  <r>
    <n v="42479408050000"/>
    <n v="4247940805"/>
    <n v="0"/>
    <s v="Not in Permit List"/>
    <x v="1"/>
    <s v="MAGNUM PRODUCING, LP"/>
    <x v="73"/>
    <n v="1"/>
    <x v="26"/>
    <s v="NAVARRO"/>
    <s v="GAS"/>
    <x v="0"/>
    <s v="V"/>
    <n v="8600"/>
    <x v="77"/>
    <x v="55"/>
    <x v="54"/>
    <n v="2"/>
    <n v="9943"/>
    <m/>
    <n v="150"/>
    <m/>
    <m/>
    <n v="28"/>
    <n v="0"/>
    <n v="1807"/>
    <s v="EAGLE FORD DRY"/>
    <n v="150"/>
    <n v="9915"/>
    <m/>
    <s v="GULF COAST WEST"/>
    <m/>
    <m/>
    <m/>
    <s v="EAGLEFORD"/>
    <n v="0"/>
    <n v="0"/>
    <n v="1"/>
    <n v="903"/>
    <n v="0"/>
    <m/>
    <m/>
    <d v="2016-06-01T00:00:00"/>
    <m/>
    <n v="0"/>
    <n v="0"/>
    <m/>
    <n v="66286.667000000001"/>
    <n v="66290"/>
    <n v="15.086"/>
    <n v="0"/>
    <n v="0"/>
    <n v="9915"/>
    <n v="1"/>
    <n v="150"/>
    <n v="1"/>
    <n v="1803"/>
    <n v="1"/>
    <n v="11"/>
    <n v="1"/>
    <n v="6908"/>
    <n v="6912"/>
    <n v="0.68"/>
    <n v="57.2"/>
    <d v="2011-04-28T00:00:00"/>
    <n v="1"/>
    <n v="1"/>
    <s v="KINDER MORGAN TEJAS PIPELINE LLC"/>
    <s v="FLINT HILLS RESOURCES, LP"/>
    <n v="256324"/>
    <n v="4"/>
    <m/>
    <s v="VALLEY"/>
    <x v="0"/>
    <n v="4"/>
    <s v="TEXAS &amp; LOUISIANA GULF COAST BASIN"/>
    <s v="POR 38"/>
    <s v="USA"/>
    <m/>
    <m/>
    <n v="27.430555500000001"/>
    <n v="472"/>
    <n v="-99.411111199999993"/>
    <m/>
    <m/>
    <s v="P-330"/>
    <x v="0"/>
    <s v="SANCHEZ, T"/>
    <n v="125092310"/>
    <n v="150"/>
    <n v="9943"/>
    <n v="0"/>
    <n v="0"/>
  </r>
  <r>
    <n v="42505364600000"/>
    <n v="4250536460"/>
    <n v="0"/>
    <s v="Not in Permit List"/>
    <x v="1"/>
    <s v="MAGNUM PRODUCING, LP"/>
    <x v="74"/>
    <n v="3"/>
    <x v="27"/>
    <s v="LOBO CONS."/>
    <s v="GAS"/>
    <x v="0"/>
    <s v="V"/>
    <n v="13348"/>
    <x v="78"/>
    <x v="56"/>
    <x v="2"/>
    <n v="119"/>
    <n v="295757"/>
    <n v="8"/>
    <m/>
    <m/>
    <m/>
    <n v="245"/>
    <n v="21169"/>
    <n v="49293"/>
    <m/>
    <m/>
    <n v="20793"/>
    <n v="0"/>
    <s v="GULF COAST WEST"/>
    <n v="87548"/>
    <n v="14591"/>
    <n v="1095"/>
    <m/>
    <n v="0"/>
    <n v="113"/>
    <n v="681"/>
    <n v="680677"/>
    <n v="50"/>
    <m/>
    <n v="2474"/>
    <d v="2013-01-16T00:00:00"/>
    <n v="505"/>
    <n v="200"/>
    <n v="570"/>
    <m/>
    <m/>
    <m/>
    <m/>
    <n v="0"/>
    <n v="0"/>
    <n v="21101"/>
    <n v="2"/>
    <m/>
    <m/>
    <n v="3517"/>
    <n v="2"/>
    <n v="21"/>
    <n v="2"/>
    <n v="12008"/>
    <n v="13198"/>
    <n v="0.61"/>
    <m/>
    <d v="2010-04-11T00:00:00"/>
    <n v="1"/>
    <n v="1"/>
    <s v="LOBO PIPELINE COMPANY L.P."/>
    <s v="FLINT HILLS RESOURCES, LP"/>
    <n v="255119"/>
    <n v="1190"/>
    <m/>
    <s v="EXSUN"/>
    <x v="0"/>
    <n v="4"/>
    <s v="TEXAS &amp; LOUISIANA GULF COAST BASIN"/>
    <m/>
    <s v="USA"/>
    <m/>
    <m/>
    <n v="27.013149200000001"/>
    <n v="127"/>
    <n v="-99.229494799999998"/>
    <m/>
    <m/>
    <s v="P-330"/>
    <x v="0"/>
    <s v="CUELLAR, M"/>
    <n v="125031766"/>
    <m/>
    <n v="4305"/>
    <n v="877"/>
    <n v="0"/>
  </r>
  <r>
    <n v="42089321290000"/>
    <n v="4208932129"/>
    <n v="2"/>
    <s v="Recomplete"/>
    <x v="1"/>
    <s v="MAGNUM PRODUCING, LP"/>
    <x v="13"/>
    <n v="2"/>
    <x v="9"/>
    <s v="WILCOX 8200 SD."/>
    <s v="GAS"/>
    <x v="2"/>
    <s v="H"/>
    <n v="15532"/>
    <x v="11"/>
    <x v="55"/>
    <x v="55"/>
    <n v="60"/>
    <n v="1318712"/>
    <m/>
    <n v="120233"/>
    <m/>
    <n v="1927"/>
    <n v="6074"/>
    <n v="1847"/>
    <n v="340018"/>
    <m/>
    <n v="237"/>
    <n v="8810"/>
    <n v="2832"/>
    <s v="GULF COAST CENTRAL"/>
    <n v="94481"/>
    <n v="18579"/>
    <n v="69"/>
    <s v="EAGLEBINE"/>
    <n v="10"/>
    <n v="80"/>
    <n v="421"/>
    <n v="482032"/>
    <n v="34"/>
    <n v="32862"/>
    <n v="180136"/>
    <d v="2015-06-23T00:00:00"/>
    <n v="411"/>
    <n v="750"/>
    <n v="1400"/>
    <n v="41140"/>
    <n v="4201.4759999999997"/>
    <n v="10970"/>
    <n v="238.012"/>
    <n v="24.3"/>
    <n v="317.3"/>
    <n v="45733"/>
    <n v="10"/>
    <n v="3114"/>
    <n v="52"/>
    <n v="9192"/>
    <n v="10"/>
    <n v="55"/>
    <n v="10"/>
    <n v="8222"/>
    <n v="8230"/>
    <n v="0.73"/>
    <n v="38.299999999999997"/>
    <d v="2008-05-22T00:00:00"/>
    <n v="1"/>
    <n v="1"/>
    <s v="MAGNUM PRODUCING, LP"/>
    <s v="SHELL TRADING (US) COMPANY"/>
    <n v="254241"/>
    <n v="8"/>
    <m/>
    <s v="LOMITA"/>
    <x v="0"/>
    <n v="3"/>
    <s v="TEXAS &amp; LOUISIANA GULF COAST BASIN"/>
    <m/>
    <s v="USA"/>
    <m/>
    <m/>
    <n v="29.7873378"/>
    <n v="29"/>
    <n v="-96.636899600000007"/>
    <m/>
    <m/>
    <s v="P-330"/>
    <x v="0"/>
    <s v="HUNT, W R"/>
    <n v="124902820"/>
    <n v="30222"/>
    <n v="126977"/>
    <n v="522"/>
    <n v="0"/>
  </r>
  <r>
    <n v="42297345490000"/>
    <n v="4229734549"/>
    <n v="1"/>
    <s v="Recomplete"/>
    <x v="1"/>
    <s v="MAGNUM PRODUCING, LP"/>
    <x v="75"/>
    <n v="1"/>
    <x v="28"/>
    <s v="WILCOX"/>
    <s v="GAS"/>
    <x v="0"/>
    <s v="V"/>
    <n v="15400"/>
    <x v="79"/>
    <x v="57"/>
    <x v="41"/>
    <n v="46"/>
    <n v="25207"/>
    <m/>
    <m/>
    <m/>
    <m/>
    <n v="180"/>
    <n v="398016"/>
    <n v="4201"/>
    <s v="EAGLE FORD DRY"/>
    <m/>
    <n v="4437"/>
    <n v="0"/>
    <s v="GULF COAST WEST"/>
    <n v="9048"/>
    <n v="1508"/>
    <n v="142866"/>
    <s v="EAGLEFORD"/>
    <n v="0"/>
    <n v="26"/>
    <n v="154"/>
    <n v="153700"/>
    <n v="2842"/>
    <m/>
    <n v="8809"/>
    <d v="2016-10-01T00:00:00"/>
    <n v="139094"/>
    <n v="0"/>
    <n v="0"/>
    <m/>
    <m/>
    <m/>
    <m/>
    <n v="0"/>
    <n v="0"/>
    <n v="7116"/>
    <n v="46"/>
    <m/>
    <m/>
    <n v="1186"/>
    <n v="46"/>
    <n v="7"/>
    <n v="46"/>
    <n v="12316"/>
    <n v="12422"/>
    <n v="0.67"/>
    <m/>
    <d v="2009-07-07T00:00:00"/>
    <n v="1"/>
    <n v="1"/>
    <s v="MAGNUM PRODUCING, LP"/>
    <m/>
    <n v="253815"/>
    <n v="106"/>
    <m/>
    <s v="MCKINNEY"/>
    <x v="0"/>
    <n v="2"/>
    <s v="TEXAS &amp; LOUISIANA GULF COAST BASIN"/>
    <m/>
    <s v="USA"/>
    <m/>
    <m/>
    <n v="28.390118099999999"/>
    <n v="171"/>
    <n v="-98.011827299999993"/>
    <m/>
    <m/>
    <s v="P-330"/>
    <x v="0"/>
    <s v="ELY, J"/>
    <n v="124845363"/>
    <m/>
    <n v="2391"/>
    <n v="37753"/>
    <n v="0"/>
  </r>
  <r>
    <n v="42215315780000"/>
    <n v="4221531578"/>
    <n v="1"/>
    <s v="ReEnter"/>
    <x v="1"/>
    <s v="MAGNUM PRODUCING, LP"/>
    <x v="76"/>
    <n v="2"/>
    <x v="29"/>
    <s v="1-A"/>
    <s v="GAS"/>
    <x v="3"/>
    <s v="V"/>
    <n v="9350"/>
    <x v="80"/>
    <x v="58"/>
    <x v="56"/>
    <n v="13"/>
    <n v="61756"/>
    <m/>
    <n v="427"/>
    <m/>
    <m/>
    <n v="100"/>
    <n v="0"/>
    <n v="10720"/>
    <m/>
    <m/>
    <n v="162"/>
    <n v="0"/>
    <s v="GULF COAST WEST"/>
    <n v="23989"/>
    <n v="3998"/>
    <n v="0"/>
    <m/>
    <n v="0"/>
    <n v="17"/>
    <n v="99"/>
    <n v="99033"/>
    <n v="0"/>
    <m/>
    <n v="162"/>
    <d v="2016-06-01T00:00:00"/>
    <n v="0"/>
    <n v="0"/>
    <n v="0"/>
    <m/>
    <n v="144248.24400000001"/>
    <n v="144630"/>
    <n v="6.9320000000000004"/>
    <n v="0"/>
    <n v="0"/>
    <n v="16449"/>
    <n v="7"/>
    <n v="248"/>
    <n v="1"/>
    <n v="2990"/>
    <n v="7"/>
    <n v="18"/>
    <n v="7"/>
    <n v="6853"/>
    <n v="6858"/>
    <n v="0.64"/>
    <m/>
    <d v="2009-07-23T00:00:00"/>
    <n v="1"/>
    <n v="1"/>
    <s v="MAGNUM PRODUCING, LP"/>
    <s v="FLINT HILLS RESOURCES, LP"/>
    <n v="253605"/>
    <n v="5"/>
    <m/>
    <s v="MERCEDES"/>
    <x v="0"/>
    <n v="4"/>
    <s v="TEXAS &amp; LOUISIANA GULF COAST BASIN"/>
    <m/>
    <s v="USA"/>
    <m/>
    <m/>
    <n v="26.266950399999999"/>
    <n v="54"/>
    <n v="-97.908913600000005"/>
    <s v="TR 2333"/>
    <m/>
    <s v="P-330"/>
    <x v="0"/>
    <s v="YNOJOSA DE BALLI, J J"/>
    <n v="124834232"/>
    <n v="427"/>
    <n v="61594"/>
    <n v="0"/>
    <n v="0"/>
  </r>
  <r>
    <n v="17007205120000"/>
    <n v="1700720512"/>
    <n v="1"/>
    <s v="Amended"/>
    <x v="1"/>
    <s v="MAGNUM PRODUCING, LP"/>
    <x v="77"/>
    <n v="1"/>
    <x v="24"/>
    <n v="9750"/>
    <s v="OIL"/>
    <x v="3"/>
    <s v="D"/>
    <n v="12356"/>
    <x v="81"/>
    <x v="59"/>
    <x v="57"/>
    <n v="63"/>
    <n v="114126"/>
    <m/>
    <n v="23420"/>
    <m/>
    <n v="1"/>
    <m/>
    <n v="83432"/>
    <n v="42441"/>
    <m/>
    <n v="1454"/>
    <n v="18274"/>
    <n v="7114"/>
    <s v="GULF COAST EAST"/>
    <n v="86766"/>
    <n v="21575"/>
    <n v="1380"/>
    <m/>
    <n v="48"/>
    <n v="143"/>
    <n v="571"/>
    <n v="857935"/>
    <n v="15"/>
    <n v="4071"/>
    <m/>
    <d v="2016-10-01T00:00:00"/>
    <n v="14694"/>
    <m/>
    <n v="0"/>
    <n v="11950"/>
    <m/>
    <n v="4870"/>
    <m/>
    <n v="83.7"/>
    <m/>
    <n v="18274"/>
    <n v="1"/>
    <n v="2038"/>
    <n v="61"/>
    <n v="4500"/>
    <n v="1"/>
    <n v="27"/>
    <n v="1"/>
    <n v="10186"/>
    <n v="11982"/>
    <m/>
    <m/>
    <d v="2010-09-01T00:00:00"/>
    <n v="1"/>
    <n v="1"/>
    <s v="GULF SOUTH PIPELINE COMPANY, LP"/>
    <s v="PLAINS MARKETING, L.P."/>
    <s v="051815-UNIT"/>
    <n v="1796"/>
    <m/>
    <s v="OAKLEY, NORTHWEST"/>
    <x v="2"/>
    <s v="HOUMA"/>
    <s v="TEXAS &amp; LOUISIANA GULF COAST BASIN"/>
    <n v="39"/>
    <s v="USA"/>
    <s v="14S"/>
    <s v="13E"/>
    <n v="29.879692299999999"/>
    <m/>
    <n v="-91.088682199999994"/>
    <m/>
    <m/>
    <s v="P-310"/>
    <x v="1"/>
    <m/>
    <n v="124829629"/>
    <n v="4507"/>
    <m/>
    <n v="3368"/>
    <n v="240568"/>
  </r>
  <r>
    <n v="42245326200000"/>
    <n v="4224532620"/>
    <n v="0"/>
    <s v="Not in Permit List"/>
    <x v="1"/>
    <s v="MAGNUM PRODUCING, LP"/>
    <x v="78"/>
    <n v="1"/>
    <x v="1"/>
    <s v="MARGINULINA"/>
    <s v="GAS"/>
    <x v="0"/>
    <s v="V"/>
    <n v="7670"/>
    <x v="82"/>
    <x v="60"/>
    <x v="52"/>
    <n v="48"/>
    <n v="888293"/>
    <m/>
    <n v="6535"/>
    <m/>
    <m/>
    <n v="14"/>
    <n v="0"/>
    <n v="154584"/>
    <m/>
    <n v="305"/>
    <n v="23852"/>
    <n v="1615"/>
    <s v="GULF COAST CENTRAL"/>
    <n v="140340"/>
    <n v="25005"/>
    <n v="0"/>
    <m/>
    <n v="10"/>
    <n v="142"/>
    <n v="794"/>
    <n v="854733"/>
    <n v="0"/>
    <n v="1162"/>
    <n v="216191"/>
    <d v="2016-05-01T00:00:00"/>
    <n v="0"/>
    <n v="0"/>
    <n v="0"/>
    <n v="78910"/>
    <n v="291650.685"/>
    <n v="135930"/>
    <n v="3.4289999999999998"/>
    <n v="12.7"/>
    <n v="0"/>
    <n v="25666"/>
    <n v="11"/>
    <n v="314"/>
    <n v="4"/>
    <n v="4513"/>
    <n v="11"/>
    <n v="27"/>
    <n v="11"/>
    <n v="6484"/>
    <n v="6487"/>
    <n v="0.6"/>
    <n v="50"/>
    <d v="2009-09-30T00:00:00"/>
    <n v="1"/>
    <n v="1"/>
    <s v="CENTANA INTRASTATE PIPELINE, LLC"/>
    <s v="SUNOCO PTNRS. MKTG.&amp;TERMINALS LP"/>
    <n v="253427"/>
    <n v="3"/>
    <m/>
    <s v="BIG HILL"/>
    <x v="0"/>
    <n v="3"/>
    <s v="TEXAS &amp; LOUISIANA GULF COAST BASIN"/>
    <n v="373"/>
    <s v="USA"/>
    <m/>
    <m/>
    <n v="29.7583634"/>
    <n v="551"/>
    <n v="-94.253778800000006"/>
    <m/>
    <m/>
    <s v="P-330"/>
    <x v="0"/>
    <s v="EL&amp;RR RR CO"/>
    <n v="124825642"/>
    <n v="584"/>
    <n v="170324"/>
    <n v="0"/>
    <n v="0"/>
  </r>
  <r>
    <n v="42245325760000"/>
    <n v="4224532576"/>
    <n v="0"/>
    <s v="Not in Permit List"/>
    <x v="1"/>
    <s v="MAGNUM PRODUCING, LP"/>
    <x v="79"/>
    <n v="1"/>
    <x v="1"/>
    <n v="12900"/>
    <s v="GAS"/>
    <x v="0"/>
    <s v="V"/>
    <n v="13280"/>
    <x v="83"/>
    <x v="61"/>
    <x v="53"/>
    <n v="105"/>
    <n v="1233863"/>
    <m/>
    <n v="75651"/>
    <m/>
    <m/>
    <n v="22"/>
    <n v="3567"/>
    <n v="281295"/>
    <m/>
    <n v="1605"/>
    <n v="24710"/>
    <n v="3159"/>
    <s v="GULF COAST CENTRAL"/>
    <n v="50869"/>
    <n v="11637"/>
    <n v="169"/>
    <m/>
    <n v="50"/>
    <n v="190"/>
    <n v="839"/>
    <n v="1140233"/>
    <n v="0"/>
    <n v="7164"/>
    <n v="114367"/>
    <d v="2017-01-17T00:00:00"/>
    <n v="335"/>
    <n v="1100"/>
    <n v="4000"/>
    <n v="16700"/>
    <n v="60030.567999999999"/>
    <n v="16310"/>
    <n v="16.658000000000001"/>
    <n v="59.9"/>
    <n v="0"/>
    <n v="25165"/>
    <n v="2"/>
    <n v="1605"/>
    <n v="1"/>
    <n v="5723"/>
    <n v="1"/>
    <n v="34"/>
    <n v="1"/>
    <n v="12858"/>
    <n v="12872"/>
    <n v="0.64"/>
    <n v="47.2"/>
    <d v="2009-02-03T00:00:00"/>
    <n v="1"/>
    <n v="1"/>
    <s v="MAGNUM PRODUCING, LP"/>
    <s v="PHILLIPS 66 COMPANY"/>
    <n v="253385"/>
    <n v="14"/>
    <m/>
    <s v="ANGELINA"/>
    <x v="0"/>
    <n v="3"/>
    <s v="TEXAS &amp; LOUISIANA GULF COAST BASIN"/>
    <n v="178"/>
    <s v="USA"/>
    <m/>
    <m/>
    <n v="29.768931899999998"/>
    <n v="636"/>
    <n v="-94.338721800000002"/>
    <m/>
    <m/>
    <s v="P-330"/>
    <x v="0"/>
    <s v="T&amp;NO RR CO"/>
    <n v="124825635"/>
    <n v="229"/>
    <n v="13747"/>
    <n v="41"/>
    <n v="0"/>
  </r>
  <r>
    <n v="42047321690000"/>
    <n v="4204732169"/>
    <n v="1"/>
    <s v="Amended"/>
    <x v="1"/>
    <s v="MAGNUM PRODUCING, LP"/>
    <x v="80"/>
    <n v="1"/>
    <x v="21"/>
    <s v="VXKBG. CONSOL."/>
    <s v="GAS"/>
    <x v="0"/>
    <s v="V"/>
    <n v="10500"/>
    <x v="84"/>
    <x v="58"/>
    <x v="58"/>
    <n v="77"/>
    <n v="143981"/>
    <m/>
    <n v="2148"/>
    <m/>
    <m/>
    <n v="76"/>
    <n v="1821"/>
    <n v="26145"/>
    <m/>
    <n v="2"/>
    <n v="290"/>
    <n v="2"/>
    <s v="GULF COAST WEST"/>
    <n v="290"/>
    <n v="50"/>
    <n v="7"/>
    <m/>
    <n v="0"/>
    <n v="10"/>
    <n v="61"/>
    <n v="61484"/>
    <n v="1"/>
    <n v="135"/>
    <n v="9261"/>
    <d v="2015-02-24T00:00:00"/>
    <n v="72"/>
    <n v="742"/>
    <n v="1160"/>
    <m/>
    <n v="25593.75"/>
    <n v="67030"/>
    <n v="39.072000000000003"/>
    <n v="0"/>
    <n v="0"/>
    <n v="3854"/>
    <n v="48"/>
    <n v="142"/>
    <n v="38"/>
    <n v="696"/>
    <n v="38"/>
    <n v="4"/>
    <n v="38"/>
    <n v="7828"/>
    <n v="7840"/>
    <n v="0.63"/>
    <n v="57"/>
    <d v="2009-07-29T00:00:00"/>
    <n v="1"/>
    <n v="1"/>
    <s v="MAGNUM PRODUCING, LP"/>
    <s v="SUNOCO PTNRS. MKTG.&amp;TERMINALS LP"/>
    <n v="252973"/>
    <n v="12"/>
    <m/>
    <s v="KELSEY"/>
    <x v="0"/>
    <n v="4"/>
    <s v="TEXAS &amp; LOUISIANA GULF COAST BASIN"/>
    <m/>
    <s v="USA"/>
    <m/>
    <m/>
    <n v="26.8614651"/>
    <n v="481"/>
    <n v="-98.270688500000006"/>
    <m/>
    <m/>
    <s v="P-330"/>
    <x v="0"/>
    <s v="SANCHEZ, G"/>
    <n v="124819318"/>
    <n v="32"/>
    <n v="819"/>
    <n v="7"/>
    <n v="0"/>
  </r>
  <r>
    <n v="17099010120000"/>
    <n v="1709901012"/>
    <n v="1"/>
    <s v="NewDrill"/>
    <x v="0"/>
    <s v="MAGNUM PRODUCING, LP"/>
    <x v="81"/>
    <m/>
    <x v="30"/>
    <m/>
    <s v="OIL"/>
    <x v="0"/>
    <s v="V"/>
    <n v="12000"/>
    <x v="85"/>
    <x v="0"/>
    <x v="0"/>
    <m/>
    <m/>
    <m/>
    <m/>
    <m/>
    <m/>
    <m/>
    <m/>
    <m/>
    <m/>
    <m/>
    <m/>
    <m/>
    <s v="GULF COAST EAST"/>
    <m/>
    <m/>
    <m/>
    <m/>
    <m/>
    <m/>
    <m/>
    <m/>
    <m/>
    <m/>
    <m/>
    <m/>
    <m/>
    <m/>
    <m/>
    <m/>
    <m/>
    <m/>
    <m/>
    <m/>
    <m/>
    <m/>
    <m/>
    <m/>
    <m/>
    <m/>
    <m/>
    <m/>
    <m/>
    <n v="11599"/>
    <n v="11605"/>
    <m/>
    <m/>
    <m/>
    <n v="1"/>
    <m/>
    <m/>
    <s v="CONOCOPHILLIPS COMPANY"/>
    <m/>
    <n v="6"/>
    <m/>
    <s v="SECTION 28"/>
    <x v="2"/>
    <s v="LAFAYETTE"/>
    <s v="TEXAS &amp; LOUISIANA GULF COAST BASIN"/>
    <n v="31"/>
    <s v="USA"/>
    <m/>
    <m/>
    <n v="30.217741499999999"/>
    <m/>
    <n v="-91.791628500000002"/>
    <m/>
    <m/>
    <s v="P-310"/>
    <x v="1"/>
    <m/>
    <n v="124802287"/>
    <m/>
    <m/>
    <m/>
    <n v="50443"/>
  </r>
  <r>
    <n v="42409326660000"/>
    <n v="4240932666"/>
    <n v="1"/>
    <s v="Recomplete"/>
    <x v="1"/>
    <s v="MAGNUM PRODUCING, LP"/>
    <x v="82"/>
    <n v="8"/>
    <x v="18"/>
    <s v="FRIO 7100"/>
    <s v="OIL"/>
    <x v="0"/>
    <s v="V"/>
    <n v="7925"/>
    <x v="68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d v="2020-02-01T00:00:00"/>
    <m/>
    <m/>
    <m/>
    <m/>
    <m/>
    <m/>
    <m/>
    <m/>
    <m/>
    <m/>
    <m/>
    <m/>
    <m/>
    <m/>
    <m/>
    <m/>
    <m/>
    <n v="6878"/>
    <n v="6882"/>
    <m/>
    <n v="30.2"/>
    <d v="2001-04-30T00:00:00"/>
    <n v="1"/>
    <m/>
    <s v="PRODUCERS GAS GATHERING JV"/>
    <s v="FLINT HILLS RESOURCES, LP"/>
    <n v="13567"/>
    <n v="4"/>
    <m/>
    <s v="TRIPLE &quot;A&quot;"/>
    <x v="0"/>
    <n v="4"/>
    <s v="TEXAS &amp; LOUISIANA GULF COAST BASIN"/>
    <m/>
    <s v="USA"/>
    <m/>
    <m/>
    <n v="28.002861500000002"/>
    <n v="129"/>
    <n v="-97.429479400000005"/>
    <m/>
    <m/>
    <s v="P-330"/>
    <x v="0"/>
    <s v="GARCIA, J"/>
    <n v="124799835"/>
    <m/>
    <m/>
    <m/>
    <n v="0"/>
  </r>
  <r>
    <n v="42245325630000"/>
    <n v="4224532563"/>
    <n v="1"/>
    <s v="NewDrill"/>
    <x v="0"/>
    <s v="MAGNUM PRODUCING, LP"/>
    <x v="83"/>
    <n v="7"/>
    <x v="1"/>
    <s v="FRIO 10,400"/>
    <s v="GAS"/>
    <x v="0"/>
    <s v="D"/>
    <n v="12900"/>
    <x v="86"/>
    <x v="62"/>
    <x v="59"/>
    <n v="6"/>
    <n v="17145"/>
    <m/>
    <n v="1073"/>
    <m/>
    <n v="145"/>
    <n v="1913"/>
    <n v="43"/>
    <n v="3930"/>
    <m/>
    <n v="3"/>
    <n v="353"/>
    <n v="72"/>
    <s v="GULF COAST CENTRAL"/>
    <n v="7716"/>
    <n v="1358"/>
    <n v="19"/>
    <m/>
    <n v="0"/>
    <n v="37"/>
    <n v="219"/>
    <n v="219065"/>
    <n v="5"/>
    <m/>
    <m/>
    <d v="2016-05-01T00:00:00"/>
    <m/>
    <n v="0"/>
    <n v="0"/>
    <m/>
    <n v="15978.565000000001"/>
    <n v="15980"/>
    <n v="62.584000000000003"/>
    <n v="0"/>
    <n v="75.8"/>
    <n v="7194"/>
    <n v="7"/>
    <n v="801"/>
    <n v="7"/>
    <n v="2000"/>
    <n v="7"/>
    <n v="12"/>
    <n v="7"/>
    <n v="10674"/>
    <n v="10679"/>
    <n v="0.61"/>
    <n v="55.7"/>
    <d v="2009-06-05T00:00:00"/>
    <n v="1"/>
    <n v="1"/>
    <s v="DCP OPERATING COMPANY, LP"/>
    <s v="PLAINS MARKETING, L.P."/>
    <n v="250605"/>
    <n v="5"/>
    <m/>
    <s v="BIG HILL, S.W."/>
    <x v="0"/>
    <n v="3"/>
    <s v="TEXAS &amp; LOUISIANA GULF COAST BASIN"/>
    <n v="176"/>
    <s v="USA"/>
    <m/>
    <m/>
    <n v="29.7675622"/>
    <n v="625"/>
    <n v="-94.304964799999993"/>
    <m/>
    <m/>
    <s v="P-330"/>
    <x v="0"/>
    <s v="T&amp;NO RR CO"/>
    <n v="124788067"/>
    <n v="1073"/>
    <n v="17145"/>
    <n v="43"/>
    <n v="0"/>
  </r>
  <r>
    <n v="42285331710000"/>
    <n v="4228533171"/>
    <n v="2"/>
    <s v="Recomplete"/>
    <x v="1"/>
    <s v="MAGNUM PRODUCING, LP"/>
    <x v="84"/>
    <n v="1"/>
    <x v="11"/>
    <n v="1250"/>
    <s v="GAS"/>
    <x v="0"/>
    <s v="H"/>
    <n v="4200"/>
    <x v="87"/>
    <x v="62"/>
    <x v="2"/>
    <n v="119"/>
    <n v="367229"/>
    <n v="156"/>
    <n v="12"/>
    <m/>
    <m/>
    <n v="4412"/>
    <n v="0"/>
    <n v="61217"/>
    <s v="EAGLE FORD DRY"/>
    <n v="12"/>
    <n v="1109"/>
    <n v="12"/>
    <s v="GULF COAST WEST"/>
    <n v="16046"/>
    <n v="2686"/>
    <n v="0"/>
    <s v="EAGLEFORD"/>
    <n v="0"/>
    <n v="17"/>
    <n v="101"/>
    <n v="100645"/>
    <n v="0"/>
    <m/>
    <n v="46850"/>
    <d v="2018-04-29T00:00:00"/>
    <n v="0"/>
    <n v="520"/>
    <n v="540"/>
    <m/>
    <m/>
    <n v="30602420"/>
    <m/>
    <n v="0"/>
    <n v="0"/>
    <n v="5846"/>
    <n v="108"/>
    <n v="12"/>
    <n v="1"/>
    <n v="974"/>
    <n v="108"/>
    <n v="6"/>
    <n v="108"/>
    <n v="1290"/>
    <n v="1294"/>
    <n v="0.56000000000000005"/>
    <m/>
    <d v="2009-06-11T00:00:00"/>
    <n v="1"/>
    <n v="1"/>
    <s v="MAGNUM PRODUCING, LP"/>
    <s v="SUNOCO PTNRS. MKTG.&amp;TERMINALS LP"/>
    <n v="250887"/>
    <n v="4"/>
    <m/>
    <s v="BORCHERS, EAST"/>
    <x v="0"/>
    <n v="2"/>
    <s v="TEXAS &amp; LOUISIANA GULF COAST BASIN"/>
    <m/>
    <s v="USA"/>
    <m/>
    <m/>
    <n v="29.119761400000002"/>
    <n v="564"/>
    <n v="-96.9236614"/>
    <m/>
    <m/>
    <s v="P-330"/>
    <x v="0"/>
    <s v="SWINGLE, L E"/>
    <n v="124788019"/>
    <m/>
    <n v="56963"/>
    <n v="0"/>
    <n v="0"/>
  </r>
  <r>
    <n v="42505363830000"/>
    <n v="4250536383"/>
    <n v="0"/>
    <s v="Not in Permit List"/>
    <x v="1"/>
    <s v="MAGNUM PRODUCING, LP"/>
    <x v="85"/>
    <n v="1"/>
    <x v="27"/>
    <s v="LOBO CONS."/>
    <s v="GAS"/>
    <x v="0"/>
    <s v="V"/>
    <n v="13289"/>
    <x v="88"/>
    <x v="62"/>
    <x v="2"/>
    <n v="133"/>
    <n v="2175520"/>
    <n v="208"/>
    <n v="27"/>
    <m/>
    <m/>
    <n v="6905"/>
    <n v="19445"/>
    <n v="362614"/>
    <m/>
    <n v="19"/>
    <n v="145240"/>
    <n v="20"/>
    <s v="GULF COAST WEST"/>
    <n v="481058"/>
    <n v="80196"/>
    <n v="3538"/>
    <m/>
    <n v="0"/>
    <n v="558"/>
    <n v="3347"/>
    <n v="3346806"/>
    <n v="40"/>
    <n v="4"/>
    <n v="57777"/>
    <d v="2017-01-17T00:00:00"/>
    <n v="331"/>
    <n v="180"/>
    <n v="900"/>
    <m/>
    <m/>
    <n v="80574810"/>
    <m/>
    <n v="0"/>
    <n v="0"/>
    <n v="145240"/>
    <n v="1"/>
    <n v="19"/>
    <n v="1"/>
    <n v="24226"/>
    <n v="1"/>
    <n v="145"/>
    <n v="1"/>
    <n v="11805"/>
    <n v="12012"/>
    <n v="0.61"/>
    <m/>
    <d v="2010-06-22T00:00:00"/>
    <n v="1"/>
    <n v="1"/>
    <s v="LOBO PIPELINE COMPANY L.P."/>
    <s v="FLINT HILLS RESOURCES, LP"/>
    <n v="250087"/>
    <n v="207"/>
    <m/>
    <s v="EXSUN"/>
    <x v="0"/>
    <n v="4"/>
    <s v="TEXAS &amp; LOUISIANA GULF COAST BASIN"/>
    <n v="41"/>
    <s v="USA"/>
    <m/>
    <m/>
    <n v="27.012152799999999"/>
    <n v="135"/>
    <n v="-99.228274600000006"/>
    <m/>
    <m/>
    <s v="P-330"/>
    <x v="0"/>
    <s v="GUTIERREZ, J C"/>
    <n v="124560939"/>
    <m/>
    <n v="66829"/>
    <n v="385"/>
    <n v="0"/>
  </r>
  <r>
    <n v="42409328900000"/>
    <n v="4240932890"/>
    <n v="1"/>
    <s v="NewDrill"/>
    <x v="0"/>
    <s v="MAGNUM PRODUCING, LP"/>
    <x v="86"/>
    <n v="1"/>
    <x v="18"/>
    <m/>
    <s v="GAS"/>
    <x v="3"/>
    <s v="V"/>
    <n v="8700"/>
    <x v="89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09-06-28T00:00:00"/>
    <n v="1"/>
    <m/>
    <m/>
    <m/>
    <n v="249416"/>
    <m/>
    <n v="0"/>
    <s v="WILDCAT"/>
    <x v="0"/>
    <n v="4"/>
    <s v="TEXAS &amp; LOUISIANA GULF COAST BASIN"/>
    <m/>
    <s v="USA"/>
    <m/>
    <m/>
    <n v="28.108330200000001"/>
    <n v="1"/>
    <n v="-97.665958500000002"/>
    <s v="X"/>
    <m/>
    <s v="P-330"/>
    <x v="0"/>
    <s v="BOWEN, J"/>
    <n v="124558014"/>
    <m/>
    <m/>
    <m/>
    <n v="0"/>
  </r>
  <r>
    <n v="42505363790000"/>
    <n v="4250536379"/>
    <n v="0"/>
    <s v="Not in Permit List"/>
    <x v="1"/>
    <s v="MAGNUM PRODUCING, LP"/>
    <x v="74"/>
    <n v="2"/>
    <x v="27"/>
    <s v="LOBO CONS."/>
    <s v="GAS"/>
    <x v="0"/>
    <s v="V"/>
    <n v="10244"/>
    <x v="90"/>
    <x v="63"/>
    <x v="2"/>
    <n v="136"/>
    <n v="923759"/>
    <n v="86"/>
    <n v="395"/>
    <m/>
    <m/>
    <n v="2354"/>
    <n v="17188"/>
    <n v="154355"/>
    <m/>
    <m/>
    <n v="43630"/>
    <n v="227"/>
    <s v="GULF COAST WEST"/>
    <n v="171610"/>
    <n v="28829"/>
    <n v="3768"/>
    <m/>
    <n v="0"/>
    <n v="114"/>
    <n v="686"/>
    <n v="685633"/>
    <n v="32"/>
    <m/>
    <n v="40066"/>
    <d v="2017-01-06T00:00:00"/>
    <n v="545"/>
    <n v="35"/>
    <n v="500"/>
    <m/>
    <m/>
    <n v="2338630"/>
    <m/>
    <n v="0"/>
    <n v="0"/>
    <n v="47211"/>
    <n v="6"/>
    <n v="140"/>
    <n v="2"/>
    <n v="8009"/>
    <n v="6"/>
    <n v="48"/>
    <n v="6"/>
    <n v="8183"/>
    <n v="10006"/>
    <n v="0.57999999999999996"/>
    <m/>
    <d v="2010-04-21T00:00:00"/>
    <n v="1"/>
    <n v="1"/>
    <s v="KINDER MORGAN TEJAS PIPELINE LLC"/>
    <s v="FLINT HILLS RESOURCES, LP"/>
    <n v="248176"/>
    <n v="1823"/>
    <m/>
    <s v="EXSUN"/>
    <x v="0"/>
    <n v="4"/>
    <s v="TEXAS &amp; LOUISIANA GULF COAST BASIN"/>
    <m/>
    <s v="USA"/>
    <m/>
    <m/>
    <n v="26.979722200000001"/>
    <n v="127"/>
    <n v="-99.288055600000007"/>
    <m/>
    <m/>
    <s v="P-330"/>
    <x v="0"/>
    <s v="CUELLAR, M"/>
    <n v="124513701"/>
    <m/>
    <n v="31511"/>
    <n v="429"/>
    <n v="8888"/>
  </r>
  <r>
    <n v="42505363090000"/>
    <n v="4250536309"/>
    <n v="0"/>
    <s v="Not in Permit List"/>
    <x v="1"/>
    <s v="MAGNUM PRODUCING, LP"/>
    <x v="74"/>
    <n v="1"/>
    <x v="27"/>
    <n v="6470"/>
    <s v="GAS"/>
    <x v="0"/>
    <s v="V"/>
    <n v="10134"/>
    <x v="91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d v="2016-06-01T00:00:00"/>
    <m/>
    <n v="0"/>
    <n v="0"/>
    <m/>
    <m/>
    <m/>
    <m/>
    <m/>
    <m/>
    <m/>
    <m/>
    <m/>
    <m/>
    <m/>
    <m/>
    <m/>
    <m/>
    <n v="7578"/>
    <n v="7594"/>
    <m/>
    <m/>
    <d v="2008-12-18T00:00:00"/>
    <n v="1"/>
    <m/>
    <s v="KINDER MORGAN TEJAS PIPELINE LLC"/>
    <s v="SHELL TRADING (US) COMPANY"/>
    <n v="247748"/>
    <n v="16"/>
    <n v="0"/>
    <s v="BIG MAC"/>
    <x v="0"/>
    <n v="4"/>
    <s v="TEXAS &amp; LOUISIANA GULF COAST BASIN"/>
    <m/>
    <s v="USA"/>
    <m/>
    <m/>
    <n v="26.9831216"/>
    <n v="127"/>
    <n v="-99.288898799999998"/>
    <m/>
    <m/>
    <s v="P-330"/>
    <x v="0"/>
    <s v="CUELLAR, M"/>
    <n v="124513681"/>
    <m/>
    <m/>
    <m/>
    <n v="0"/>
  </r>
  <r>
    <n v="42321322510000"/>
    <n v="4232132251"/>
    <n v="0"/>
    <s v="Not in Permit List"/>
    <x v="1"/>
    <s v="MAGNUM PRODUCING, LP"/>
    <x v="87"/>
    <n v="2"/>
    <x v="3"/>
    <s v="FRIO -C-"/>
    <s v="GAS"/>
    <x v="0"/>
    <s v="V"/>
    <n v="9400"/>
    <x v="92"/>
    <x v="63"/>
    <x v="2"/>
    <n v="136"/>
    <n v="1089331"/>
    <n v="18"/>
    <n v="22860"/>
    <n v="1"/>
    <n v="21"/>
    <n v="507"/>
    <n v="149934"/>
    <n v="204415"/>
    <m/>
    <n v="139"/>
    <n v="3971"/>
    <n v="4867"/>
    <s v="GULF COAST CENTRAL"/>
    <n v="230198"/>
    <n v="43233"/>
    <n v="1870"/>
    <m/>
    <n v="29"/>
    <n v="247"/>
    <n v="1313"/>
    <n v="1484100"/>
    <n v="425"/>
    <n v="245"/>
    <n v="6214"/>
    <d v="2014-11-28T00:00:00"/>
    <n v="5204"/>
    <n v="795"/>
    <n v="885"/>
    <n v="46010"/>
    <n v="33930"/>
    <n v="47650"/>
    <n v="29.472000000000001"/>
    <n v="21.7"/>
    <n v="41.4"/>
    <n v="58355"/>
    <n v="5"/>
    <n v="1202"/>
    <n v="5"/>
    <n v="10928"/>
    <n v="5"/>
    <n v="66"/>
    <n v="5"/>
    <n v="9058"/>
    <n v="9181"/>
    <n v="0.64"/>
    <n v="50.8"/>
    <d v="2009-03-21T00:00:00"/>
    <n v="1"/>
    <n v="1"/>
    <s v="MAGNUM PRODUCING, LP"/>
    <s v="GULFMARK ENERGY, INC."/>
    <n v="247945"/>
    <n v="123"/>
    <m/>
    <s v="PALACIOS"/>
    <x v="0"/>
    <n v="3"/>
    <s v="TEXAS &amp; LOUISIANA GULF COAST BASIN"/>
    <m/>
    <s v="USA"/>
    <m/>
    <m/>
    <n v="28.727709099999998"/>
    <n v="162"/>
    <n v="-96.215941900000004"/>
    <m/>
    <m/>
    <s v="P-330"/>
    <x v="0"/>
    <s v="GOODWIN, L"/>
    <n v="124513644"/>
    <n v="200"/>
    <n v="6786"/>
    <n v="5684"/>
    <n v="0"/>
  </r>
  <r>
    <n v="42245325690000"/>
    <n v="4224532569"/>
    <n v="0"/>
    <s v="Not in Permit List"/>
    <x v="1"/>
    <s v="MAGNUM PRODUCING, LP"/>
    <x v="88"/>
    <n v="1"/>
    <x v="1"/>
    <s v="FRIO A"/>
    <s v="GAS"/>
    <x v="0"/>
    <s v="V"/>
    <n v="7716"/>
    <x v="93"/>
    <x v="64"/>
    <x v="60"/>
    <n v="42"/>
    <n v="619085"/>
    <m/>
    <n v="2010"/>
    <m/>
    <m/>
    <n v="6"/>
    <n v="4511"/>
    <n v="105191"/>
    <m/>
    <m/>
    <n v="59"/>
    <n v="139"/>
    <s v="GULF COAST CENTRAL"/>
    <n v="20087"/>
    <n v="3487"/>
    <n v="147"/>
    <m/>
    <n v="4"/>
    <n v="112"/>
    <n v="646"/>
    <n v="672968"/>
    <n v="0"/>
    <n v="138"/>
    <n v="57855"/>
    <d v="2016-05-01T00:00:00"/>
    <n v="380"/>
    <n v="0"/>
    <n v="0"/>
    <m/>
    <m/>
    <n v="308000"/>
    <m/>
    <n v="0"/>
    <n v="0"/>
    <n v="26458"/>
    <n v="9"/>
    <n v="259"/>
    <n v="8"/>
    <n v="4525"/>
    <n v="9"/>
    <n v="27"/>
    <n v="9"/>
    <n v="7080"/>
    <n v="7083"/>
    <n v="0.6"/>
    <m/>
    <d v="2008-12-04T00:00:00"/>
    <n v="1"/>
    <n v="1"/>
    <s v="CENTANA INTRASTATE PIPELINE, LLC"/>
    <s v="SUNOCO PTNRS. MKTG.&amp;TERMINALS LP"/>
    <n v="247933"/>
    <n v="3"/>
    <m/>
    <s v="BIG HILL"/>
    <x v="0"/>
    <n v="3"/>
    <s v="TEXAS &amp; LOUISIANA GULF COAST BASIN"/>
    <n v="373"/>
    <s v="USA"/>
    <m/>
    <m/>
    <n v="29.757177599999999"/>
    <n v="551"/>
    <n v="-94.258232899999996"/>
    <m/>
    <m/>
    <s v="P-330"/>
    <x v="0"/>
    <s v="EL&amp;RR RR CO"/>
    <n v="124513613"/>
    <m/>
    <n v="565"/>
    <n v="3"/>
    <n v="0"/>
  </r>
  <r>
    <n v="42273019950000"/>
    <n v="4227301995"/>
    <n v="0"/>
    <s v="Not in Permit List"/>
    <x v="1"/>
    <s v="MAGNUM PRODUCING, LP"/>
    <x v="89"/>
    <n v="1"/>
    <x v="31"/>
    <s v="FRIO 1"/>
    <s v="SWD"/>
    <x v="9"/>
    <s v="V"/>
    <n v="3005"/>
    <x v="4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1800"/>
    <n v="1852"/>
    <m/>
    <m/>
    <d v="2005-02-12T00:00:00"/>
    <n v="1"/>
    <m/>
    <m/>
    <m/>
    <n v="116313"/>
    <n v="52"/>
    <m/>
    <s v="MAY"/>
    <x v="0"/>
    <n v="4"/>
    <s v="TEXAS &amp; LOUISIANA GULF COAST BASIN"/>
    <m/>
    <s v="USA"/>
    <m/>
    <m/>
    <n v="27.318215500000001"/>
    <n v="232"/>
    <n v="-97.745193200000003"/>
    <m/>
    <m/>
    <s v="P-330"/>
    <x v="0"/>
    <s v="TREVINO, G"/>
    <n v="124500352"/>
    <m/>
    <m/>
    <m/>
    <n v="0"/>
  </r>
  <r>
    <n v="42089313370000"/>
    <n v="4208931337"/>
    <n v="0"/>
    <s v="Not in Permit List"/>
    <x v="1"/>
    <s v="MAGNUM PRODUCING, LP"/>
    <x v="90"/>
    <n v="1"/>
    <x v="9"/>
    <n v="3800"/>
    <s v="SWD"/>
    <x v="3"/>
    <s v="V"/>
    <n v="7000"/>
    <x v="94"/>
    <x v="0"/>
    <x v="0"/>
    <m/>
    <m/>
    <m/>
    <m/>
    <m/>
    <m/>
    <m/>
    <m/>
    <m/>
    <m/>
    <m/>
    <m/>
    <m/>
    <s v="GULF COAST CENTRAL"/>
    <m/>
    <m/>
    <m/>
    <s v="EAGLEBINE"/>
    <m/>
    <m/>
    <m/>
    <m/>
    <m/>
    <m/>
    <m/>
    <m/>
    <m/>
    <m/>
    <m/>
    <m/>
    <m/>
    <m/>
    <m/>
    <m/>
    <m/>
    <m/>
    <m/>
    <m/>
    <m/>
    <m/>
    <m/>
    <m/>
    <m/>
    <n v="3820"/>
    <n v="3890"/>
    <m/>
    <m/>
    <d v="2006-10-25T00:00:00"/>
    <n v="1"/>
    <m/>
    <m/>
    <m/>
    <n v="242478"/>
    <n v="70"/>
    <m/>
    <s v="GARWOOD"/>
    <x v="0"/>
    <n v="3"/>
    <s v="TEXAS &amp; LOUISIANA GULF COAST BASIN"/>
    <m/>
    <s v="USA"/>
    <m/>
    <m/>
    <n v="29.3887134"/>
    <n v="584"/>
    <n v="-96.576223400000003"/>
    <m/>
    <m/>
    <s v="P-330"/>
    <x v="0"/>
    <s v="WOOLY, E S"/>
    <n v="124497336"/>
    <m/>
    <m/>
    <m/>
    <n v="0"/>
  </r>
  <r>
    <n v="42297302560000"/>
    <n v="4229730256"/>
    <n v="0"/>
    <s v="Not in Permit List"/>
    <x v="1"/>
    <s v="MAGNUM PRODUCING, LP"/>
    <x v="41"/>
    <n v="1"/>
    <x v="28"/>
    <s v="WILCOX"/>
    <s v="SWD"/>
    <x v="5"/>
    <s v="V"/>
    <n v="11600"/>
    <x v="4"/>
    <x v="0"/>
    <x v="0"/>
    <m/>
    <m/>
    <m/>
    <m/>
    <m/>
    <m/>
    <m/>
    <m/>
    <m/>
    <s v="EAGLE FORD DRY"/>
    <m/>
    <m/>
    <m/>
    <s v="GULF COAST WEST"/>
    <m/>
    <m/>
    <m/>
    <s v="EAGLEFORD"/>
    <m/>
    <m/>
    <m/>
    <m/>
    <m/>
    <m/>
    <m/>
    <m/>
    <m/>
    <m/>
    <m/>
    <m/>
    <m/>
    <m/>
    <m/>
    <m/>
    <m/>
    <m/>
    <m/>
    <m/>
    <m/>
    <m/>
    <m/>
    <m/>
    <m/>
    <n v="3950"/>
    <n v="4900"/>
    <m/>
    <m/>
    <m/>
    <n v="1"/>
    <m/>
    <m/>
    <m/>
    <n v="96408"/>
    <n v="950"/>
    <m/>
    <s v="MCKINNEY"/>
    <x v="0"/>
    <n v="2"/>
    <s v="TEXAS &amp; LOUISIANA GULF COAST BASIN"/>
    <m/>
    <s v="USA"/>
    <m/>
    <m/>
    <n v="28.3928884"/>
    <n v="171"/>
    <n v="-98.015410099999997"/>
    <m/>
    <m/>
    <s v="P-330"/>
    <x v="0"/>
    <s v="ELY, J"/>
    <n v="124485316"/>
    <m/>
    <m/>
    <m/>
    <n v="0"/>
  </r>
  <r>
    <n v="42291024520000"/>
    <n v="4229102452"/>
    <n v="0"/>
    <s v="Not in Permit List"/>
    <x v="1"/>
    <s v="MAGNUM PRODUCING &amp; OPERATING COMPANY"/>
    <x v="91"/>
    <n v="7"/>
    <x v="32"/>
    <s v="5000 SAND"/>
    <s v="SWD"/>
    <x v="9"/>
    <s v="V"/>
    <n v="4490"/>
    <x v="4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2800"/>
    <n v="2980"/>
    <m/>
    <m/>
    <d v="1951-07-07T00:00:00"/>
    <n v="1"/>
    <m/>
    <m/>
    <m/>
    <n v="1177"/>
    <n v="180"/>
    <m/>
    <s v="DAYTON, NORTH"/>
    <x v="0"/>
    <n v="3"/>
    <s v="TEXAS &amp; LOUISIANA GULF COAST BASIN"/>
    <n v="123"/>
    <s v="USA"/>
    <m/>
    <m/>
    <n v="30.1164287"/>
    <n v="262"/>
    <n v="-94.990279099999995"/>
    <n v="3"/>
    <m/>
    <s v="P-330"/>
    <x v="2"/>
    <s v="H&amp;TC RR CO"/>
    <n v="124482984"/>
    <m/>
    <m/>
    <m/>
    <n v="0"/>
  </r>
  <r>
    <n v="42175334680000"/>
    <n v="4217533468"/>
    <n v="0"/>
    <s v="Not in Permit List"/>
    <x v="1"/>
    <s v="MAGNUM PRODUCING, LP"/>
    <x v="92"/>
    <s v="1A"/>
    <x v="33"/>
    <n v="9800"/>
    <s v="SWD"/>
    <x v="9"/>
    <s v="V"/>
    <n v="3510"/>
    <x v="95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3040"/>
    <n v="3450"/>
    <m/>
    <m/>
    <d v="2003-01-11T00:00:00"/>
    <n v="1"/>
    <m/>
    <m/>
    <m/>
    <n v="192708"/>
    <n v="410"/>
    <m/>
    <s v="MUY BUENO"/>
    <x v="0"/>
    <n v="2"/>
    <s v="TEXAS &amp; LOUISIANA GULF COAST BASIN"/>
    <m/>
    <s v="USA"/>
    <m/>
    <m/>
    <n v="28.673649999999999"/>
    <n v="51"/>
    <n v="-97.5303112"/>
    <m/>
    <m/>
    <s v="P-330"/>
    <x v="0"/>
    <s v="DE JESUS YBARBO, M"/>
    <n v="124482149"/>
    <m/>
    <m/>
    <m/>
    <n v="0"/>
  </r>
  <r>
    <n v="42291301310000"/>
    <n v="4229130131"/>
    <n v="0"/>
    <s v="Not in Permit List"/>
    <x v="1"/>
    <s v="MAGNUM PRODUCING &amp; OPERATING COMPANY"/>
    <x v="93"/>
    <n v="22"/>
    <x v="32"/>
    <s v="5000 SAND"/>
    <s v="SWD"/>
    <x v="9"/>
    <s v="V"/>
    <n v="5400"/>
    <x v="4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5080"/>
    <n v="5180"/>
    <m/>
    <m/>
    <d v="1970-05-06T00:00:00"/>
    <n v="1"/>
    <m/>
    <m/>
    <m/>
    <n v="1173"/>
    <n v="100"/>
    <m/>
    <s v="DAYTON, NORTH"/>
    <x v="0"/>
    <n v="3"/>
    <s v="TEXAS &amp; LOUISIANA GULF COAST BASIN"/>
    <n v="135"/>
    <s v="USA"/>
    <m/>
    <m/>
    <n v="30.0892594"/>
    <n v="256"/>
    <n v="-94.965185500000004"/>
    <n v="3"/>
    <m/>
    <s v="P-330"/>
    <x v="2"/>
    <s v="H&amp;TC RR CO"/>
    <n v="124482043"/>
    <m/>
    <m/>
    <m/>
    <n v="0"/>
  </r>
  <r>
    <n v="42291301280000"/>
    <n v="4229130128"/>
    <n v="0"/>
    <s v="Not in Permit List"/>
    <x v="1"/>
    <s v="MAGNUM PRODUCING &amp; OPERATING COMPANY"/>
    <x v="93"/>
    <n v="23"/>
    <x v="32"/>
    <s v="5000 SAND"/>
    <s v="SWD"/>
    <x v="0"/>
    <s v="V"/>
    <n v="6365"/>
    <x v="4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5635"/>
    <n v="5782"/>
    <m/>
    <m/>
    <d v="1970-07-02T00:00:00"/>
    <n v="1"/>
    <m/>
    <m/>
    <m/>
    <n v="1173"/>
    <n v="147"/>
    <m/>
    <s v="DAYTON, NORTH"/>
    <x v="0"/>
    <n v="3"/>
    <s v="TEXAS &amp; LOUISIANA GULF COAST BASIN"/>
    <n v="135"/>
    <s v="USA"/>
    <m/>
    <m/>
    <n v="30.0863248"/>
    <n v="256"/>
    <n v="-94.960993400000007"/>
    <n v="3"/>
    <m/>
    <s v="P-330"/>
    <x v="2"/>
    <s v="H&amp;TC RR CO"/>
    <n v="124481786"/>
    <m/>
    <m/>
    <m/>
    <n v="0"/>
  </r>
  <r>
    <n v="42039314980000"/>
    <n v="4203931498"/>
    <n v="0"/>
    <s v="Not in Permit List"/>
    <x v="1"/>
    <s v="MAGNUM PRODUCING &amp; OPERATING CO."/>
    <x v="41"/>
    <n v="2"/>
    <x v="2"/>
    <s v="FRIO F-28"/>
    <s v="SWD"/>
    <x v="5"/>
    <s v="V"/>
    <n v="14005"/>
    <x v="4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4175"/>
    <n v="4300"/>
    <m/>
    <m/>
    <m/>
    <n v="1"/>
    <m/>
    <m/>
    <m/>
    <n v="88732"/>
    <n v="125"/>
    <m/>
    <s v="FOUR CORNERS"/>
    <x v="0"/>
    <n v="3"/>
    <s v="TEXAS &amp; LOUISIANA GULF COAST BASIN"/>
    <n v="65"/>
    <s v="USA"/>
    <m/>
    <m/>
    <n v="28.999678299999999"/>
    <n v="26"/>
    <n v="-95.692341400000004"/>
    <m/>
    <m/>
    <s v="P-330"/>
    <x v="3"/>
    <s v="AUSTIN, S F"/>
    <n v="124478838"/>
    <m/>
    <m/>
    <m/>
    <n v="0"/>
  </r>
  <r>
    <n v="42071022130000"/>
    <n v="4207102213"/>
    <n v="0"/>
    <s v="Not in Permit List"/>
    <x v="1"/>
    <s v="MAGNUM PRODUCING, LP"/>
    <x v="94"/>
    <n v="21"/>
    <x v="34"/>
    <s v="SALTDOME 3"/>
    <s v="SWD"/>
    <x v="9"/>
    <s v="V"/>
    <n v="8617"/>
    <x v="96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6290"/>
    <n v="8336"/>
    <m/>
    <m/>
    <d v="1963-03-28T00:00:00"/>
    <n v="1"/>
    <m/>
    <m/>
    <m/>
    <n v="2099"/>
    <n v="2046"/>
    <m/>
    <s v="HIGH ISLAND"/>
    <x v="0"/>
    <n v="3"/>
    <s v="TEXAS &amp; LOUISIANA GULF COAST BASIN"/>
    <m/>
    <s v="USA"/>
    <m/>
    <m/>
    <n v="29.569565999999998"/>
    <n v="104"/>
    <n v="-94.4229232"/>
    <m/>
    <m/>
    <s v="P-330"/>
    <x v="0"/>
    <s v="GROGAN, HRS J"/>
    <n v="124476212"/>
    <m/>
    <m/>
    <m/>
    <n v="0"/>
  </r>
  <r>
    <n v="42071032390000"/>
    <n v="4207103239"/>
    <n v="0"/>
    <s v="Not in Permit List"/>
    <x v="1"/>
    <s v="MAGNUM PRODUCING, LP"/>
    <x v="95"/>
    <n v="1"/>
    <x v="34"/>
    <m/>
    <s v="SWD"/>
    <x v="0"/>
    <s v="V"/>
    <n v="12350"/>
    <x v="97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3676"/>
    <n v="4826"/>
    <m/>
    <m/>
    <d v="1997-06-18T00:00:00"/>
    <n v="1"/>
    <m/>
    <m/>
    <m/>
    <n v="165031"/>
    <n v="1150"/>
    <m/>
    <s v="MAYES SOUTH"/>
    <x v="0"/>
    <n v="3"/>
    <s v="TEXAS &amp; LOUISIANA GULF COAST BASIN"/>
    <n v="153"/>
    <s v="USA"/>
    <m/>
    <m/>
    <n v="29.557535999999999"/>
    <n v="412"/>
    <n v="-94.698675899999998"/>
    <m/>
    <m/>
    <s v="P-330"/>
    <x v="0"/>
    <s v="POITEVENT, J"/>
    <n v="124476025"/>
    <m/>
    <m/>
    <m/>
    <n v="0"/>
  </r>
  <r>
    <n v="42391316630000"/>
    <n v="4239131663"/>
    <n v="0"/>
    <s v="Not in Permit List"/>
    <x v="1"/>
    <s v="MAGNUM PRODUCING, LP"/>
    <x v="96"/>
    <n v="7"/>
    <x v="35"/>
    <n v="4885"/>
    <s v="SWD"/>
    <x v="9"/>
    <s v="V"/>
    <n v="6392"/>
    <x v="98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3660"/>
    <n v="4860"/>
    <m/>
    <m/>
    <d v="1992-11-26T00:00:00"/>
    <n v="1"/>
    <m/>
    <m/>
    <m/>
    <n v="111037"/>
    <n v="1200"/>
    <m/>
    <s v="PAPALOTE, E"/>
    <x v="0"/>
    <n v="2"/>
    <s v="TEXAS &amp; LOUISIANA GULF COAST BASIN"/>
    <m/>
    <s v="USA"/>
    <m/>
    <m/>
    <n v="28.1776096"/>
    <n v="42"/>
    <n v="-97.513738399999994"/>
    <m/>
    <m/>
    <s v="P-330"/>
    <x v="0"/>
    <s v="LAMBERT, W"/>
    <n v="124474985"/>
    <m/>
    <m/>
    <m/>
    <n v="0"/>
  </r>
  <r>
    <n v="42123309500000"/>
    <n v="4212330950"/>
    <n v="3"/>
    <s v="Recomplete"/>
    <x v="1"/>
    <s v="MAGNUM PRODUCING, LP"/>
    <x v="97"/>
    <n v="5"/>
    <x v="15"/>
    <s v="FRIO 2800"/>
    <s v="SWD"/>
    <x v="8"/>
    <s v="V"/>
    <n v="5412"/>
    <x v="99"/>
    <x v="0"/>
    <x v="0"/>
    <m/>
    <m/>
    <m/>
    <m/>
    <m/>
    <m/>
    <m/>
    <m/>
    <m/>
    <s v="EAGLE FORD DRY"/>
    <m/>
    <m/>
    <m/>
    <s v="GULF COAST WEST"/>
    <m/>
    <m/>
    <m/>
    <s v="EAGLEFORD"/>
    <m/>
    <m/>
    <m/>
    <m/>
    <m/>
    <m/>
    <m/>
    <m/>
    <m/>
    <m/>
    <m/>
    <m/>
    <m/>
    <m/>
    <m/>
    <m/>
    <m/>
    <m/>
    <m/>
    <m/>
    <m/>
    <m/>
    <m/>
    <m/>
    <m/>
    <n v="2850"/>
    <n v="4865"/>
    <m/>
    <m/>
    <d v="2010-03-13T00:00:00"/>
    <n v="1"/>
    <m/>
    <m/>
    <m/>
    <n v="145447"/>
    <n v="2015"/>
    <m/>
    <s v="COTTONWOOD CREEK S."/>
    <x v="0"/>
    <n v="2"/>
    <s v="TEXAS &amp; LOUISIANA GULF COAST BASIN"/>
    <m/>
    <s v="USA"/>
    <m/>
    <m/>
    <n v="28.948034700000001"/>
    <n v="153"/>
    <n v="-97.338719699999999"/>
    <m/>
    <m/>
    <s v="P-330"/>
    <x v="0"/>
    <s v="DUFF, J"/>
    <n v="124473722"/>
    <m/>
    <m/>
    <m/>
    <n v="0"/>
  </r>
  <r>
    <n v="42071320060000"/>
    <n v="4207132006"/>
    <n v="1"/>
    <s v="NewDrill"/>
    <x v="0"/>
    <s v="MAGNUM PRODUCING, LP"/>
    <x v="98"/>
    <s v="2SW"/>
    <x v="34"/>
    <n v="9060"/>
    <s v="SWD"/>
    <x v="9"/>
    <s v="V"/>
    <n v="3305"/>
    <x v="100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2150"/>
    <n v="3250"/>
    <m/>
    <m/>
    <d v="1994-04-17T00:00:00"/>
    <n v="1"/>
    <m/>
    <m/>
    <m/>
    <n v="151980"/>
    <n v="1100"/>
    <m/>
    <s v="WHITES BAYOU, S."/>
    <x v="0"/>
    <n v="3"/>
    <s v="TEXAS &amp; LOUISIANA GULF COAST BASIN"/>
    <m/>
    <s v="USA"/>
    <m/>
    <m/>
    <n v="29.798506499999998"/>
    <n v="162"/>
    <n v="-94.655829699999998"/>
    <m/>
    <m/>
    <s v="P-330"/>
    <x v="0"/>
    <s v="JENNY, J R"/>
    <n v="124473358"/>
    <m/>
    <m/>
    <m/>
    <n v="0"/>
  </r>
  <r>
    <n v="42297338420000"/>
    <n v="4229733842"/>
    <n v="0"/>
    <s v="Not in Permit List"/>
    <x v="1"/>
    <s v="MAGNUM PRODUCING, LP"/>
    <x v="99"/>
    <n v="601"/>
    <x v="28"/>
    <s v="COLE"/>
    <s v="SWD"/>
    <x v="3"/>
    <s v="V"/>
    <n v="11500"/>
    <x v="101"/>
    <x v="0"/>
    <x v="0"/>
    <m/>
    <m/>
    <m/>
    <m/>
    <m/>
    <m/>
    <m/>
    <m/>
    <m/>
    <s v="EAGLE FORD DRY"/>
    <m/>
    <m/>
    <m/>
    <s v="GULF COAST WEST"/>
    <m/>
    <m/>
    <m/>
    <s v="EAGLEFORD"/>
    <m/>
    <m/>
    <m/>
    <m/>
    <m/>
    <m/>
    <m/>
    <m/>
    <m/>
    <m/>
    <m/>
    <m/>
    <m/>
    <m/>
    <m/>
    <m/>
    <m/>
    <m/>
    <m/>
    <m/>
    <m/>
    <m/>
    <m/>
    <m/>
    <m/>
    <n v="2500"/>
    <n v="4300"/>
    <m/>
    <m/>
    <d v="1988-12-02T00:00:00"/>
    <n v="1"/>
    <m/>
    <m/>
    <m/>
    <n v="9014"/>
    <n v="1800"/>
    <m/>
    <s v="WILDCAT"/>
    <x v="0"/>
    <n v="2"/>
    <s v="TEXAS &amp; LOUISIANA GULF COAST BASIN"/>
    <n v="6"/>
    <s v="USA"/>
    <m/>
    <m/>
    <n v="28.1479088"/>
    <n v="872"/>
    <n v="-98.332846500000002"/>
    <m/>
    <m/>
    <s v="P-330"/>
    <x v="0"/>
    <s v="S&amp;M"/>
    <n v="124473297"/>
    <m/>
    <m/>
    <m/>
    <n v="0"/>
  </r>
  <r>
    <n v="42123312800000"/>
    <n v="4212331280"/>
    <n v="0"/>
    <s v="Not in Permit List"/>
    <x v="1"/>
    <s v="MAGNUM PRODUCING, LP"/>
    <x v="100"/>
    <n v="2"/>
    <x v="15"/>
    <s v="FRIO 2750"/>
    <s v="SWD"/>
    <x v="3"/>
    <s v="V"/>
    <n v="7950"/>
    <x v="102"/>
    <x v="0"/>
    <x v="0"/>
    <m/>
    <m/>
    <m/>
    <m/>
    <m/>
    <m/>
    <m/>
    <m/>
    <m/>
    <s v="EAGLE FORD DRY"/>
    <m/>
    <m/>
    <m/>
    <s v="GULF COAST WEST"/>
    <m/>
    <m/>
    <m/>
    <s v="EAGLEFORD"/>
    <m/>
    <m/>
    <m/>
    <m/>
    <m/>
    <m/>
    <m/>
    <m/>
    <m/>
    <m/>
    <m/>
    <m/>
    <m/>
    <m/>
    <m/>
    <m/>
    <m/>
    <m/>
    <m/>
    <m/>
    <m/>
    <m/>
    <m/>
    <m/>
    <m/>
    <n v="2710"/>
    <n v="3800"/>
    <m/>
    <m/>
    <d v="1994-12-16T00:00:00"/>
    <n v="1"/>
    <m/>
    <m/>
    <m/>
    <n v="139078"/>
    <n v="1090"/>
    <m/>
    <s v="COTTONWOOD CREEK S."/>
    <x v="0"/>
    <n v="2"/>
    <s v="TEXAS &amp; LOUISIANA GULF COAST BASIN"/>
    <m/>
    <s v="USA"/>
    <m/>
    <m/>
    <n v="28.958665499999999"/>
    <n v="335"/>
    <n v="-97.324520300000003"/>
    <m/>
    <m/>
    <s v="P-330"/>
    <x v="0"/>
    <s v="MASON, L M"/>
    <n v="124473056"/>
    <m/>
    <m/>
    <m/>
    <n v="0"/>
  </r>
  <r>
    <n v="42015304740000"/>
    <n v="4201530474"/>
    <n v="0"/>
    <s v="Not in Permit List"/>
    <x v="1"/>
    <s v="MAGNUM PRODUCING, LP"/>
    <x v="101"/>
    <s v="1D"/>
    <x v="12"/>
    <s v="WILCOX 9540"/>
    <s v="SWD"/>
    <x v="9"/>
    <s v="D"/>
    <n v="10560"/>
    <x v="103"/>
    <x v="0"/>
    <x v="0"/>
    <m/>
    <m/>
    <m/>
    <m/>
    <m/>
    <m/>
    <m/>
    <m/>
    <m/>
    <m/>
    <m/>
    <m/>
    <m/>
    <s v="GULF COAST CENTRAL"/>
    <m/>
    <m/>
    <m/>
    <s v="EAGLEBINE"/>
    <m/>
    <m/>
    <m/>
    <m/>
    <m/>
    <m/>
    <m/>
    <m/>
    <m/>
    <m/>
    <m/>
    <m/>
    <m/>
    <m/>
    <m/>
    <m/>
    <m/>
    <m/>
    <m/>
    <m/>
    <m/>
    <m/>
    <m/>
    <m/>
    <m/>
    <n v="5095"/>
    <n v="5220"/>
    <m/>
    <m/>
    <d v="2005-12-27T00:00:00"/>
    <n v="1"/>
    <m/>
    <m/>
    <m/>
    <n v="180254"/>
    <n v="125"/>
    <m/>
    <s v="BLEIBLERVILLE"/>
    <x v="0"/>
    <n v="3"/>
    <s v="TEXAS &amp; LOUISIANA GULF COAST BASIN"/>
    <m/>
    <s v="USA"/>
    <m/>
    <m/>
    <n v="30.016194899999999"/>
    <n v="60"/>
    <n v="-96.450289900000001"/>
    <m/>
    <m/>
    <s v="P-330"/>
    <x v="0"/>
    <s v="KUYKENDALL, E M"/>
    <n v="124471978"/>
    <m/>
    <m/>
    <m/>
    <n v="0"/>
  </r>
  <r>
    <n v="42355324680000"/>
    <n v="4235532468"/>
    <n v="0"/>
    <s v="Not in Permit List"/>
    <x v="1"/>
    <s v="MAGNUM PRODUCING, LP"/>
    <x v="102"/>
    <n v="774"/>
    <x v="23"/>
    <s v="MID. FRIO CONS."/>
    <s v="SWD"/>
    <x v="9"/>
    <s v="V"/>
    <n v="11043"/>
    <x v="104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5800"/>
    <n v="6550"/>
    <m/>
    <m/>
    <d v="1986-11-05T00:00:00"/>
    <n v="1"/>
    <m/>
    <m/>
    <m/>
    <n v="123388"/>
    <n v="750"/>
    <m/>
    <s v="CHAPMAN RANCH"/>
    <x v="0"/>
    <n v="4"/>
    <s v="TEXAS &amp; LOUISIANA GULF COAST BASIN"/>
    <n v="74"/>
    <s v="USA"/>
    <m/>
    <m/>
    <n v="27.601810400000002"/>
    <n v="411"/>
    <n v="-97.533457999999996"/>
    <m/>
    <m/>
    <s v="P-330"/>
    <x v="0"/>
    <s v="DE YNOJOSA, R"/>
    <n v="124468020"/>
    <m/>
    <m/>
    <m/>
    <n v="0"/>
  </r>
  <r>
    <n v="42215313200000"/>
    <n v="4221531320"/>
    <n v="0"/>
    <s v="Not in Permit List"/>
    <x v="1"/>
    <s v="MAGNUM PRODUCING, LP"/>
    <x v="103"/>
    <n v="1"/>
    <x v="29"/>
    <n v="7700"/>
    <s v="SWD"/>
    <x v="9"/>
    <s v="V"/>
    <n v="7850"/>
    <x v="105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5800"/>
    <n v="6400"/>
    <m/>
    <m/>
    <d v="1983-04-14T00:00:00"/>
    <n v="1"/>
    <m/>
    <m/>
    <m/>
    <n v="10237"/>
    <n v="600"/>
    <m/>
    <s v="MERCEDES"/>
    <x v="0"/>
    <n v="4"/>
    <s v="TEXAS &amp; LOUISIANA GULF COAST BASIN"/>
    <m/>
    <s v="USA"/>
    <m/>
    <m/>
    <n v="26.262248400000001"/>
    <n v="54"/>
    <n v="-97.908674099999999"/>
    <n v="58"/>
    <m/>
    <s v="P-330"/>
    <x v="0"/>
    <s v="YNOJOSA DE BALLI, J J"/>
    <n v="124466038"/>
    <m/>
    <m/>
    <m/>
    <n v="0"/>
  </r>
  <r>
    <n v="42201320830000"/>
    <n v="4220132083"/>
    <n v="0"/>
    <s v="Not in Permit List"/>
    <x v="1"/>
    <s v="MAGNUM PRODUCING, LP"/>
    <x v="104"/>
    <n v="4"/>
    <x v="36"/>
    <s v="YEGUA 1D"/>
    <s v="SWD"/>
    <x v="9"/>
    <s v="V"/>
    <n v="11653"/>
    <x v="106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3000"/>
    <n v="6000"/>
    <m/>
    <m/>
    <d v="1988-02-18T00:00:00"/>
    <n v="1"/>
    <m/>
    <m/>
    <m/>
    <n v="128149"/>
    <n v="3000"/>
    <m/>
    <s v="ULRICH"/>
    <x v="0"/>
    <n v="3"/>
    <s v="TEXAS &amp; LOUISIANA GULF COAST BASIN"/>
    <m/>
    <s v="USA"/>
    <m/>
    <m/>
    <n v="29.8632709"/>
    <n v="54"/>
    <n v="-94.983970499999998"/>
    <m/>
    <m/>
    <s v="P-330"/>
    <x v="0"/>
    <s v="NASH, H"/>
    <n v="124461185"/>
    <m/>
    <m/>
    <m/>
    <n v="0"/>
  </r>
  <r>
    <n v="42481321110000"/>
    <n v="4248132111"/>
    <n v="0"/>
    <s v="Not in Permit List"/>
    <x v="1"/>
    <s v="MAGNUM PRODUCING, LP"/>
    <x v="105"/>
    <s v="1D"/>
    <x v="5"/>
    <s v="7200 FRIO"/>
    <s v="SWD"/>
    <x v="3"/>
    <s v="V"/>
    <n v="7061"/>
    <x v="107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2250"/>
    <n v="4620"/>
    <m/>
    <m/>
    <d v="1981-04-01T00:00:00"/>
    <n v="1"/>
    <m/>
    <m/>
    <m/>
    <n v="19181"/>
    <n v="2370"/>
    <m/>
    <s v="EL CAMPO"/>
    <x v="0"/>
    <n v="3"/>
    <s v="TEXAS &amp; LOUISIANA GULF COAST BASIN"/>
    <n v="62"/>
    <s v="USA"/>
    <m/>
    <m/>
    <n v="29.109176099999999"/>
    <n v="567"/>
    <n v="-96.236445200000006"/>
    <m/>
    <m/>
    <s v="P-330"/>
    <x v="0"/>
    <s v="ET RR CO"/>
    <n v="124457399"/>
    <m/>
    <m/>
    <m/>
    <n v="0"/>
  </r>
  <r>
    <n v="42481034810000"/>
    <n v="4248103481"/>
    <n v="0"/>
    <s v="Not in Permit List"/>
    <x v="1"/>
    <s v="MAGNUM PRODUCING &amp; OPERATING COMPANY"/>
    <x v="106"/>
    <n v="1"/>
    <x v="5"/>
    <s v="FRIO 6508"/>
    <s v="SWD"/>
    <x v="3"/>
    <s v="V"/>
    <n v="7006"/>
    <x v="4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4250"/>
    <n v="4290"/>
    <m/>
    <m/>
    <d v="1966-01-23T00:00:00"/>
    <n v="1"/>
    <m/>
    <m/>
    <m/>
    <n v="18152"/>
    <n v="40"/>
    <m/>
    <s v="WHARTON, S"/>
    <x v="0"/>
    <n v="3"/>
    <s v="TEXAS &amp; LOUISIANA GULF COAST BASIN"/>
    <m/>
    <s v="USA"/>
    <m/>
    <m/>
    <n v="29.257907100000001"/>
    <n v="7"/>
    <n v="-96.067152300000004"/>
    <m/>
    <m/>
    <s v="P-330"/>
    <x v="2"/>
    <s v="BIGGAM, F"/>
    <n v="124457343"/>
    <m/>
    <m/>
    <m/>
    <n v="0"/>
  </r>
  <r>
    <n v="42089314600000"/>
    <n v="4208931460"/>
    <n v="0"/>
    <s v="Not in Permit List"/>
    <x v="1"/>
    <s v="MAGNUM PRODUCING, LP"/>
    <x v="107"/>
    <n v="1"/>
    <x v="9"/>
    <n v="7360"/>
    <s v="SWD"/>
    <x v="3"/>
    <s v="V"/>
    <n v="7516"/>
    <x v="108"/>
    <x v="0"/>
    <x v="0"/>
    <m/>
    <m/>
    <m/>
    <m/>
    <m/>
    <m/>
    <m/>
    <m/>
    <m/>
    <m/>
    <m/>
    <m/>
    <m/>
    <s v="GULF COAST CENTRAL"/>
    <m/>
    <m/>
    <m/>
    <s v="EAGLEBINE"/>
    <m/>
    <m/>
    <m/>
    <m/>
    <m/>
    <m/>
    <m/>
    <m/>
    <m/>
    <m/>
    <m/>
    <m/>
    <m/>
    <m/>
    <m/>
    <m/>
    <m/>
    <m/>
    <m/>
    <m/>
    <m/>
    <m/>
    <m/>
    <m/>
    <m/>
    <n v="2700"/>
    <n v="5284"/>
    <m/>
    <m/>
    <d v="1984-06-05T00:00:00"/>
    <n v="1"/>
    <m/>
    <m/>
    <m/>
    <n v="17717"/>
    <n v="2584"/>
    <m/>
    <s v="SUBLIME"/>
    <x v="0"/>
    <n v="3"/>
    <s v="TEXAS &amp; LOUISIANA GULF COAST BASIN"/>
    <m/>
    <s v="USA"/>
    <m/>
    <m/>
    <n v="29.525586100000002"/>
    <n v="215"/>
    <n v="-96.709442699999997"/>
    <m/>
    <m/>
    <s v="P-330"/>
    <x v="0"/>
    <s v="FENN, J B"/>
    <n v="124456866"/>
    <m/>
    <m/>
    <m/>
    <n v="0"/>
  </r>
  <r>
    <n v="42215315210000"/>
    <n v="4221531521"/>
    <n v="2"/>
    <s v="Recomplete"/>
    <x v="1"/>
    <s v="MAGNUM PRODUCING, LP"/>
    <x v="108"/>
    <n v="9"/>
    <x v="29"/>
    <s v="1-P-2"/>
    <s v="SWD"/>
    <x v="3"/>
    <s v="V"/>
    <n v="10830"/>
    <x v="109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5900"/>
    <n v="6400"/>
    <m/>
    <m/>
    <d v="2008-10-20T00:00:00"/>
    <n v="1"/>
    <m/>
    <m/>
    <m/>
    <n v="243094"/>
    <n v="500"/>
    <m/>
    <s v="MERCEDES"/>
    <x v="0"/>
    <n v="4"/>
    <s v="TEXAS &amp; LOUISIANA GULF COAST BASIN"/>
    <m/>
    <s v="USA"/>
    <m/>
    <m/>
    <n v="26.261217299999998"/>
    <n v="54"/>
    <n v="-97.909182999999999"/>
    <m/>
    <m/>
    <s v="P-330"/>
    <x v="0"/>
    <s v="YNOJOSA DE BALLI, J J"/>
    <n v="124456805"/>
    <m/>
    <m/>
    <m/>
    <n v="0"/>
  </r>
  <r>
    <n v="42215316090000"/>
    <n v="4221531609"/>
    <n v="0"/>
    <s v="Not in Permit List"/>
    <x v="1"/>
    <s v="MAGNUM PRODUCING &amp; OPERATING COMPANY"/>
    <x v="109"/>
    <n v="2"/>
    <x v="29"/>
    <n v="8350"/>
    <s v="SWD"/>
    <x v="9"/>
    <s v="V"/>
    <n v="9250"/>
    <x v="4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3480"/>
    <n v="3510"/>
    <m/>
    <m/>
    <d v="1985-12-12T00:00:00"/>
    <n v="1"/>
    <m/>
    <m/>
    <m/>
    <n v="119599"/>
    <n v="30"/>
    <m/>
    <s v="SAN MANUEL"/>
    <x v="0"/>
    <n v="4"/>
    <s v="TEXAS &amp; LOUISIANA GULF COAST BASIN"/>
    <s v="TR56"/>
    <s v="USA"/>
    <m/>
    <m/>
    <n v="26.5855484"/>
    <n v="290"/>
    <n v="-98.063306400000002"/>
    <m/>
    <m/>
    <s v="P-330"/>
    <x v="2"/>
    <s v="BALLI, J J"/>
    <n v="124455410"/>
    <m/>
    <m/>
    <m/>
    <n v="0"/>
  </r>
  <r>
    <n v="42291044090000"/>
    <n v="4229104409"/>
    <n v="0"/>
    <s v="Not in Permit List"/>
    <x v="1"/>
    <s v="MAGNUM PRODUCING, LP"/>
    <x v="110"/>
    <n v="1"/>
    <x v="32"/>
    <s v="Y-3 SAND"/>
    <s v="SWD"/>
    <x v="3"/>
    <s v="V"/>
    <n v="13977"/>
    <x v="4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2650"/>
    <n v="3250"/>
    <m/>
    <m/>
    <d v="1962-09-06T00:00:00"/>
    <n v="1"/>
    <m/>
    <m/>
    <m/>
    <n v="6192"/>
    <n v="600"/>
    <m/>
    <s v="RICH RANCH"/>
    <x v="0"/>
    <n v="3"/>
    <s v="TEXAS &amp; LOUISIANA GULF COAST BASIN"/>
    <n v="161"/>
    <s v="USA"/>
    <m/>
    <m/>
    <n v="29.984124300000001"/>
    <n v="235"/>
    <n v="-94.673331599999997"/>
    <n v="5"/>
    <m/>
    <s v="P-330"/>
    <x v="0"/>
    <s v="H&amp;TC RR CO"/>
    <n v="124454573"/>
    <m/>
    <m/>
    <m/>
    <n v="0"/>
  </r>
  <r>
    <n v="42409301750000"/>
    <n v="4240930175"/>
    <n v="0"/>
    <s v="Not in Permit List"/>
    <x v="1"/>
    <s v="MAGNUM PRODUCING, LP"/>
    <x v="111"/>
    <n v="1"/>
    <x v="18"/>
    <n v="8350"/>
    <s v="SWD"/>
    <x v="3"/>
    <s v="V"/>
    <n v="9549"/>
    <x v="4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7450"/>
    <n v="7630"/>
    <m/>
    <m/>
    <d v="1971-03-22T00:00:00"/>
    <n v="1"/>
    <m/>
    <m/>
    <m/>
    <n v="7767"/>
    <n v="180"/>
    <m/>
    <s v="PLYMOUTH"/>
    <x v="0"/>
    <n v="4"/>
    <s v="TEXAS &amp; LOUISIANA GULF COAST BASIN"/>
    <m/>
    <s v="USA"/>
    <m/>
    <m/>
    <n v="28.054807199999999"/>
    <n v="119"/>
    <n v="-97.382692899999995"/>
    <m/>
    <m/>
    <s v="P-330"/>
    <x v="0"/>
    <s v="FESSENDEN, J"/>
    <n v="124453717"/>
    <m/>
    <m/>
    <m/>
    <n v="0"/>
  </r>
  <r>
    <n v="42167018100000"/>
    <n v="4216701810"/>
    <n v="0"/>
    <s v="Not in Permit List"/>
    <x v="1"/>
    <s v="MAGNUM PRODUCING &amp; OPERATING CO."/>
    <x v="112"/>
    <n v="1"/>
    <x v="37"/>
    <s v="FRIO, UPPER"/>
    <s v="SWD"/>
    <x v="3"/>
    <s v="V"/>
    <n v="9313"/>
    <x v="110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2550"/>
    <n v="6300"/>
    <m/>
    <m/>
    <d v="1970-05-22T00:00:00"/>
    <n v="1"/>
    <m/>
    <m/>
    <m/>
    <n v="19303"/>
    <n v="3750"/>
    <m/>
    <s v="LEAGUE CITY"/>
    <x v="0"/>
    <n v="3"/>
    <s v="TEXAS &amp; LOUISIANA GULF COAST BASIN"/>
    <m/>
    <s v="USA"/>
    <m/>
    <m/>
    <n v="29.467241000000001"/>
    <n v="19"/>
    <n v="-95.113886899999997"/>
    <m/>
    <m/>
    <s v="P-330"/>
    <x v="3"/>
    <s v="PERRY, J F &amp; E"/>
    <n v="124450599"/>
    <m/>
    <m/>
    <m/>
    <n v="0"/>
  </r>
  <r>
    <n v="42469320050000"/>
    <n v="4246932005"/>
    <n v="0"/>
    <s v="Not in Permit List"/>
    <x v="1"/>
    <s v="MAGNUM PRODUCING, LP"/>
    <x v="113"/>
    <n v="3"/>
    <x v="0"/>
    <n v="6450"/>
    <s v="SWD"/>
    <x v="3"/>
    <s v="V"/>
    <n v="6530"/>
    <x v="4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4100"/>
    <n v="4300"/>
    <m/>
    <m/>
    <d v="1983-03-17T00:00:00"/>
    <n v="1"/>
    <m/>
    <m/>
    <m/>
    <n v="6870"/>
    <n v="200"/>
    <m/>
    <s v="HEYSER"/>
    <x v="0"/>
    <n v="2"/>
    <s v="TEXAS &amp; LOUISIANA GULF COAST BASIN"/>
    <m/>
    <s v="USA"/>
    <m/>
    <m/>
    <n v="28.612608300000002"/>
    <n v="34"/>
    <n v="-96.894963399999995"/>
    <m/>
    <m/>
    <s v="P-330"/>
    <x v="0"/>
    <s v="GALBAN, J E"/>
    <n v="124450581"/>
    <m/>
    <m/>
    <m/>
    <n v="0"/>
  </r>
  <r>
    <n v="42089300930000"/>
    <n v="4208930093"/>
    <n v="0"/>
    <s v="Not in Permit List"/>
    <x v="1"/>
    <s v="MAGNUM PRODUCING, LP"/>
    <x v="114"/>
    <n v="2"/>
    <x v="9"/>
    <s v="WILCOX 9350"/>
    <s v="SWD"/>
    <x v="9"/>
    <s v="V"/>
    <n v="10844"/>
    <x v="4"/>
    <x v="0"/>
    <x v="0"/>
    <m/>
    <m/>
    <m/>
    <m/>
    <m/>
    <m/>
    <m/>
    <m/>
    <m/>
    <m/>
    <m/>
    <m/>
    <m/>
    <s v="GULF COAST CENTRAL"/>
    <m/>
    <m/>
    <m/>
    <s v="EAGLEBINE"/>
    <m/>
    <m/>
    <m/>
    <m/>
    <m/>
    <m/>
    <m/>
    <m/>
    <m/>
    <m/>
    <m/>
    <m/>
    <m/>
    <m/>
    <m/>
    <m/>
    <m/>
    <m/>
    <m/>
    <m/>
    <m/>
    <m/>
    <m/>
    <m/>
    <m/>
    <n v="3510"/>
    <n v="3600"/>
    <m/>
    <m/>
    <d v="1985-01-29T00:00:00"/>
    <n v="1"/>
    <m/>
    <m/>
    <m/>
    <n v="50040"/>
    <n v="90"/>
    <m/>
    <s v="RAMSEY, E."/>
    <x v="0"/>
    <n v="3"/>
    <s v="TEXAS &amp; LOUISIANA GULF COAST BASIN"/>
    <m/>
    <s v="USA"/>
    <m/>
    <m/>
    <n v="29.670507300000001"/>
    <n v="84"/>
    <n v="-96.356125300000002"/>
    <m/>
    <m/>
    <s v="P-330"/>
    <x v="0"/>
    <s v="BARTLESON, P K"/>
    <n v="124449710"/>
    <m/>
    <m/>
    <m/>
    <n v="0"/>
  </r>
  <r>
    <n v="42039318350000"/>
    <n v="4203931835"/>
    <n v="0"/>
    <s v="Not in Permit List"/>
    <x v="1"/>
    <s v="MAGNUM PRODUCING, LP"/>
    <x v="115"/>
    <n v="3"/>
    <x v="2"/>
    <s v="8900 -A- SD."/>
    <s v="SWD"/>
    <x v="3"/>
    <s v="V"/>
    <n v="10520"/>
    <x v="111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9070"/>
    <n v="9080"/>
    <m/>
    <m/>
    <d v="1983-02-02T00:00:00"/>
    <n v="1"/>
    <m/>
    <m/>
    <m/>
    <n v="105076"/>
    <n v="10"/>
    <m/>
    <s v="CHENANGO"/>
    <x v="0"/>
    <n v="3"/>
    <s v="TEXAS &amp; LOUISIANA GULF COAST BASIN"/>
    <m/>
    <s v="USA"/>
    <m/>
    <m/>
    <n v="29.2150325"/>
    <n v="82"/>
    <n v="-95.493741999999997"/>
    <m/>
    <m/>
    <s v="P-330"/>
    <x v="0"/>
    <s v="MARSH, S"/>
    <n v="124448799"/>
    <m/>
    <m/>
    <m/>
    <n v="0"/>
  </r>
  <r>
    <n v="42391315530000"/>
    <n v="4239131553"/>
    <n v="0"/>
    <s v="Not in Permit List"/>
    <x v="1"/>
    <s v="MAGNUM PRODUCING &amp; OPERATING COMPANY"/>
    <x v="116"/>
    <n v="3"/>
    <x v="35"/>
    <s v="CHAMBERLAIN"/>
    <s v="SWD"/>
    <x v="3"/>
    <s v="V"/>
    <n v="6300"/>
    <x v="112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4000"/>
    <n v="4500"/>
    <m/>
    <m/>
    <d v="1982-02-03T00:00:00"/>
    <n v="1"/>
    <m/>
    <m/>
    <m/>
    <n v="6372"/>
    <n v="500"/>
    <m/>
    <s v="LAURA THOMPSON,SE"/>
    <x v="0"/>
    <n v="2"/>
    <s v="TEXAS &amp; LOUISIANA GULF COAST BASIN"/>
    <m/>
    <s v="USA"/>
    <m/>
    <m/>
    <n v="28.1906733"/>
    <n v="7"/>
    <n v="-97.476221899999999"/>
    <n v="67"/>
    <m/>
    <s v="P-330"/>
    <x v="2"/>
    <s v="BROWN, R"/>
    <n v="124447770"/>
    <m/>
    <m/>
    <m/>
    <n v="0"/>
  </r>
  <r>
    <n v="42355321260000"/>
    <n v="4235532126"/>
    <n v="0"/>
    <s v="Not in Permit List"/>
    <x v="1"/>
    <s v="MAGNUM PRODUCING, LP"/>
    <x v="117"/>
    <s v="4D"/>
    <x v="23"/>
    <s v="7450 SD"/>
    <s v="SWD"/>
    <x v="9"/>
    <s v="V"/>
    <n v="2800"/>
    <x v="113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1920"/>
    <n v="2151"/>
    <m/>
    <m/>
    <d v="1987-07-27T00:00:00"/>
    <n v="1"/>
    <m/>
    <m/>
    <m/>
    <n v="107104"/>
    <n v="231"/>
    <m/>
    <s v="DOUGHTY"/>
    <x v="0"/>
    <n v="4"/>
    <s v="TEXAS &amp; LOUISIANA GULF COAST BASIN"/>
    <n v="1"/>
    <s v="USA"/>
    <m/>
    <m/>
    <n v="27.686411799999998"/>
    <n v="411"/>
    <n v="-97.505230400000002"/>
    <m/>
    <m/>
    <s v="P-330"/>
    <x v="0"/>
    <s v="DE YNOJOSA, R"/>
    <n v="124446706"/>
    <m/>
    <m/>
    <m/>
    <n v="0"/>
  </r>
  <r>
    <n v="42409013000000"/>
    <n v="4240901300"/>
    <n v="0"/>
    <s v="Not in Permit List"/>
    <x v="1"/>
    <s v="MAGNUM PRODUCING, LP"/>
    <x v="118"/>
    <n v="4"/>
    <x v="18"/>
    <s v="FRIO 6600 SAND"/>
    <s v="SWD"/>
    <x v="3"/>
    <s v="V"/>
    <n v="9014"/>
    <x v="4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1250"/>
    <n v="1450"/>
    <m/>
    <m/>
    <d v="1954-12-01T00:00:00"/>
    <n v="1"/>
    <m/>
    <m/>
    <m/>
    <n v="8717"/>
    <n v="200"/>
    <m/>
    <s v="TRIPLE &quot;A&quot;"/>
    <x v="0"/>
    <n v="4"/>
    <s v="TEXAS &amp; LOUISIANA GULF COAST BASIN"/>
    <m/>
    <s v="USA"/>
    <m/>
    <m/>
    <n v="28.002770000000002"/>
    <n v="233"/>
    <n v="-97.435827200000006"/>
    <n v="7"/>
    <m/>
    <s v="P-330"/>
    <x v="0"/>
    <s v="SADDLE, R"/>
    <n v="124446147"/>
    <m/>
    <m/>
    <m/>
    <n v="0"/>
  </r>
  <r>
    <n v="42409013010000"/>
    <n v="4240901301"/>
    <n v="0"/>
    <s v="Not in Permit List"/>
    <x v="1"/>
    <s v="MAGNUM PRODUCING, LP"/>
    <x v="119"/>
    <s v="1D"/>
    <x v="18"/>
    <s v="FRIO 6600 SAND"/>
    <s v="SWD"/>
    <x v="0"/>
    <s v="V"/>
    <n v="7471"/>
    <x v="114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4415"/>
    <n v="5600"/>
    <m/>
    <m/>
    <d v="1983-01-18T00:00:00"/>
    <n v="1"/>
    <m/>
    <m/>
    <m/>
    <n v="3212"/>
    <n v="1185"/>
    <m/>
    <s v="TRIPLE &quot;A&quot;"/>
    <x v="0"/>
    <n v="4"/>
    <s v="TEXAS &amp; LOUISIANA GULF COAST BASIN"/>
    <m/>
    <s v="USA"/>
    <m/>
    <m/>
    <n v="28.000365200000001"/>
    <n v="129"/>
    <n v="-97.429040000000001"/>
    <n v="11"/>
    <m/>
    <s v="P-330"/>
    <x v="0"/>
    <s v="GARCIA, J"/>
    <n v="124444687"/>
    <m/>
    <m/>
    <m/>
    <n v="0"/>
  </r>
  <r>
    <n v="42291024670000"/>
    <n v="4229102467"/>
    <n v="0"/>
    <s v="Not in Permit List"/>
    <x v="1"/>
    <s v="MAGNUM PRODUCING &amp; OPERATING COMPANY"/>
    <x v="91"/>
    <n v="22"/>
    <x v="32"/>
    <s v="5000 SAND"/>
    <s v="SWD"/>
    <x v="8"/>
    <s v="V"/>
    <n v="888"/>
    <x v="4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810"/>
    <n v="881"/>
    <m/>
    <m/>
    <d v="1959-09-07T00:00:00"/>
    <n v="1"/>
    <m/>
    <m/>
    <m/>
    <n v="1177"/>
    <n v="71"/>
    <m/>
    <s v="DAYTON, NORTH"/>
    <x v="0"/>
    <n v="3"/>
    <s v="TEXAS &amp; LOUISIANA GULF COAST BASIN"/>
    <n v="123"/>
    <s v="USA"/>
    <m/>
    <m/>
    <n v="30.1133031"/>
    <n v="262"/>
    <n v="-94.9889613"/>
    <n v="3"/>
    <m/>
    <s v="P-330"/>
    <x v="2"/>
    <s v="H&amp;TC RR CO"/>
    <n v="124441097"/>
    <m/>
    <m/>
    <m/>
    <n v="0"/>
  </r>
  <r>
    <n v="42479307790000"/>
    <n v="4247930779"/>
    <n v="0"/>
    <s v="Not in Permit List"/>
    <x v="1"/>
    <s v="MAGNUM PRODUCING &amp; OPERATING COMPANY"/>
    <x v="120"/>
    <n v="2"/>
    <x v="26"/>
    <s v="YEGUA 3500"/>
    <s v="SWD"/>
    <x v="8"/>
    <s v="V"/>
    <n v="3673"/>
    <x v="4"/>
    <x v="0"/>
    <x v="0"/>
    <m/>
    <m/>
    <m/>
    <m/>
    <m/>
    <m/>
    <m/>
    <m/>
    <m/>
    <s v="TIFFANY"/>
    <m/>
    <m/>
    <m/>
    <s v="GULF COAST WEST"/>
    <m/>
    <m/>
    <m/>
    <s v="EAGLEFORD"/>
    <m/>
    <m/>
    <m/>
    <m/>
    <m/>
    <m/>
    <m/>
    <m/>
    <m/>
    <m/>
    <m/>
    <m/>
    <m/>
    <m/>
    <m/>
    <m/>
    <m/>
    <m/>
    <m/>
    <m/>
    <m/>
    <m/>
    <m/>
    <m/>
    <m/>
    <n v="3170"/>
    <n v="3190"/>
    <m/>
    <m/>
    <d v="1974-10-19T00:00:00"/>
    <n v="1"/>
    <m/>
    <m/>
    <m/>
    <n v="8428"/>
    <n v="20"/>
    <m/>
    <s v="JASPER-WEBB"/>
    <x v="0"/>
    <n v="4"/>
    <s v="TEXAS &amp; LOUISIANA GULF COAST BASIN"/>
    <n v="669"/>
    <s v="USA"/>
    <m/>
    <m/>
    <n v="27.571118999999999"/>
    <n v="1627"/>
    <n v="-98.849877899999996"/>
    <m/>
    <m/>
    <s v="P-330"/>
    <x v="2"/>
    <s v="POITEVENT, J"/>
    <n v="124438499"/>
    <m/>
    <m/>
    <m/>
    <n v="0"/>
  </r>
  <r>
    <n v="42481010580000"/>
    <n v="4248101058"/>
    <n v="0"/>
    <s v="Not in Permit List"/>
    <x v="1"/>
    <s v="MAGNUM PRODUCING &amp; OPERATING COMPANY"/>
    <x v="121"/>
    <s v="1 U"/>
    <x v="5"/>
    <s v="FRIO 6000"/>
    <s v="SWD"/>
    <x v="3"/>
    <s v="V"/>
    <n v="6525"/>
    <x v="4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4178"/>
    <n v="4335"/>
    <m/>
    <m/>
    <d v="1967-02-07T00:00:00"/>
    <n v="1"/>
    <m/>
    <m/>
    <m/>
    <n v="33326"/>
    <n v="157"/>
    <m/>
    <s v="WHARTON, S"/>
    <x v="0"/>
    <n v="3"/>
    <s v="TEXAS &amp; LOUISIANA GULF COAST BASIN"/>
    <m/>
    <s v="USA"/>
    <m/>
    <m/>
    <n v="29.259397199999999"/>
    <n v="7"/>
    <n v="-96.072744200000002"/>
    <m/>
    <m/>
    <s v="P-330"/>
    <x v="2"/>
    <s v="BIGGAM, F"/>
    <n v="124437217"/>
    <m/>
    <m/>
    <m/>
    <n v="0"/>
  </r>
  <r>
    <n v="42409301860000"/>
    <n v="4240930186"/>
    <n v="0"/>
    <s v="Not in Permit List"/>
    <x v="1"/>
    <s v="MAGNUM PRODUCING, LP"/>
    <x v="122"/>
    <n v="5"/>
    <x v="18"/>
    <m/>
    <s v="SWD"/>
    <x v="9"/>
    <s v="V"/>
    <n v="2015"/>
    <x v="4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1678"/>
    <n v="1824"/>
    <m/>
    <m/>
    <d v="1971-06-01T00:00:00"/>
    <n v="1"/>
    <m/>
    <m/>
    <m/>
    <n v="8016"/>
    <n v="146"/>
    <m/>
    <s v="HARVEY"/>
    <x v="0"/>
    <n v="4"/>
    <s v="TEXAS &amp; LOUISIANA GULF COAST BASIN"/>
    <m/>
    <s v="USA"/>
    <m/>
    <m/>
    <n v="27.976047900000001"/>
    <n v="231"/>
    <n v="-97.257647800000001"/>
    <m/>
    <m/>
    <s v="P-330"/>
    <x v="0"/>
    <s v="SARGENT, G"/>
    <n v="124408005"/>
    <m/>
    <m/>
    <m/>
    <n v="0"/>
  </r>
  <r>
    <n v="42481017660000"/>
    <n v="4248101766"/>
    <n v="0"/>
    <s v="Not in Permit List"/>
    <x v="1"/>
    <s v="MAGNUM PRODUCING, LP"/>
    <x v="123"/>
    <s v="5D"/>
    <x v="5"/>
    <m/>
    <s v="SWD"/>
    <x v="8"/>
    <s v="V"/>
    <n v="5153"/>
    <x v="4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4360"/>
    <n v="4580"/>
    <m/>
    <m/>
    <d v="1960-03-01T00:00:00"/>
    <n v="1"/>
    <m/>
    <m/>
    <m/>
    <n v="2817"/>
    <n v="220"/>
    <m/>
    <s v="LOUISE"/>
    <x v="0"/>
    <n v="3"/>
    <s v="TEXAS &amp; LOUISIANA GULF COAST BASIN"/>
    <n v="25"/>
    <s v="USA"/>
    <m/>
    <m/>
    <n v="29.069603099999998"/>
    <n v="288"/>
    <n v="-96.3868011"/>
    <m/>
    <m/>
    <s v="P-330"/>
    <x v="0"/>
    <s v="M&amp;C"/>
    <n v="124407205"/>
    <m/>
    <m/>
    <m/>
    <n v="0"/>
  </r>
  <r>
    <n v="42339812460000"/>
    <n v="4233981246"/>
    <n v="0"/>
    <s v="Not in Permit List"/>
    <x v="1"/>
    <s v="MAGNUM PRODUCING, LP"/>
    <x v="124"/>
    <s v="1D"/>
    <x v="38"/>
    <s v="COCKFIELD UPPER"/>
    <s v="SWD"/>
    <x v="9"/>
    <s v="V"/>
    <n v="3926"/>
    <x v="4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n v="2950"/>
    <n v="3926"/>
    <m/>
    <m/>
    <d v="1984-01-12T00:00:00"/>
    <n v="1"/>
    <m/>
    <m/>
    <m/>
    <n v="12722"/>
    <n v="976"/>
    <m/>
    <s v="CONROE"/>
    <x v="0"/>
    <n v="3"/>
    <s v="TEXAS &amp; LOUISIANA GULF COAST BASIN"/>
    <m/>
    <s v="USA"/>
    <m/>
    <m/>
    <n v="30.222178299999999"/>
    <n v="502"/>
    <n v="-95.389280999999997"/>
    <m/>
    <m/>
    <s v="P-330"/>
    <x v="0"/>
    <s v="SMITH, L"/>
    <n v="124406821"/>
    <m/>
    <m/>
    <m/>
    <n v="0"/>
  </r>
  <r>
    <n v="42391815100000"/>
    <n v="4239181510"/>
    <n v="0"/>
    <s v="Not in Permit List"/>
    <x v="1"/>
    <s v="MAGNUM PRODUCING, LP"/>
    <x v="96"/>
    <s v="3D"/>
    <x v="35"/>
    <n v="6100"/>
    <s v="SWD"/>
    <x v="9"/>
    <s v="V"/>
    <n v="2038"/>
    <x v="4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2028"/>
    <n v="2038"/>
    <m/>
    <m/>
    <m/>
    <n v="1"/>
    <m/>
    <m/>
    <m/>
    <n v="5815"/>
    <n v="10"/>
    <m/>
    <s v="PAPALOTE, E"/>
    <x v="0"/>
    <n v="2"/>
    <s v="TEXAS &amp; LOUISIANA GULF COAST BASIN"/>
    <m/>
    <s v="USA"/>
    <m/>
    <m/>
    <n v="28.183777299999999"/>
    <n v="42"/>
    <n v="-97.519259000000005"/>
    <m/>
    <m/>
    <s v="P-330"/>
    <x v="0"/>
    <s v="LAMBERT, W"/>
    <n v="124406278"/>
    <m/>
    <m/>
    <m/>
    <n v="0"/>
  </r>
  <r>
    <n v="42123005770000"/>
    <n v="4212300577"/>
    <n v="0"/>
    <s v="Not in Permit List"/>
    <x v="1"/>
    <s v="MAGNUM PRODUCING, LP"/>
    <x v="97"/>
    <n v="3"/>
    <x v="15"/>
    <m/>
    <s v="SWD"/>
    <x v="8"/>
    <s v="V"/>
    <n v="7654"/>
    <x v="4"/>
    <x v="0"/>
    <x v="0"/>
    <m/>
    <m/>
    <m/>
    <m/>
    <m/>
    <m/>
    <m/>
    <m/>
    <m/>
    <s v="EAGLE FORD DRY"/>
    <m/>
    <m/>
    <m/>
    <s v="GULF COAST WEST"/>
    <m/>
    <m/>
    <m/>
    <s v="EAGLEFORD"/>
    <m/>
    <m/>
    <m/>
    <m/>
    <m/>
    <m/>
    <m/>
    <m/>
    <m/>
    <m/>
    <m/>
    <m/>
    <m/>
    <m/>
    <m/>
    <m/>
    <m/>
    <m/>
    <m/>
    <m/>
    <m/>
    <m/>
    <m/>
    <m/>
    <m/>
    <n v="2200"/>
    <n v="2726"/>
    <m/>
    <m/>
    <d v="1978-09-05T00:00:00"/>
    <n v="1"/>
    <m/>
    <m/>
    <m/>
    <n v="394"/>
    <n v="526"/>
    <m/>
    <s v="COTTONWOOD CREEK S."/>
    <x v="0"/>
    <n v="2"/>
    <s v="TEXAS &amp; LOUISIANA GULF COAST BASIN"/>
    <m/>
    <s v="USA"/>
    <m/>
    <m/>
    <n v="28.943804799999999"/>
    <n v="153"/>
    <n v="-97.342828999999995"/>
    <m/>
    <m/>
    <s v="P-330"/>
    <x v="0"/>
    <s v="DUFF, J"/>
    <n v="124406080"/>
    <m/>
    <m/>
    <m/>
    <n v="0"/>
  </r>
  <r>
    <n v="17099010120000"/>
    <n v="1709901012"/>
    <n v="1"/>
    <s v="NewDrill"/>
    <x v="0"/>
    <s v="MAGNUM PRODUCING, LP"/>
    <x v="125"/>
    <n v="1"/>
    <x v="30"/>
    <n v="11000"/>
    <s v="OIL"/>
    <x v="7"/>
    <s v="V"/>
    <n v="12000"/>
    <x v="85"/>
    <x v="65"/>
    <x v="51"/>
    <n v="124"/>
    <m/>
    <m/>
    <n v="13249"/>
    <n v="2"/>
    <n v="87"/>
    <m/>
    <n v="2510"/>
    <n v="13249"/>
    <m/>
    <n v="320"/>
    <m/>
    <n v="1161"/>
    <s v="GULF COAST EAST"/>
    <n v="0"/>
    <n v="1161"/>
    <n v="0"/>
    <m/>
    <n v="15"/>
    <n v="15"/>
    <n v="0"/>
    <n v="92323"/>
    <n v="75"/>
    <n v="592"/>
    <m/>
    <d v="2020-09-22T00:00:00"/>
    <n v="313"/>
    <n v="50"/>
    <m/>
    <n v="0"/>
    <m/>
    <n v="0"/>
    <m/>
    <m/>
    <m/>
    <m/>
    <m/>
    <n v="484"/>
    <n v="7"/>
    <n v="484"/>
    <n v="7"/>
    <n v="3"/>
    <n v="7"/>
    <n v="11599"/>
    <n v="11605"/>
    <m/>
    <m/>
    <d v="2009-08-08T00:00:00"/>
    <n v="1"/>
    <n v="1"/>
    <m/>
    <s v="SUNOCO PARTNERS MKT &amp; TRMLS, LP"/>
    <s v="050452-UNIT"/>
    <n v="6"/>
    <m/>
    <s v="SECTION 28"/>
    <x v="2"/>
    <s v="LAFAYETTE"/>
    <s v="TEXAS &amp; LOUISIANA GULF COAST BASIN"/>
    <n v="31"/>
    <s v="USA"/>
    <s v="09S"/>
    <s v="07E"/>
    <n v="30.2172704"/>
    <m/>
    <n v="-91.788179600000007"/>
    <m/>
    <m/>
    <s v="P-310"/>
    <x v="1"/>
    <m/>
    <n v="124375966"/>
    <n v="643"/>
    <m/>
    <n v="283"/>
    <n v="239529"/>
  </r>
  <r>
    <n v="42285335040000"/>
    <n v="4228533504"/>
    <n v="1"/>
    <s v="NewDrill"/>
    <x v="0"/>
    <s v="MAGNUM PRODUCING, LP"/>
    <x v="126"/>
    <n v="1"/>
    <x v="11"/>
    <s v="WILCOX"/>
    <s v="GAS"/>
    <x v="0"/>
    <s v="D"/>
    <n v="9517"/>
    <x v="115"/>
    <x v="66"/>
    <x v="2"/>
    <n v="138"/>
    <n v="3112593"/>
    <n v="1539"/>
    <n v="43743"/>
    <n v="21"/>
    <n v="437"/>
    <n v="38976"/>
    <n v="27247"/>
    <n v="562509"/>
    <s v="EAGLE FORD DRY"/>
    <n v="150"/>
    <n v="12063"/>
    <n v="1289"/>
    <s v="GULF COAST WEST"/>
    <n v="92737"/>
    <n v="16745"/>
    <n v="299"/>
    <s v="EAGLEFORD"/>
    <n v="8"/>
    <n v="110"/>
    <n v="609"/>
    <n v="659000"/>
    <n v="74"/>
    <n v="7778"/>
    <n v="401385"/>
    <d v="2019-01-08T00:00:00"/>
    <n v="1675"/>
    <n v="2615"/>
    <n v="3037"/>
    <n v="72850"/>
    <n v="68142.335000000006"/>
    <n v="71160"/>
    <n v="14.675000000000001"/>
    <n v="13.7"/>
    <n v="11.2"/>
    <n v="62846"/>
    <n v="125"/>
    <n v="1335"/>
    <n v="126"/>
    <n v="11597"/>
    <n v="126"/>
    <n v="70"/>
    <n v="126"/>
    <n v="8534"/>
    <n v="8669"/>
    <n v="0.67"/>
    <n v="53.6"/>
    <d v="2019-01-05T00:00:00"/>
    <n v="1"/>
    <n v="1"/>
    <s v="MAGNUM PRODUCING, LP"/>
    <s v="GULFMARK ENERGY, INC."/>
    <n v="245422"/>
    <n v="135"/>
    <m/>
    <s v="FOSS-BROWN"/>
    <x v="0"/>
    <n v="2"/>
    <s v="TEXAS &amp; LOUISIANA GULF COAST BASIN"/>
    <m/>
    <s v="USA"/>
    <m/>
    <m/>
    <n v="29.1290601"/>
    <n v="58"/>
    <n v="-96.857525699999997"/>
    <m/>
    <m/>
    <s v="P-330"/>
    <x v="0"/>
    <s v="WILLIAMS, M"/>
    <n v="124375132"/>
    <n v="9021"/>
    <n v="614712"/>
    <n v="1171"/>
    <n v="0"/>
  </r>
  <r>
    <n v="42215017510000"/>
    <n v="4221501751"/>
    <n v="1"/>
    <s v="ReEnter"/>
    <x v="1"/>
    <s v="MAGNUM PRODUCING, LP"/>
    <x v="108"/>
    <n v="4"/>
    <x v="29"/>
    <s v="1-A"/>
    <s v="GAS"/>
    <x v="3"/>
    <s v="V"/>
    <n v="9018"/>
    <x v="116"/>
    <x v="67"/>
    <x v="61"/>
    <n v="22"/>
    <n v="37579"/>
    <m/>
    <n v="3461"/>
    <m/>
    <m/>
    <n v="2"/>
    <n v="33494"/>
    <n v="9724"/>
    <m/>
    <n v="959"/>
    <n v="3464"/>
    <n v="2327"/>
    <s v="GULF COAST WEST"/>
    <n v="17023"/>
    <n v="5164"/>
    <n v="18915"/>
    <m/>
    <n v="16"/>
    <n v="32"/>
    <n v="96"/>
    <n v="191367"/>
    <n v="0"/>
    <m/>
    <m/>
    <d v="2016-06-01T00:00:00"/>
    <m/>
    <n v="0"/>
    <n v="0"/>
    <n v="5990"/>
    <m/>
    <n v="10860"/>
    <m/>
    <n v="167.1"/>
    <n v="0"/>
    <n v="4407"/>
    <n v="16"/>
    <n v="959"/>
    <n v="1"/>
    <n v="1536"/>
    <n v="1"/>
    <n v="9"/>
    <n v="1"/>
    <n v="6538"/>
    <n v="6544"/>
    <n v="0.8"/>
    <n v="74.400000000000006"/>
    <d v="2008-09-20T00:00:00"/>
    <n v="1"/>
    <n v="1"/>
    <s v="MAGNUM PRODUCING, LP"/>
    <s v="FLINT HILLS RESOURCES, LP"/>
    <n v="244983"/>
    <n v="6"/>
    <m/>
    <s v="MERCEDES"/>
    <x v="0"/>
    <n v="4"/>
    <s v="TEXAS &amp; LOUISIANA GULF COAST BASIN"/>
    <m/>
    <s v="USA"/>
    <m/>
    <m/>
    <n v="26.264786900000001"/>
    <n v="54"/>
    <n v="-97.907410299999995"/>
    <m/>
    <m/>
    <s v="P-330"/>
    <x v="0"/>
    <s v="YNOJOSA DE BALLI, J J"/>
    <n v="124366724"/>
    <m/>
    <n v="79"/>
    <n v="11"/>
    <n v="2453"/>
  </r>
  <r>
    <n v="42505363090000"/>
    <n v="4250536309"/>
    <n v="0"/>
    <s v="Not in Permit List"/>
    <x v="1"/>
    <s v="MAGNUM PRODUCING, LP"/>
    <x v="74"/>
    <n v="1"/>
    <x v="27"/>
    <s v="LOBO CONS."/>
    <s v="GAS"/>
    <x v="0"/>
    <s v="V"/>
    <n v="10134"/>
    <x v="91"/>
    <x v="66"/>
    <x v="2"/>
    <n v="138"/>
    <n v="3227714"/>
    <n v="234"/>
    <n v="7408"/>
    <m/>
    <m/>
    <n v="5679"/>
    <n v="19118"/>
    <n v="545360"/>
    <m/>
    <n v="745"/>
    <n v="120869"/>
    <n v="3567"/>
    <s v="GULF COAST WEST"/>
    <n v="569487"/>
    <n v="98482"/>
    <n v="1989"/>
    <m/>
    <n v="28"/>
    <n v="735"/>
    <n v="4243"/>
    <n v="4410036"/>
    <n v="33"/>
    <n v="27"/>
    <n v="114184"/>
    <d v="2017-01-06T00:00:00"/>
    <n v="662"/>
    <n v="60"/>
    <n v="900"/>
    <n v="152720"/>
    <m/>
    <n v="435710"/>
    <m/>
    <n v="6.5"/>
    <n v="0"/>
    <n v="120869"/>
    <n v="1"/>
    <n v="778"/>
    <n v="2"/>
    <n v="20890"/>
    <n v="1"/>
    <n v="125"/>
    <n v="1"/>
    <n v="7578"/>
    <n v="9530"/>
    <n v="0.63"/>
    <n v="48"/>
    <d v="2010-04-23T00:00:00"/>
    <n v="1"/>
    <n v="1"/>
    <s v="KINDER MORGAN TEJAS PIPELINE LLC"/>
    <s v="SUNOCO PTNRS. MKTG.&amp;TERMINALS LP"/>
    <n v="244496"/>
    <n v="1952"/>
    <m/>
    <s v="EXSUN"/>
    <x v="0"/>
    <n v="4"/>
    <s v="TEXAS &amp; LOUISIANA GULF COAST BASIN"/>
    <m/>
    <s v="USA"/>
    <m/>
    <m/>
    <n v="26.9831216"/>
    <n v="127"/>
    <n v="-99.288898799999998"/>
    <m/>
    <m/>
    <s v="P-330"/>
    <x v="0"/>
    <s v="CUELLAR, M"/>
    <n v="124356010"/>
    <m/>
    <n v="72095"/>
    <n v="419"/>
    <n v="8888"/>
  </r>
  <r>
    <n v="42297348010000"/>
    <n v="4229734801"/>
    <n v="1"/>
    <s v="NewDrill"/>
    <x v="0"/>
    <s v="MAGNUM PRODUCING, LP"/>
    <x v="127"/>
    <n v="1"/>
    <x v="28"/>
    <s v="QUEEN CITY"/>
    <s v="GAS"/>
    <x v="0"/>
    <s v="V"/>
    <n v="7015"/>
    <x v="117"/>
    <x v="68"/>
    <x v="61"/>
    <n v="49"/>
    <n v="229417"/>
    <m/>
    <n v="709"/>
    <m/>
    <m/>
    <n v="276"/>
    <n v="797"/>
    <n v="38945"/>
    <s v="EAGLE FORD DRY"/>
    <n v="25"/>
    <n v="10606"/>
    <n v="211"/>
    <s v="GULF COAST WEST"/>
    <n v="62264"/>
    <n v="10588"/>
    <n v="166"/>
    <s v="EAGLEFORD"/>
    <n v="2"/>
    <n v="57"/>
    <n v="331"/>
    <n v="341161"/>
    <n v="1"/>
    <n v="115"/>
    <n v="25418"/>
    <d v="2010-05-13T00:00:00"/>
    <n v="118"/>
    <n v="670"/>
    <n v="2670"/>
    <n v="193550"/>
    <m/>
    <n v="323580"/>
    <m/>
    <n v="5.2"/>
    <n v="0"/>
    <n v="10950"/>
    <n v="3"/>
    <n v="53"/>
    <n v="2"/>
    <n v="1864"/>
    <n v="3"/>
    <n v="11"/>
    <n v="3"/>
    <n v="6752"/>
    <n v="6768"/>
    <n v="0.66"/>
    <n v="52.5"/>
    <d v="2008-09-25T00:00:00"/>
    <n v="1"/>
    <n v="1"/>
    <s v="MAGNUM PRODUCING, LP"/>
    <s v="SHELL TRADING (US) COMPANY"/>
    <n v="244450"/>
    <n v="16"/>
    <m/>
    <s v="KENDALL"/>
    <x v="0"/>
    <n v="2"/>
    <s v="TEXAS &amp; LOUISIANA GULF COAST BASIN"/>
    <m/>
    <s v="USA"/>
    <m/>
    <m/>
    <n v="28.320984599999999"/>
    <n v="145"/>
    <n v="-98.138883399999997"/>
    <m/>
    <m/>
    <s v="P-330"/>
    <x v="0"/>
    <s v="CAMERON CSL"/>
    <n v="124355822"/>
    <m/>
    <n v="11897"/>
    <n v="56"/>
    <n v="0"/>
  </r>
  <r>
    <n v="42245324460000"/>
    <n v="4224532446"/>
    <n v="1"/>
    <s v="NewDrill"/>
    <x v="0"/>
    <s v="MAGNUM PRODUCING, LP"/>
    <x v="128"/>
    <n v="6"/>
    <x v="1"/>
    <s v="MARGINULINA 9000"/>
    <s v="GAS"/>
    <x v="3"/>
    <s v="V"/>
    <n v="10250"/>
    <x v="118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d v="2009-11-01T00:00:00"/>
    <m/>
    <n v="0"/>
    <n v="0"/>
    <m/>
    <m/>
    <m/>
    <m/>
    <m/>
    <m/>
    <m/>
    <m/>
    <m/>
    <m/>
    <m/>
    <m/>
    <m/>
    <m/>
    <n v="8365"/>
    <n v="8377"/>
    <m/>
    <m/>
    <d v="2007-01-19T00:00:00"/>
    <n v="1"/>
    <m/>
    <m/>
    <m/>
    <n v="242992"/>
    <n v="12"/>
    <m/>
    <s v="BIG HILL"/>
    <x v="0"/>
    <n v="3"/>
    <s v="TEXAS &amp; LOUISIANA GULF COAST BASIN"/>
    <n v="174"/>
    <s v="USA"/>
    <m/>
    <m/>
    <n v="29.765137800000002"/>
    <n v="493"/>
    <n v="-94.275149600000006"/>
    <m/>
    <m/>
    <s v="P-330"/>
    <x v="0"/>
    <s v="T&amp;NO RR CO"/>
    <n v="124319572"/>
    <m/>
    <m/>
    <m/>
    <n v="0"/>
  </r>
  <r>
    <n v="42215315210000"/>
    <n v="4221531521"/>
    <n v="2"/>
    <s v="Recomplete"/>
    <x v="1"/>
    <s v="MAGNUM PRODUCING, LP"/>
    <x v="108"/>
    <n v="9"/>
    <x v="29"/>
    <s v="1-P-2"/>
    <s v="GAS"/>
    <x v="3"/>
    <s v="V"/>
    <n v="10830"/>
    <x v="109"/>
    <x v="67"/>
    <x v="62"/>
    <n v="8"/>
    <n v="4469"/>
    <m/>
    <n v="2"/>
    <m/>
    <m/>
    <n v="18"/>
    <n v="788"/>
    <n v="747"/>
    <m/>
    <m/>
    <n v="156"/>
    <n v="2"/>
    <s v="GULF COAST WEST"/>
    <n v="4131"/>
    <n v="691"/>
    <n v="729"/>
    <m/>
    <n v="0"/>
    <n v="17"/>
    <n v="101"/>
    <n v="100933"/>
    <n v="3"/>
    <m/>
    <m/>
    <d v="2016-06-01T00:00:00"/>
    <m/>
    <n v="0"/>
    <n v="0"/>
    <n v="1508000"/>
    <n v="2234500"/>
    <n v="2234500"/>
    <n v="0.44800000000000001"/>
    <n v="0.7"/>
    <n v="0"/>
    <n v="3016"/>
    <n v="2"/>
    <n v="2"/>
    <n v="1"/>
    <n v="505"/>
    <n v="2"/>
    <n v="3"/>
    <n v="2"/>
    <n v="8635"/>
    <n v="8647"/>
    <n v="0.56999999999999995"/>
    <m/>
    <d v="2008-10-20T00:00:00"/>
    <n v="1"/>
    <n v="1"/>
    <s v="MAGNUM PRODUCING, LP"/>
    <s v="FLINT HILLS RESOURCES, LP"/>
    <n v="243094"/>
    <n v="12"/>
    <m/>
    <s v="MERCEDES"/>
    <x v="0"/>
    <n v="4"/>
    <s v="TEXAS &amp; LOUISIANA GULF COAST BASIN"/>
    <m/>
    <s v="USA"/>
    <m/>
    <m/>
    <n v="26.261217299999998"/>
    <n v="54"/>
    <n v="-97.909182999999999"/>
    <m/>
    <m/>
    <s v="P-330"/>
    <x v="0"/>
    <s v="YNOJOSA DE BALLI, J J"/>
    <n v="124308845"/>
    <n v="2"/>
    <n v="4469"/>
    <n v="788"/>
    <n v="0"/>
  </r>
  <r>
    <n v="42273008720000"/>
    <n v="4227300872"/>
    <n v="1"/>
    <s v="ReEnter"/>
    <x v="1"/>
    <s v="MAGNUM PRODUCING, LP"/>
    <x v="129"/>
    <n v="20"/>
    <x v="31"/>
    <s v="LOWER 7-B"/>
    <s v="GAS"/>
    <x v="0"/>
    <s v="V"/>
    <n v="11402"/>
    <x v="119"/>
    <x v="69"/>
    <x v="62"/>
    <n v="12"/>
    <n v="189711"/>
    <m/>
    <n v="2012"/>
    <m/>
    <n v="20"/>
    <n v="599"/>
    <n v="1244"/>
    <n v="33631"/>
    <m/>
    <n v="258"/>
    <n v="19741"/>
    <n v="1789"/>
    <s v="GULF COAST WEST"/>
    <n v="163031"/>
    <n v="28961"/>
    <n v="1068"/>
    <m/>
    <n v="17"/>
    <n v="239"/>
    <n v="1330"/>
    <n v="1432032"/>
    <n v="4"/>
    <m/>
    <m/>
    <d v="2016-08-01T00:00:00"/>
    <m/>
    <n v="0"/>
    <n v="0"/>
    <n v="78560"/>
    <n v="94289.760999999999"/>
    <n v="94290"/>
    <n v="10.606"/>
    <n v="12.7"/>
    <n v="33.4"/>
    <n v="41243"/>
    <n v="2"/>
    <n v="525"/>
    <n v="2"/>
    <n v="7399"/>
    <n v="2"/>
    <n v="44"/>
    <n v="2"/>
    <n v="9364"/>
    <n v="9386"/>
    <n v="0.63"/>
    <n v="56.8"/>
    <d v="2008-09-03T00:00:00"/>
    <n v="1"/>
    <n v="1"/>
    <s v="MAGNUM PRODUCING, LP"/>
    <s v="FIRST RIVER ENERGY, LLC"/>
    <n v="242290"/>
    <n v="22"/>
    <m/>
    <s v="MAY"/>
    <x v="0"/>
    <n v="4"/>
    <s v="TEXAS &amp; LOUISIANA GULF COAST BASIN"/>
    <m/>
    <s v="USA"/>
    <m/>
    <m/>
    <n v="27.308938900000001"/>
    <n v="232"/>
    <n v="-97.733503099999993"/>
    <m/>
    <m/>
    <s v="P-330"/>
    <x v="0"/>
    <s v="TREVINO, G"/>
    <n v="124305040"/>
    <n v="2012"/>
    <n v="189711"/>
    <n v="1244"/>
    <n v="0"/>
  </r>
  <r>
    <n v="42215314080000"/>
    <n v="4221531408"/>
    <n v="2"/>
    <s v="Recomplete"/>
    <x v="1"/>
    <s v="MAGNUM PRODUCING, LP"/>
    <x v="108"/>
    <n v="8"/>
    <x v="29"/>
    <s v="3-L"/>
    <s v="GAS"/>
    <x v="3"/>
    <s v="V"/>
    <n v="11100"/>
    <x v="120"/>
    <x v="67"/>
    <x v="63"/>
    <n v="26"/>
    <n v="73047"/>
    <m/>
    <n v="673"/>
    <m/>
    <m/>
    <n v="110"/>
    <n v="27291"/>
    <n v="12848"/>
    <m/>
    <n v="4"/>
    <n v="3386"/>
    <n v="18"/>
    <s v="GULF COAST WEST"/>
    <n v="16743"/>
    <n v="2809"/>
    <n v="1636"/>
    <m/>
    <n v="0"/>
    <n v="14"/>
    <n v="85"/>
    <n v="85933"/>
    <n v="7"/>
    <n v="23"/>
    <n v="33268"/>
    <d v="2016-06-01T00:00:00"/>
    <n v="3254"/>
    <n v="0"/>
    <n v="0"/>
    <n v="853330"/>
    <n v="49565.148999999998"/>
    <n v="108540"/>
    <n v="20.175000000000001"/>
    <n v="1.2"/>
    <n v="0"/>
    <n v="5647"/>
    <n v="18"/>
    <n v="251"/>
    <n v="18"/>
    <n v="1192"/>
    <n v="18"/>
    <n v="7"/>
    <n v="18"/>
    <n v="7879"/>
    <n v="7889"/>
    <n v="0.56999999999999995"/>
    <n v="53.7"/>
    <d v="2008-10-07T00:00:00"/>
    <n v="1"/>
    <n v="1"/>
    <s v="MAGNUM PRODUCING, LP"/>
    <s v="FLINT HILLS RESOURCES, LP"/>
    <n v="242317"/>
    <n v="10"/>
    <m/>
    <s v="MERCEDES"/>
    <x v="0"/>
    <n v="4"/>
    <s v="TEXAS &amp; LOUISIANA GULF COAST BASIN"/>
    <m/>
    <s v="USA"/>
    <m/>
    <m/>
    <n v="26.263426599999999"/>
    <n v="54"/>
    <n v="-97.9081525"/>
    <m/>
    <m/>
    <s v="P-330"/>
    <x v="0"/>
    <s v="YNOJOSA DE BALLI, J J"/>
    <n v="124303702"/>
    <n v="637"/>
    <n v="31573"/>
    <n v="23235"/>
    <n v="2453"/>
  </r>
  <r>
    <n v="42015309230000"/>
    <n v="4201530923"/>
    <n v="2"/>
    <s v="Amended"/>
    <x v="1"/>
    <s v="MAGNUM PRODUCING, LP"/>
    <x v="130"/>
    <n v="1"/>
    <x v="12"/>
    <s v="FRIO 3500"/>
    <s v="GAS"/>
    <x v="0"/>
    <s v="V"/>
    <n v="11200"/>
    <x v="121"/>
    <x v="70"/>
    <x v="64"/>
    <n v="13"/>
    <n v="30800"/>
    <m/>
    <n v="1"/>
    <m/>
    <m/>
    <n v="63"/>
    <n v="145"/>
    <n v="5134"/>
    <m/>
    <m/>
    <n v="5583"/>
    <n v="1"/>
    <s v="GULF COAST CENTRAL"/>
    <n v="14175"/>
    <n v="2364"/>
    <n v="67"/>
    <s v="EAGLEBINE"/>
    <n v="0"/>
    <n v="26"/>
    <n v="156"/>
    <n v="155967"/>
    <n v="0"/>
    <n v="1"/>
    <n v="14175"/>
    <d v="2016-05-01T00:00:00"/>
    <n v="67"/>
    <n v="0"/>
    <n v="0"/>
    <m/>
    <m/>
    <n v="30800000"/>
    <m/>
    <n v="0"/>
    <n v="0"/>
    <n v="5583"/>
    <n v="1"/>
    <n v="1"/>
    <n v="1"/>
    <n v="931"/>
    <n v="1"/>
    <n v="6"/>
    <n v="1"/>
    <n v="3606"/>
    <n v="3609"/>
    <n v="0.56000000000000005"/>
    <m/>
    <d v="2008-05-01T00:00:00"/>
    <n v="1"/>
    <n v="1"/>
    <s v="MAGNUM PRODUCING, LP"/>
    <s v="SHELL TRADING (US) COMPANY"/>
    <n v="238352"/>
    <n v="3"/>
    <m/>
    <s v="SEALY"/>
    <x v="0"/>
    <n v="3"/>
    <s v="TEXAS &amp; LOUISIANA GULF COAST BASIN"/>
    <m/>
    <s v="USA"/>
    <m/>
    <m/>
    <n v="29.753838999999999"/>
    <n v="5"/>
    <n v="-96.187814900000006"/>
    <m/>
    <m/>
    <s v="P-330"/>
    <x v="0"/>
    <s v="SAN FELIPE DE AUSTIN"/>
    <n v="124222567"/>
    <m/>
    <n v="16625"/>
    <n v="78"/>
    <n v="0"/>
  </r>
  <r>
    <n v="42481345260000"/>
    <n v="4248134526"/>
    <n v="1"/>
    <s v="ReEnter"/>
    <x v="1"/>
    <s v="MAGNUM PRODUCING, LP"/>
    <x v="131"/>
    <n v="1"/>
    <x v="5"/>
    <n v="8400"/>
    <s v="GAS"/>
    <x v="3"/>
    <s v="D"/>
    <n v="9314"/>
    <x v="122"/>
    <x v="70"/>
    <x v="65"/>
    <n v="21"/>
    <n v="137960"/>
    <m/>
    <n v="1079"/>
    <m/>
    <m/>
    <n v="401"/>
    <n v="17176"/>
    <n v="24072"/>
    <m/>
    <n v="68"/>
    <n v="7493"/>
    <n v="503"/>
    <s v="GULF COAST CENTRAL"/>
    <n v="64017"/>
    <n v="11173"/>
    <n v="5837"/>
    <m/>
    <n v="4"/>
    <n v="76"/>
    <n v="433"/>
    <n v="456367"/>
    <n v="94"/>
    <n v="761"/>
    <n v="85062"/>
    <d v="2009-06-06T00:00:00"/>
    <n v="7756"/>
    <n v="680"/>
    <n v="5970"/>
    <n v="111020"/>
    <n v="166345.91200000001"/>
    <n v="127860"/>
    <n v="6.0119999999999996"/>
    <n v="9"/>
    <n v="0"/>
    <n v="13006"/>
    <n v="3"/>
    <n v="129"/>
    <n v="8"/>
    <n v="2282"/>
    <n v="2"/>
    <n v="14"/>
    <n v="2"/>
    <n v="8718"/>
    <n v="8722"/>
    <n v="0.61"/>
    <n v="46.5"/>
    <d v="2008-05-02T00:00:00"/>
    <n v="1"/>
    <n v="1"/>
    <s v="MAGNUM PRODUCING, LP"/>
    <s v="SHELL TRADING (US) COMPANY"/>
    <n v="238412"/>
    <n v="4"/>
    <m/>
    <s v="GRESHAM"/>
    <x v="0"/>
    <n v="3"/>
    <s v="TEXAS &amp; LOUISIANA GULF COAST BASIN"/>
    <m/>
    <s v="USA"/>
    <m/>
    <m/>
    <n v="29.212976900000001"/>
    <n v="16"/>
    <n v="-96.345976199999996"/>
    <m/>
    <m/>
    <s v="P-330"/>
    <x v="0"/>
    <s v="CRONKRITE, L"/>
    <n v="124222556"/>
    <n v="318"/>
    <n v="52898"/>
    <n v="9420"/>
    <n v="0"/>
  </r>
  <r>
    <n v="42481336350000"/>
    <n v="4248133635"/>
    <n v="2"/>
    <s v="Recomplete"/>
    <x v="1"/>
    <s v="MAGNUM PRODUCING, LP"/>
    <x v="132"/>
    <n v="2"/>
    <x v="5"/>
    <s v="ALLENSON B 4300"/>
    <s v="GAS"/>
    <x v="0"/>
    <s v="V"/>
    <n v="7314"/>
    <x v="123"/>
    <x v="70"/>
    <x v="66"/>
    <n v="5"/>
    <n v="8464"/>
    <m/>
    <m/>
    <m/>
    <m/>
    <n v="28"/>
    <n v="44"/>
    <n v="1411"/>
    <m/>
    <m/>
    <n v="4044"/>
    <m/>
    <s v="GULF COAST CENTRAL"/>
    <m/>
    <m/>
    <m/>
    <m/>
    <n v="0"/>
    <n v="14"/>
    <n v="86"/>
    <n v="85533"/>
    <n v="0"/>
    <m/>
    <m/>
    <d v="2016-05-01T00:00:00"/>
    <m/>
    <n v="0"/>
    <n v="0"/>
    <m/>
    <m/>
    <m/>
    <m/>
    <n v="0"/>
    <n v="0"/>
    <n v="4044"/>
    <n v="1"/>
    <m/>
    <m/>
    <n v="674"/>
    <n v="1"/>
    <n v="4"/>
    <n v="1"/>
    <n v="4324"/>
    <n v="4327"/>
    <n v="0.56000000000000005"/>
    <m/>
    <d v="2008-05-03T00:00:00"/>
    <n v="1"/>
    <n v="1"/>
    <s v="MAGNUM PRODUCING, LP"/>
    <s v="FLINT HILLS RESOURCES, LP"/>
    <n v="236470"/>
    <n v="3"/>
    <m/>
    <s v="LOUISE, N."/>
    <x v="0"/>
    <n v="3"/>
    <s v="TEXAS &amp; LOUISIANA GULF COAST BASIN"/>
    <n v="36"/>
    <s v="USA"/>
    <m/>
    <m/>
    <n v="29.2488663"/>
    <n v="607"/>
    <n v="-96.444069099999993"/>
    <m/>
    <m/>
    <s v="P-330"/>
    <x v="0"/>
    <s v="WC RR CO"/>
    <n v="123969527"/>
    <m/>
    <n v="8464"/>
    <n v="44"/>
    <n v="0"/>
  </r>
  <r>
    <n v="42215336730000"/>
    <n v="4221533673"/>
    <n v="1"/>
    <s v="Recomplete"/>
    <x v="1"/>
    <s v="MAGNUM PRODUCING, LP"/>
    <x v="133"/>
    <n v="6"/>
    <x v="29"/>
    <s v="VICKSBURG PATRIOT"/>
    <s v="GAS"/>
    <x v="0"/>
    <s v="D"/>
    <n v="15950"/>
    <x v="124"/>
    <x v="71"/>
    <x v="17"/>
    <n v="101"/>
    <n v="1793653"/>
    <m/>
    <n v="25840"/>
    <m/>
    <n v="95"/>
    <n v="4494"/>
    <n v="67927"/>
    <n v="324782"/>
    <m/>
    <n v="328"/>
    <n v="12803"/>
    <n v="2193"/>
    <s v="GULF COAST WEST"/>
    <n v="99920"/>
    <n v="18846"/>
    <n v="3936"/>
    <m/>
    <n v="8"/>
    <n v="60"/>
    <n v="318"/>
    <n v="362968"/>
    <n v="124"/>
    <n v="695"/>
    <n v="104020"/>
    <d v="2016-08-16T00:00:00"/>
    <n v="3677"/>
    <n v="200"/>
    <n v="2400"/>
    <n v="42090"/>
    <n v="78239.601999999999"/>
    <n v="69410"/>
    <n v="12.781000000000001"/>
    <n v="23.8"/>
    <n v="21.1"/>
    <n v="68207"/>
    <n v="9"/>
    <n v="2379"/>
    <n v="9"/>
    <n v="13747"/>
    <n v="9"/>
    <n v="82"/>
    <n v="9"/>
    <n v="14260"/>
    <n v="15614"/>
    <n v="0.63"/>
    <n v="52"/>
    <d v="2008-07-03T00:00:00"/>
    <n v="1"/>
    <n v="1"/>
    <s v="MERIT ENERGY COMPANY"/>
    <s v="FLINT HILLS RESOURCES, LP"/>
    <n v="235265"/>
    <n v="1354"/>
    <m/>
    <s v="CADRE"/>
    <x v="0"/>
    <n v="4"/>
    <s v="TEXAS &amp; LOUISIANA GULF COAST BASIN"/>
    <n v="18"/>
    <s v="USA"/>
    <m/>
    <m/>
    <n v="26.561976300000001"/>
    <n v="63"/>
    <n v="-98.168727899999993"/>
    <m/>
    <m/>
    <s v="P-330"/>
    <x v="0"/>
    <s v="GOMEZ, M"/>
    <n v="123957178"/>
    <n v="1106"/>
    <n v="86533"/>
    <n v="2379"/>
    <n v="0"/>
  </r>
  <r>
    <n v="42015006240000"/>
    <n v="4201500624"/>
    <n v="1"/>
    <s v="ReEnter"/>
    <x v="1"/>
    <s v="MAGNUM PRODUCING, LP"/>
    <x v="134"/>
    <n v="2"/>
    <x v="12"/>
    <s v="WILCOX 9,000"/>
    <s v="GAS"/>
    <x v="0"/>
    <s v="V"/>
    <n v="10517"/>
    <x v="125"/>
    <x v="0"/>
    <x v="0"/>
    <m/>
    <m/>
    <m/>
    <m/>
    <m/>
    <m/>
    <m/>
    <m/>
    <m/>
    <m/>
    <m/>
    <m/>
    <m/>
    <s v="GULF COAST CENTRAL"/>
    <m/>
    <m/>
    <m/>
    <s v="EAGLEBINE"/>
    <m/>
    <m/>
    <m/>
    <m/>
    <m/>
    <m/>
    <m/>
    <d v="2014-06-14T00:00:00"/>
    <m/>
    <n v="35"/>
    <n v="235"/>
    <m/>
    <m/>
    <m/>
    <m/>
    <m/>
    <m/>
    <m/>
    <m/>
    <m/>
    <m/>
    <m/>
    <m/>
    <m/>
    <m/>
    <n v="8900"/>
    <n v="8904"/>
    <n v="0.73"/>
    <n v="51.1"/>
    <d v="2004-02-10T00:00:00"/>
    <n v="1"/>
    <m/>
    <m/>
    <m/>
    <n v="235116"/>
    <n v="4"/>
    <m/>
    <s v="NELSONVILLE"/>
    <x v="0"/>
    <n v="3"/>
    <s v="TEXAS &amp; LOUISIANA GULF COAST BASIN"/>
    <m/>
    <s v="USA"/>
    <m/>
    <m/>
    <n v="29.972715999999998"/>
    <n v="4"/>
    <n v="-96.353063199999994"/>
    <m/>
    <m/>
    <s v="P-330"/>
    <x v="0"/>
    <s v="AUSTIN, S F"/>
    <n v="123957137"/>
    <m/>
    <m/>
    <m/>
    <n v="0"/>
  </r>
  <r>
    <n v="42245323750000"/>
    <n v="4224532375"/>
    <n v="0"/>
    <s v="Not in Permit List"/>
    <x v="1"/>
    <s v="MAGNUM PRODUCING, LP"/>
    <x v="135"/>
    <n v="1"/>
    <x v="1"/>
    <s v="NONION STRUMA SD."/>
    <s v="GAS"/>
    <x v="0"/>
    <s v="D"/>
    <n v="15520"/>
    <x v="126"/>
    <x v="72"/>
    <x v="43"/>
    <n v="62"/>
    <n v="217344"/>
    <m/>
    <n v="1221"/>
    <m/>
    <m/>
    <n v="91"/>
    <n v="0"/>
    <n v="37445"/>
    <m/>
    <n v="607"/>
    <n v="43097"/>
    <n v="1000"/>
    <s v="GULF COAST CENTRAL"/>
    <n v="162725"/>
    <n v="28121"/>
    <n v="0"/>
    <m/>
    <n v="8"/>
    <n v="359"/>
    <n v="2107"/>
    <n v="2154548"/>
    <n v="0"/>
    <n v="14"/>
    <n v="3218"/>
    <d v="2016-05-01T00:00:00"/>
    <n v="0"/>
    <n v="0"/>
    <n v="0"/>
    <n v="265510"/>
    <n v="297555.55599999998"/>
    <n v="178000"/>
    <n v="3.3610000000000002"/>
    <n v="3.8"/>
    <n v="0"/>
    <n v="65315"/>
    <n v="2"/>
    <n v="607"/>
    <n v="1"/>
    <n v="11132"/>
    <n v="2"/>
    <n v="67"/>
    <n v="2"/>
    <n v="11364"/>
    <n v="11372"/>
    <n v="0.59"/>
    <n v="53.5"/>
    <d v="2007-12-16T00:00:00"/>
    <n v="1"/>
    <n v="1"/>
    <s v="MAGNUM PRODUCING, LP"/>
    <s v="EASTEX CRUDE COMPANY"/>
    <n v="233975"/>
    <n v="8"/>
    <m/>
    <s v="BIG HILL"/>
    <x v="0"/>
    <n v="3"/>
    <s v="TEXAS &amp; LOUISIANA GULF COAST BASIN"/>
    <n v="162"/>
    <s v="USA"/>
    <m/>
    <m/>
    <n v="29.775885200000001"/>
    <n v="640"/>
    <n v="-94.312488799999997"/>
    <m/>
    <m/>
    <s v="P-330"/>
    <x v="0"/>
    <s v="T&amp;NO RR CO"/>
    <n v="123378112"/>
    <n v="9"/>
    <n v="2678"/>
    <n v="0"/>
    <n v="0"/>
  </r>
  <r>
    <n v="42131388560000"/>
    <n v="4213138856"/>
    <n v="0"/>
    <s v="Not in Permit List"/>
    <x v="1"/>
    <s v="MAGNUM PRODUCING, LP"/>
    <x v="136"/>
    <n v="3"/>
    <x v="14"/>
    <s v="WILCOX CONS."/>
    <s v="GAS"/>
    <x v="0"/>
    <s v="V"/>
    <n v="15500"/>
    <x v="127"/>
    <x v="73"/>
    <x v="2"/>
    <n v="165"/>
    <n v="1686138"/>
    <n v="82"/>
    <n v="303"/>
    <m/>
    <m/>
    <n v="2735"/>
    <n v="106573"/>
    <n v="281326"/>
    <m/>
    <m/>
    <n v="20244"/>
    <n v="0"/>
    <s v="GULF COAST WEST"/>
    <n v="111637"/>
    <n v="18606"/>
    <n v="2340"/>
    <m/>
    <n v="0"/>
    <n v="88"/>
    <n v="527"/>
    <n v="527032"/>
    <n v="739"/>
    <m/>
    <n v="36694"/>
    <d v="2017-02-23T00:00:00"/>
    <n v="9917"/>
    <n v="587"/>
    <n v="2600"/>
    <m/>
    <m/>
    <n v="5564810"/>
    <m/>
    <n v="0"/>
    <n v="0"/>
    <n v="64118"/>
    <n v="9"/>
    <n v="38"/>
    <n v="68"/>
    <n v="10686"/>
    <n v="9"/>
    <n v="64"/>
    <n v="9"/>
    <n v="13372"/>
    <n v="13887"/>
    <n v="0.6"/>
    <m/>
    <d v="2006-08-13T00:00:00"/>
    <n v="1"/>
    <n v="1"/>
    <s v="MAGNUM PRODUCING, LP"/>
    <s v="PLAINS MARKETING, L.P."/>
    <n v="233961"/>
    <n v="515"/>
    <m/>
    <s v="ROSITA NW"/>
    <x v="0"/>
    <n v="4"/>
    <s v="TEXAS &amp; LOUISIANA GULF COAST BASIN"/>
    <n v="116"/>
    <s v="USA"/>
    <m/>
    <m/>
    <n v="27.778764599999999"/>
    <n v="1272"/>
    <n v="-98.549061699999996"/>
    <m/>
    <m/>
    <s v="P-330"/>
    <x v="0"/>
    <s v="BS&amp;F"/>
    <n v="123378033"/>
    <m/>
    <n v="31723"/>
    <n v="8574"/>
    <n v="0"/>
  </r>
  <r>
    <n v="42321321740000"/>
    <n v="4232132174"/>
    <n v="0"/>
    <s v="Not in Permit List"/>
    <x v="1"/>
    <s v="MAGNUM PRODUCING, LP"/>
    <x v="137"/>
    <n v="1"/>
    <x v="3"/>
    <n v="7900"/>
    <s v="OIL"/>
    <x v="0"/>
    <s v="V"/>
    <n v="9100"/>
    <x v="128"/>
    <x v="72"/>
    <x v="67"/>
    <n v="5"/>
    <m/>
    <m/>
    <n v="2528"/>
    <m/>
    <n v="206"/>
    <m/>
    <n v="0"/>
    <n v="2528"/>
    <m/>
    <n v="1294"/>
    <m/>
    <n v="2528"/>
    <s v="GULF COAST CENTRAL"/>
    <n v="0"/>
    <n v="2528"/>
    <n v="0"/>
    <m/>
    <n v="21"/>
    <n v="21"/>
    <n v="0"/>
    <n v="127355"/>
    <n v="0"/>
    <m/>
    <m/>
    <d v="2010-02-01T00:00:00"/>
    <m/>
    <m/>
    <m/>
    <n v="0"/>
    <m/>
    <n v="0"/>
    <m/>
    <m/>
    <m/>
    <m/>
    <m/>
    <n v="1294"/>
    <n v="1"/>
    <n v="1294"/>
    <n v="1"/>
    <n v="8"/>
    <n v="1"/>
    <n v="7909"/>
    <n v="8520"/>
    <m/>
    <n v="40"/>
    <d v="2007-12-15T00:00:00"/>
    <n v="1"/>
    <n v="1"/>
    <m/>
    <s v="GULFMARK ENERGY, INC."/>
    <n v="25115"/>
    <n v="611"/>
    <m/>
    <s v="BUCKEYE, WEST"/>
    <x v="0"/>
    <n v="3"/>
    <s v="TEXAS &amp; LOUISIANA GULF COAST BASIN"/>
    <m/>
    <s v="USA"/>
    <m/>
    <m/>
    <n v="28.897580999999999"/>
    <n v="55"/>
    <n v="-96.073863599999996"/>
    <m/>
    <m/>
    <s v="P-330"/>
    <x v="0"/>
    <s v="KELLER, J C"/>
    <n v="122939776"/>
    <n v="2528"/>
    <m/>
    <n v="0"/>
    <n v="0"/>
  </r>
  <r>
    <n v="42245323580000"/>
    <n v="4224532358"/>
    <n v="3"/>
    <s v="Recomplete"/>
    <x v="1"/>
    <s v="MAGNUM PRODUCING, LP"/>
    <x v="138"/>
    <n v="2"/>
    <x v="1"/>
    <s v="FRIO A 10,200"/>
    <s v="GAS"/>
    <x v="0"/>
    <s v="V"/>
    <n v="10300"/>
    <x v="129"/>
    <x v="74"/>
    <x v="38"/>
    <n v="50"/>
    <n v="359495"/>
    <m/>
    <n v="321"/>
    <m/>
    <m/>
    <n v="24"/>
    <n v="3334"/>
    <n v="60237"/>
    <m/>
    <m/>
    <n v="862"/>
    <n v="100"/>
    <s v="GULF COAST CENTRAL"/>
    <n v="84858"/>
    <n v="14243"/>
    <n v="668"/>
    <m/>
    <n v="0"/>
    <n v="78"/>
    <n v="467"/>
    <n v="466710"/>
    <n v="2"/>
    <m/>
    <n v="37679"/>
    <d v="2016-05-01T00:00:00"/>
    <n v="421"/>
    <n v="0"/>
    <n v="0"/>
    <m/>
    <m/>
    <n v="1119920"/>
    <m/>
    <n v="0"/>
    <n v="0"/>
    <n v="20101"/>
    <n v="5"/>
    <n v="35"/>
    <n v="3"/>
    <n v="3385"/>
    <n v="5"/>
    <n v="20"/>
    <n v="5"/>
    <n v="10046"/>
    <n v="10050"/>
    <n v="0.6"/>
    <n v="50.2"/>
    <d v="2007-11-26T00:00:00"/>
    <n v="1"/>
    <n v="1"/>
    <s v="DCP OPERATING COMPANY, LP"/>
    <s v="SUNOCO PTNRS. MKTG.&amp;TERMINALS LP"/>
    <n v="233357"/>
    <n v="4"/>
    <m/>
    <s v="BIG HILL"/>
    <x v="0"/>
    <n v="3"/>
    <s v="TEXAS &amp; LOUISIANA GULF COAST BASIN"/>
    <n v="175"/>
    <s v="USA"/>
    <m/>
    <m/>
    <n v="29.771073999999999"/>
    <n v="342"/>
    <n v="-94.284019400000005"/>
    <m/>
    <m/>
    <s v="P-330"/>
    <x v="0"/>
    <s v="T&amp;NO RR CO"/>
    <n v="122934826"/>
    <m/>
    <n v="13804"/>
    <n v="922"/>
    <n v="0"/>
  </r>
  <r>
    <n v="3027114400000"/>
    <n v="3027114400"/>
    <n v="0"/>
    <s v="Not in Permit List"/>
    <x v="1"/>
    <s v="MAGNUM PRODUCING, LP"/>
    <x v="139"/>
    <n v="2"/>
    <x v="39"/>
    <s v="COTTON VALLEY"/>
    <s v="OIL"/>
    <x v="0"/>
    <s v="U"/>
    <n v="8660"/>
    <x v="4"/>
    <x v="75"/>
    <x v="25"/>
    <n v="1"/>
    <n v="1094"/>
    <m/>
    <m/>
    <m/>
    <m/>
    <n v="1094"/>
    <m/>
    <n v="182"/>
    <m/>
    <m/>
    <n v="1094"/>
    <m/>
    <s v="ARKLA"/>
    <m/>
    <m/>
    <m/>
    <m/>
    <n v="0"/>
    <n v="0"/>
    <n v="0"/>
    <m/>
    <m/>
    <m/>
    <m/>
    <m/>
    <m/>
    <m/>
    <m/>
    <m/>
    <m/>
    <m/>
    <m/>
    <n v="0"/>
    <n v="0"/>
    <n v="1094"/>
    <n v="1"/>
    <m/>
    <m/>
    <n v="182"/>
    <n v="1"/>
    <n v="1"/>
    <n v="1"/>
    <m/>
    <m/>
    <m/>
    <m/>
    <m/>
    <n v="1"/>
    <n v="1"/>
    <m/>
    <m/>
    <n v="36079"/>
    <m/>
    <m/>
    <s v="DORCHEAT MACEDONIA"/>
    <x v="3"/>
    <m/>
    <s v="ARKLA BASIN"/>
    <n v="19"/>
    <s v="USA"/>
    <s v="18S"/>
    <s v="21W"/>
    <n v="33.167481500000001"/>
    <m/>
    <n v="-93.314929399999997"/>
    <m/>
    <m/>
    <s v="P-300"/>
    <x v="0"/>
    <m/>
    <n v="122861952"/>
    <m/>
    <n v="1094"/>
    <m/>
    <n v="124298745"/>
  </r>
  <r>
    <n v="42157324790000"/>
    <n v="4215732479"/>
    <n v="1"/>
    <s v="NewDrill"/>
    <x v="0"/>
    <s v="MAGNUM PRODUCING, LP"/>
    <x v="140"/>
    <n v="3"/>
    <x v="40"/>
    <s v="MIOCENE 4010"/>
    <s v="GAS"/>
    <x v="3"/>
    <s v="V"/>
    <n v="4207"/>
    <x v="130"/>
    <x v="74"/>
    <x v="68"/>
    <n v="4"/>
    <n v="316706"/>
    <m/>
    <m/>
    <m/>
    <m/>
    <n v="64"/>
    <n v="0"/>
    <n v="52784"/>
    <m/>
    <m/>
    <n v="104434"/>
    <m/>
    <s v="GULF COAST CENTRAL"/>
    <m/>
    <m/>
    <m/>
    <m/>
    <n v="0"/>
    <n v="607"/>
    <n v="3641"/>
    <n v="3640935"/>
    <n v="0"/>
    <m/>
    <m/>
    <d v="2015-05-01T00:00:00"/>
    <m/>
    <n v="0"/>
    <n v="0"/>
    <m/>
    <m/>
    <m/>
    <m/>
    <n v="0"/>
    <n v="0"/>
    <n v="112869"/>
    <n v="2"/>
    <m/>
    <m/>
    <n v="18812"/>
    <n v="2"/>
    <n v="113"/>
    <n v="2"/>
    <n v="4006"/>
    <n v="4018"/>
    <n v="0.56000000000000005"/>
    <m/>
    <d v="2007-10-31T00:00:00"/>
    <n v="1"/>
    <n v="1"/>
    <s v="MAGNUM PRODUCING, LP"/>
    <s v="SHELL TRADING (US) COMPANY"/>
    <n v="232503"/>
    <n v="12"/>
    <m/>
    <s v="THOMPSON, W."/>
    <x v="0"/>
    <n v="3"/>
    <s v="TEXAS &amp; LOUISIANA GULF COAST BASIN"/>
    <m/>
    <s v="USA"/>
    <m/>
    <m/>
    <n v="29.424426400000002"/>
    <n v="67"/>
    <n v="-95.629338099999998"/>
    <m/>
    <m/>
    <s v="P-330"/>
    <x v="0"/>
    <s v="PEEBLES, R"/>
    <n v="122713579"/>
    <m/>
    <n v="316706"/>
    <n v="0"/>
    <n v="0"/>
  </r>
  <r>
    <n v="42157324680000"/>
    <n v="4215732468"/>
    <n v="1"/>
    <s v="NewDrill"/>
    <x v="0"/>
    <s v="MAGNUM PRODUCING, LP"/>
    <x v="141"/>
    <n v="1"/>
    <x v="40"/>
    <s v="MIOCENE 4010"/>
    <s v="GAS"/>
    <x v="0"/>
    <s v="V"/>
    <n v="4205"/>
    <x v="131"/>
    <x v="76"/>
    <x v="69"/>
    <n v="16"/>
    <n v="655282"/>
    <m/>
    <m/>
    <m/>
    <m/>
    <n v="697"/>
    <n v="390040"/>
    <n v="109214"/>
    <m/>
    <m/>
    <n v="15184"/>
    <n v="0"/>
    <s v="GULF COAST CENTRAL"/>
    <n v="514422"/>
    <n v="85737"/>
    <n v="306197"/>
    <m/>
    <n v="0"/>
    <n v="613"/>
    <n v="3676"/>
    <n v="3675968"/>
    <n v="415"/>
    <m/>
    <n v="336916"/>
    <d v="2014-11-01T00:00:00"/>
    <n v="200541"/>
    <n v="0"/>
    <n v="0"/>
    <m/>
    <m/>
    <m/>
    <m/>
    <n v="0"/>
    <n v="0"/>
    <n v="113955"/>
    <n v="2"/>
    <m/>
    <m/>
    <n v="18993"/>
    <n v="2"/>
    <n v="114"/>
    <n v="2"/>
    <n v="4011"/>
    <n v="4024"/>
    <n v="0.56000000000000005"/>
    <n v="33.700000000000003"/>
    <d v="2007-09-19T00:00:00"/>
    <n v="1"/>
    <n v="1"/>
    <s v="MAGNUM PRODUCING, LP"/>
    <s v="SHELL TRADING (US) COMPANY"/>
    <n v="232400"/>
    <n v="13"/>
    <m/>
    <s v="THOMPSON, W."/>
    <x v="0"/>
    <n v="3"/>
    <s v="TEXAS &amp; LOUISIANA GULF COAST BASIN"/>
    <m/>
    <s v="USA"/>
    <m/>
    <m/>
    <n v="29.4275764"/>
    <n v="59"/>
    <n v="-95.637841100000003"/>
    <m/>
    <m/>
    <s v="P-330"/>
    <x v="0"/>
    <s v="MILBURN, D H"/>
    <n v="122713578"/>
    <m/>
    <n v="318366"/>
    <n v="189499"/>
    <n v="0"/>
  </r>
  <r>
    <n v="42297345490000"/>
    <n v="4229734549"/>
    <n v="1"/>
    <s v="Recomplete"/>
    <x v="1"/>
    <s v="MAGNUM PRODUCING, LP"/>
    <x v="142"/>
    <n v="1"/>
    <x v="28"/>
    <m/>
    <s v="GAS"/>
    <x v="4"/>
    <s v="V"/>
    <n v="15400"/>
    <x v="79"/>
    <x v="0"/>
    <x v="0"/>
    <m/>
    <m/>
    <m/>
    <m/>
    <m/>
    <m/>
    <m/>
    <m/>
    <m/>
    <s v="EAGLE FORD DRY"/>
    <m/>
    <m/>
    <m/>
    <s v="GULF COAST WEST"/>
    <m/>
    <m/>
    <m/>
    <s v="EAGLEFORD"/>
    <m/>
    <m/>
    <m/>
    <m/>
    <m/>
    <m/>
    <m/>
    <d v="2008-10-01T00:00:00"/>
    <m/>
    <n v="0"/>
    <n v="0"/>
    <m/>
    <m/>
    <m/>
    <m/>
    <m/>
    <m/>
    <m/>
    <m/>
    <m/>
    <m/>
    <m/>
    <m/>
    <m/>
    <m/>
    <n v="13446"/>
    <n v="13538"/>
    <m/>
    <m/>
    <d v="2008-02-12T00:00:00"/>
    <n v="1"/>
    <m/>
    <m/>
    <m/>
    <n v="232963"/>
    <n v="92"/>
    <m/>
    <s v="WILDCAT"/>
    <x v="0"/>
    <n v="2"/>
    <s v="TEXAS &amp; LOUISIANA GULF COAST BASIN"/>
    <m/>
    <s v="USA"/>
    <m/>
    <m/>
    <n v="28.390118099999999"/>
    <n v="171"/>
    <n v="-98.011827299999993"/>
    <m/>
    <m/>
    <s v="P-330"/>
    <x v="0"/>
    <s v="ELY, J"/>
    <n v="122713502"/>
    <m/>
    <m/>
    <m/>
    <n v="0"/>
  </r>
  <r>
    <n v="42409328660000"/>
    <n v="4240932866"/>
    <n v="1"/>
    <s v="NewDrill"/>
    <x v="0"/>
    <s v="MAGNUM PRODUCING, LP"/>
    <x v="143"/>
    <n v="2"/>
    <x v="18"/>
    <n v="3150"/>
    <s v="GAS"/>
    <x v="3"/>
    <s v="V"/>
    <n v="7700"/>
    <x v="132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3144"/>
    <n v="3148"/>
    <m/>
    <m/>
    <d v="2007-08-24T00:00:00"/>
    <n v="1"/>
    <m/>
    <s v="MAGNUM PRODUCING, LP"/>
    <m/>
    <n v="231856"/>
    <n v="4"/>
    <m/>
    <s v="ODEM"/>
    <x v="0"/>
    <n v="4"/>
    <s v="TEXAS &amp; LOUISIANA GULF COAST BASIN"/>
    <m/>
    <s v="USA"/>
    <m/>
    <m/>
    <n v="27.934840900000001"/>
    <n v="8"/>
    <n v="-97.672128700000002"/>
    <m/>
    <m/>
    <s v="P-330"/>
    <x v="0"/>
    <s v="DE LA GARZA, J M A"/>
    <n v="122003226"/>
    <m/>
    <m/>
    <m/>
    <n v="0"/>
  </r>
  <r>
    <n v="42157324770000"/>
    <n v="4215732477"/>
    <n v="1"/>
    <s v="NewDrill"/>
    <x v="0"/>
    <s v="MAGNUM PRODUCING, LP"/>
    <x v="140"/>
    <n v="2"/>
    <x v="40"/>
    <s v="MIOCENE 4010"/>
    <s v="GAS"/>
    <x v="0"/>
    <s v="V"/>
    <n v="4359"/>
    <x v="133"/>
    <x v="76"/>
    <x v="70"/>
    <n v="10"/>
    <n v="611324"/>
    <m/>
    <n v="8"/>
    <m/>
    <n v="2"/>
    <n v="2032"/>
    <n v="245279"/>
    <n v="101895"/>
    <m/>
    <m/>
    <n v="2793"/>
    <n v="0"/>
    <s v="GULF COAST CENTRAL"/>
    <n v="531857"/>
    <n v="88643"/>
    <n v="213396"/>
    <m/>
    <n v="0"/>
    <n v="575"/>
    <n v="3452"/>
    <n v="3451839"/>
    <n v="815"/>
    <m/>
    <m/>
    <d v="2008-06-08T00:00:00"/>
    <m/>
    <n v="350"/>
    <n v="1435"/>
    <m/>
    <n v="76415500"/>
    <n v="76415500"/>
    <n v="1.2999999999999999E-2"/>
    <n v="0"/>
    <n v="1"/>
    <n v="114651"/>
    <n v="3"/>
    <n v="4"/>
    <n v="2"/>
    <n v="19109"/>
    <n v="3"/>
    <n v="115"/>
    <n v="3"/>
    <n v="4018"/>
    <n v="4032"/>
    <n v="0.56000000000000005"/>
    <n v="33.700000000000003"/>
    <d v="2007-09-26T00:00:00"/>
    <n v="1"/>
    <n v="1"/>
    <s v="MAGNUM PRODUCING, LP"/>
    <s v="SHELL TRADING (US) COMPANY"/>
    <n v="231720"/>
    <n v="14"/>
    <m/>
    <s v="THOMPSON, W."/>
    <x v="0"/>
    <n v="3"/>
    <s v="TEXAS &amp; LOUISIANA GULF COAST BASIN"/>
    <m/>
    <s v="USA"/>
    <m/>
    <m/>
    <n v="29.427954199999999"/>
    <n v="59"/>
    <n v="-95.635988299999994"/>
    <m/>
    <m/>
    <s v="P-330"/>
    <x v="0"/>
    <s v="MILBURN, D H"/>
    <n v="122002929"/>
    <n v="8"/>
    <n v="611324"/>
    <n v="245279"/>
    <n v="0"/>
  </r>
  <r>
    <n v="42285333750000"/>
    <n v="4228533375"/>
    <n v="1"/>
    <s v="Recomplete"/>
    <x v="1"/>
    <s v="MAGNUM PRODUCING, LP"/>
    <x v="59"/>
    <n v="1"/>
    <x v="11"/>
    <s v="DELTA"/>
    <s v="GAS"/>
    <x v="0"/>
    <s v="D"/>
    <n v="17272"/>
    <x v="65"/>
    <x v="77"/>
    <x v="56"/>
    <n v="41"/>
    <n v="291382"/>
    <m/>
    <n v="345"/>
    <m/>
    <m/>
    <n v="1180"/>
    <n v="2237"/>
    <n v="48909"/>
    <s v="EAGLE FORD DRY"/>
    <n v="11"/>
    <n v="78350"/>
    <n v="216"/>
    <s v="GULF COAST WEST"/>
    <n v="217618"/>
    <n v="36486"/>
    <n v="1490"/>
    <s v="EAGLEFORD"/>
    <n v="1"/>
    <n v="328"/>
    <n v="1963"/>
    <n v="1967387"/>
    <n v="49"/>
    <n v="5"/>
    <n v="24991"/>
    <d v="2012-05-28T00:00:00"/>
    <n v="170"/>
    <n v="691"/>
    <n v="1300"/>
    <n v="2535210"/>
    <m/>
    <n v="844590"/>
    <m/>
    <n v="0.4"/>
    <n v="0"/>
    <n v="78350"/>
    <n v="1"/>
    <n v="57"/>
    <n v="6"/>
    <n v="13069"/>
    <n v="1"/>
    <n v="78"/>
    <n v="1"/>
    <n v="16896"/>
    <n v="17038"/>
    <n v="0.64"/>
    <m/>
    <d v="2007-06-08T00:00:00"/>
    <n v="1"/>
    <n v="1"/>
    <s v="DCP MIDSTREAM, LP"/>
    <s v="SUNOCO PTNRS. MKTG.&amp;TERMINALS LP"/>
    <n v="229576"/>
    <n v="142"/>
    <m/>
    <s v="THE RAPTURE"/>
    <x v="0"/>
    <n v="2"/>
    <s v="TEXAS &amp; LOUISIANA GULF COAST BASIN"/>
    <m/>
    <s v="USA"/>
    <m/>
    <m/>
    <n v="29.1630535"/>
    <n v="129"/>
    <n v="-96.893059800000003"/>
    <m/>
    <m/>
    <s v="P-330"/>
    <x v="0"/>
    <s v="CRENSHAW, O B"/>
    <n v="120957831"/>
    <m/>
    <n v="11431"/>
    <n v="321"/>
    <n v="5190"/>
  </r>
  <r>
    <n v="42285333180000"/>
    <n v="4228533318"/>
    <n v="1"/>
    <s v="NewDrill"/>
    <x v="0"/>
    <s v="MAGNUM PRODUCING, LP"/>
    <x v="144"/>
    <n v="1"/>
    <x v="11"/>
    <s v="WILCOX 8700"/>
    <s v="GAS"/>
    <x v="3"/>
    <s v="V"/>
    <n v="10700"/>
    <x v="134"/>
    <x v="78"/>
    <x v="66"/>
    <n v="9"/>
    <n v="49090"/>
    <m/>
    <n v="662"/>
    <m/>
    <n v="1"/>
    <m/>
    <n v="0"/>
    <n v="8844"/>
    <s v="EAGLE FORD DRY"/>
    <n v="195"/>
    <n v="11431"/>
    <n v="620"/>
    <s v="GULF COAST WEST"/>
    <n v="44720"/>
    <n v="8073"/>
    <n v="0"/>
    <s v="EAGLEFORD"/>
    <n v="5"/>
    <n v="76"/>
    <n v="427"/>
    <n v="458667"/>
    <n v="0"/>
    <n v="355"/>
    <n v="24231"/>
    <d v="2009-10-01T00:00:00"/>
    <n v="0"/>
    <n v="0"/>
    <n v="0"/>
    <n v="80000"/>
    <n v="80973.941000000006"/>
    <n v="74150"/>
    <n v="12.35"/>
    <n v="12.5"/>
    <m/>
    <n v="12800"/>
    <n v="2"/>
    <n v="195"/>
    <n v="1"/>
    <n v="2293"/>
    <n v="2"/>
    <n v="14"/>
    <n v="2"/>
    <n v="8484"/>
    <n v="8492"/>
    <n v="0.68"/>
    <n v="49.4"/>
    <d v="2007-08-01T00:00:00"/>
    <n v="1"/>
    <n v="1"/>
    <s v="MAGNUM PRODUCING, LP"/>
    <s v="PLAINS MARKETING, L.P."/>
    <n v="229712"/>
    <n v="8"/>
    <m/>
    <s v="CHICOLETE CREEK"/>
    <x v="0"/>
    <n v="2"/>
    <s v="TEXAS &amp; LOUISIANA GULF COAST BASIN"/>
    <m/>
    <s v="USA"/>
    <m/>
    <m/>
    <n v="29.094589500000001"/>
    <n v="566"/>
    <n v="-96.941028900000006"/>
    <m/>
    <m/>
    <s v="P-330"/>
    <x v="0"/>
    <s v="TEAL, MRS A"/>
    <n v="120957829"/>
    <n v="307"/>
    <n v="24859"/>
    <n v="0"/>
    <n v="0"/>
  </r>
  <r>
    <n v="42481017770000"/>
    <n v="4248101777"/>
    <n v="1"/>
    <s v="Recomplete"/>
    <x v="1"/>
    <s v="MAGNUM PRODUCING, LP"/>
    <x v="8"/>
    <n v="7"/>
    <x v="5"/>
    <s v="PERRY 6050"/>
    <s v="GAS"/>
    <x v="0"/>
    <s v="V"/>
    <n v="7213"/>
    <x v="135"/>
    <x v="79"/>
    <x v="71"/>
    <n v="54"/>
    <n v="62519"/>
    <m/>
    <n v="6429"/>
    <m/>
    <m/>
    <n v="3997"/>
    <n v="697313"/>
    <n v="16849"/>
    <m/>
    <n v="23"/>
    <n v="1319"/>
    <n v="792"/>
    <s v="GULF COAST CENTRAL"/>
    <n v="12724"/>
    <n v="2913"/>
    <n v="141919"/>
    <m/>
    <n v="3"/>
    <n v="11"/>
    <n v="44"/>
    <n v="64036"/>
    <n v="44581"/>
    <n v="826"/>
    <n v="5135"/>
    <d v="2016-05-01T00:00:00"/>
    <n v="57273"/>
    <n v="0"/>
    <n v="0"/>
    <n v="13280"/>
    <n v="56433.120999999999"/>
    <n v="9720"/>
    <n v="17.72"/>
    <n v="75.3"/>
    <n v="0"/>
    <n v="3997"/>
    <n v="55"/>
    <n v="491"/>
    <n v="14"/>
    <n v="939"/>
    <n v="4"/>
    <n v="6"/>
    <n v="4"/>
    <n v="6041"/>
    <n v="6044"/>
    <n v="0.62"/>
    <n v="36.6"/>
    <d v="2007-01-06T00:00:00"/>
    <n v="1"/>
    <n v="1"/>
    <s v="MAGNUM PRODUCING, LP"/>
    <s v="ENTERPRISE CRUDE OIL LLC"/>
    <n v="229081"/>
    <n v="3"/>
    <m/>
    <s v="LOUISE"/>
    <x v="0"/>
    <n v="3"/>
    <s v="TEXAS &amp; LOUISIANA GULF COAST BASIN"/>
    <n v="25"/>
    <s v="USA"/>
    <m/>
    <m/>
    <n v="29.064524200000001"/>
    <n v="288"/>
    <n v="-96.378085900000002"/>
    <m/>
    <m/>
    <s v="P-330"/>
    <x v="0"/>
    <s v="M&amp;C"/>
    <n v="120739760"/>
    <n v="471"/>
    <n v="26580"/>
    <n v="296464"/>
    <n v="0"/>
  </r>
  <r>
    <n v="42285332840000"/>
    <n v="4228533284"/>
    <n v="2"/>
    <s v="Recomplete"/>
    <x v="1"/>
    <s v="MAGNUM PRODUCING, LP"/>
    <x v="44"/>
    <n v="1"/>
    <x v="11"/>
    <s v="WILCOX -C-"/>
    <s v="GAS"/>
    <x v="0"/>
    <s v="D"/>
    <n v="11300"/>
    <x v="43"/>
    <x v="80"/>
    <x v="72"/>
    <n v="59"/>
    <n v="110471"/>
    <m/>
    <n v="1939"/>
    <m/>
    <n v="4"/>
    <m/>
    <n v="1837"/>
    <n v="20351"/>
    <s v="EAGLE FORD DRY"/>
    <m/>
    <n v="18554"/>
    <n v="1527"/>
    <s v="GULF COAST WEST"/>
    <n v="64755"/>
    <n v="12319"/>
    <n v="1079"/>
    <s v="EAGLEFORD"/>
    <n v="23"/>
    <n v="104"/>
    <n v="490"/>
    <n v="626968"/>
    <n v="0"/>
    <m/>
    <n v="11"/>
    <d v="2013-04-01T00:00:00"/>
    <n v="0"/>
    <n v="0"/>
    <n v="0"/>
    <n v="21450"/>
    <m/>
    <n v="56970"/>
    <m/>
    <n v="46.6"/>
    <m/>
    <n v="18554"/>
    <n v="1"/>
    <n v="708"/>
    <n v="1"/>
    <n v="3239"/>
    <n v="2"/>
    <n v="19"/>
    <n v="2"/>
    <n v="9580"/>
    <n v="9624"/>
    <n v="0.69"/>
    <n v="53.5"/>
    <d v="2006-10-29T00:00:00"/>
    <n v="1"/>
    <n v="1"/>
    <s v="MAGNUM PRODUCING, LP"/>
    <s v="SUNOCO PTNRS. MKTG.&amp;TERMINALS LP"/>
    <n v="228931"/>
    <n v="44"/>
    <m/>
    <s v="CHICOLETE CREEK"/>
    <x v="0"/>
    <n v="2"/>
    <s v="TEXAS &amp; LOUISIANA GULF COAST BASIN"/>
    <m/>
    <s v="USA"/>
    <m/>
    <m/>
    <n v="29.121481299999999"/>
    <n v="192"/>
    <n v="-96.932957900000005"/>
    <m/>
    <m/>
    <s v="P-330"/>
    <x v="0"/>
    <s v="FOLEY, S T"/>
    <n v="120321799"/>
    <n v="4"/>
    <m/>
    <n v="0"/>
    <n v="0"/>
  </r>
  <r>
    <n v="42285332160000"/>
    <n v="4228533216"/>
    <n v="2"/>
    <s v="Recomplete"/>
    <x v="1"/>
    <s v="MAGNUM PRODUCING, LP"/>
    <x v="145"/>
    <n v="3"/>
    <x v="11"/>
    <n v="1910"/>
    <s v="GAS"/>
    <x v="0"/>
    <s v="V"/>
    <n v="3200"/>
    <x v="136"/>
    <x v="81"/>
    <x v="73"/>
    <n v="38"/>
    <n v="74905"/>
    <m/>
    <m/>
    <m/>
    <m/>
    <n v="224"/>
    <n v="0"/>
    <n v="12484"/>
    <s v="EAGLE FORD DRY"/>
    <m/>
    <n v="180"/>
    <n v="0"/>
    <s v="GULF COAST WEST"/>
    <n v="17784"/>
    <n v="2964"/>
    <n v="0"/>
    <s v="EAGLEFORD"/>
    <n v="0"/>
    <n v="20"/>
    <n v="122"/>
    <n v="122300"/>
    <n v="0"/>
    <m/>
    <n v="27041"/>
    <d v="2016-10-01T00:00:00"/>
    <n v="0"/>
    <n v="0"/>
    <n v="0"/>
    <m/>
    <m/>
    <m/>
    <m/>
    <n v="0"/>
    <n v="0"/>
    <n v="3669"/>
    <n v="2"/>
    <m/>
    <m/>
    <n v="612"/>
    <n v="2"/>
    <n v="4"/>
    <n v="2"/>
    <n v="1994"/>
    <n v="1999"/>
    <n v="0.56999999999999995"/>
    <m/>
    <d v="2007-03-29T00:00:00"/>
    <n v="1"/>
    <n v="1"/>
    <s v="MAGNUM PRODUCING, LP"/>
    <s v="SHELL TRADING (US) COMPANY"/>
    <n v="227768"/>
    <n v="5"/>
    <m/>
    <s v="MORALES NORTH"/>
    <x v="0"/>
    <n v="2"/>
    <s v="TEXAS &amp; LOUISIANA GULF COAST BASIN"/>
    <m/>
    <s v="USA"/>
    <m/>
    <m/>
    <n v="29.1897497"/>
    <n v="19"/>
    <n v="-96.7771398"/>
    <m/>
    <m/>
    <s v="P-330"/>
    <x v="0"/>
    <s v="HARDY, W"/>
    <n v="119794554"/>
    <m/>
    <n v="9973"/>
    <n v="0"/>
    <n v="0"/>
  </r>
  <r>
    <n v="42239333960000"/>
    <n v="4223933396"/>
    <n v="2"/>
    <s v="Recomplete"/>
    <x v="1"/>
    <s v="MAGNUM PRODUCING, LP"/>
    <x v="47"/>
    <s v="1R"/>
    <x v="13"/>
    <s v="WILCOX"/>
    <s v="GAS"/>
    <x v="4"/>
    <s v="V"/>
    <n v="9500"/>
    <x v="47"/>
    <x v="81"/>
    <x v="74"/>
    <n v="72"/>
    <n v="1195631"/>
    <m/>
    <n v="32694"/>
    <m/>
    <m/>
    <n v="926"/>
    <n v="31281"/>
    <n v="231966"/>
    <m/>
    <n v="885"/>
    <n v="27258"/>
    <n v="8797"/>
    <s v="GULF COAST WEST"/>
    <n v="289411"/>
    <n v="57032"/>
    <n v="1662"/>
    <m/>
    <n v="57"/>
    <n v="360"/>
    <n v="1819"/>
    <n v="2162500"/>
    <n v="154"/>
    <n v="739"/>
    <n v="47668"/>
    <d v="2010-11-21T00:00:00"/>
    <n v="7910"/>
    <n v="835"/>
    <n v="3800"/>
    <n v="31810"/>
    <n v="32897.436000000002"/>
    <n v="36570"/>
    <n v="30.398"/>
    <n v="31.4"/>
    <n v="0"/>
    <n v="55157"/>
    <n v="3"/>
    <n v="1716"/>
    <n v="2"/>
    <n v="10814"/>
    <n v="3"/>
    <n v="65"/>
    <n v="3"/>
    <n v="9150"/>
    <n v="9172"/>
    <n v="0.68"/>
    <n v="49.8"/>
    <d v="2007-01-31T00:00:00"/>
    <n v="1"/>
    <n v="1"/>
    <s v="MAGNUM PRODUCING, LP"/>
    <s v="SHELL TRADING (US) COMPANY"/>
    <n v="226805"/>
    <n v="22"/>
    <m/>
    <s v="FOSS-BROWN"/>
    <x v="0"/>
    <n v="2"/>
    <s v="TEXAS &amp; LOUISIANA GULF COAST BASIN"/>
    <m/>
    <s v="USA"/>
    <m/>
    <m/>
    <n v="29.129924200000001"/>
    <n v="120"/>
    <n v="-96.823633099999995"/>
    <m/>
    <m/>
    <s v="P-330"/>
    <x v="0"/>
    <s v="HANSON, T"/>
    <n v="119644696"/>
    <n v="273"/>
    <n v="8981"/>
    <n v="1492"/>
    <n v="0"/>
  </r>
  <r>
    <n v="42291326810000"/>
    <n v="4229132681"/>
    <n v="1"/>
    <s v="NewDrill"/>
    <x v="0"/>
    <s v="MAGNUM PRODUCING, LP"/>
    <x v="146"/>
    <n v="1"/>
    <x v="32"/>
    <s v="COOK MTN."/>
    <s v="OIL"/>
    <x v="0"/>
    <s v="V"/>
    <n v="9400"/>
    <x v="137"/>
    <x v="81"/>
    <x v="75"/>
    <n v="22"/>
    <n v="1448"/>
    <m/>
    <n v="3101"/>
    <m/>
    <n v="54"/>
    <n v="48"/>
    <n v="0"/>
    <n v="3342"/>
    <m/>
    <n v="173"/>
    <m/>
    <n v="1358"/>
    <s v="GULF COAST CENTRAL"/>
    <n v="124"/>
    <n v="1379"/>
    <n v="0"/>
    <m/>
    <n v="3"/>
    <n v="3"/>
    <n v="0"/>
    <n v="18600"/>
    <n v="0"/>
    <n v="2015"/>
    <n v="708"/>
    <d v="2007-04-01T00:00:00"/>
    <n v="0"/>
    <m/>
    <m/>
    <n v="0"/>
    <n v="681.4"/>
    <n v="470"/>
    <n v="1467.568"/>
    <m/>
    <n v="1125"/>
    <n v="124"/>
    <n v="5"/>
    <n v="478"/>
    <n v="3"/>
    <n v="478"/>
    <n v="3"/>
    <n v="3"/>
    <n v="3"/>
    <n v="7136"/>
    <n v="7143"/>
    <m/>
    <n v="34"/>
    <d v="2007-03-19T00:00:00"/>
    <n v="1"/>
    <n v="1"/>
    <s v="MAGNUM PRODUCING, LP"/>
    <s v="SHELL TRADING (US) COMPANY"/>
    <n v="24983"/>
    <n v="7"/>
    <m/>
    <s v="MCCOY"/>
    <x v="0"/>
    <n v="3"/>
    <s v="TEXAS &amp; LOUISIANA GULF COAST BASIN"/>
    <m/>
    <s v="USA"/>
    <m/>
    <m/>
    <n v="30.346345400000001"/>
    <n v="24"/>
    <n v="-95.030969400000004"/>
    <m/>
    <m/>
    <s v="P-330"/>
    <x v="0"/>
    <s v="DONAHO, D"/>
    <n v="119202944"/>
    <n v="1086"/>
    <n v="740"/>
    <n v="0"/>
    <n v="0"/>
  </r>
  <r>
    <n v="42131388760000"/>
    <n v="4213138876"/>
    <n v="0"/>
    <s v="Not in Permit List"/>
    <x v="1"/>
    <s v="MAGNUM PRODUCING, LP"/>
    <x v="136"/>
    <n v="5"/>
    <x v="14"/>
    <s v="WILCOX CONS."/>
    <s v="GAS"/>
    <x v="0"/>
    <s v="D"/>
    <n v="14233"/>
    <x v="138"/>
    <x v="81"/>
    <x v="2"/>
    <n v="157"/>
    <n v="1137766"/>
    <n v="28"/>
    <n v="679"/>
    <m/>
    <m/>
    <n v="816"/>
    <n v="68796"/>
    <n v="190307"/>
    <m/>
    <m/>
    <n v="6590"/>
    <n v="0"/>
    <s v="GULF COAST WEST"/>
    <n v="344214"/>
    <n v="57369"/>
    <n v="19542"/>
    <m/>
    <n v="0"/>
    <n v="170"/>
    <n v="1023"/>
    <n v="1022667"/>
    <n v="47"/>
    <m/>
    <n v="12954"/>
    <d v="2014-07-17T00:00:00"/>
    <n v="754"/>
    <n v="830"/>
    <n v="1600"/>
    <m/>
    <m/>
    <n v="1675650"/>
    <m/>
    <n v="0"/>
    <n v="0"/>
    <n v="88359"/>
    <n v="4"/>
    <n v="80"/>
    <n v="62"/>
    <n v="14727"/>
    <n v="4"/>
    <n v="88"/>
    <n v="4"/>
    <n v="13676"/>
    <n v="13903"/>
    <n v="0.57999999999999996"/>
    <m/>
    <d v="2007-03-20T00:00:00"/>
    <n v="1"/>
    <n v="1"/>
    <s v="MAGNUM PRODUCING, LP"/>
    <s v="PLAINS MARKETING, L.P."/>
    <n v="226100"/>
    <n v="227"/>
    <m/>
    <s v="ROSITA NW"/>
    <x v="0"/>
    <n v="4"/>
    <s v="TEXAS &amp; LOUISIANA GULF COAST BASIN"/>
    <n v="116"/>
    <s v="USA"/>
    <m/>
    <m/>
    <n v="27.780008200000001"/>
    <n v="1272"/>
    <n v="-98.560446099999993"/>
    <m/>
    <m/>
    <s v="P-330"/>
    <x v="0"/>
    <s v="BS&amp;F"/>
    <n v="119202443"/>
    <m/>
    <n v="11566"/>
    <n v="674"/>
    <n v="0"/>
  </r>
  <r>
    <n v="42157324310000"/>
    <n v="4215732431"/>
    <n v="1"/>
    <s v="NewDrill"/>
    <x v="0"/>
    <s v="MAGNUM PRODUCING, LP"/>
    <x v="140"/>
    <n v="1"/>
    <x v="40"/>
    <s v="MIOCENE 4010"/>
    <s v="GAS"/>
    <x v="0"/>
    <s v="V"/>
    <n v="4512"/>
    <x v="139"/>
    <x v="82"/>
    <x v="68"/>
    <n v="13"/>
    <n v="778213"/>
    <m/>
    <m/>
    <m/>
    <m/>
    <n v="3204"/>
    <n v="359"/>
    <n v="129702"/>
    <m/>
    <m/>
    <n v="9562"/>
    <n v="0"/>
    <s v="GULF COAST CENTRAL"/>
    <n v="245841"/>
    <n v="40974"/>
    <n v="129"/>
    <m/>
    <n v="0"/>
    <n v="165"/>
    <n v="988"/>
    <n v="987871"/>
    <n v="1"/>
    <m/>
    <n v="9562"/>
    <d v="2014-11-01T00:00:00"/>
    <n v="5"/>
    <n v="0"/>
    <n v="0"/>
    <m/>
    <m/>
    <m/>
    <m/>
    <n v="0"/>
    <n v="0"/>
    <n v="123348"/>
    <n v="9"/>
    <m/>
    <m/>
    <n v="20558"/>
    <n v="9"/>
    <n v="123"/>
    <n v="9"/>
    <n v="4018"/>
    <n v="4024"/>
    <n v="0.56000000000000005"/>
    <n v="51.7"/>
    <d v="2007-02-13T00:00:00"/>
    <n v="1"/>
    <n v="1"/>
    <s v="MAGNUM PRODUCING, LP"/>
    <s v="SHELL TRADING (US) COMPANY"/>
    <n v="225929"/>
    <n v="6"/>
    <m/>
    <s v="THOMPSON, W."/>
    <x v="0"/>
    <n v="3"/>
    <s v="TEXAS &amp; LOUISIANA GULF COAST BASIN"/>
    <m/>
    <s v="USA"/>
    <m/>
    <m/>
    <n v="29.425873800000002"/>
    <n v="59"/>
    <n v="-95.632844300000002"/>
    <m/>
    <m/>
    <s v="P-330"/>
    <x v="0"/>
    <s v="MILBURN, D H"/>
    <n v="118423716"/>
    <m/>
    <n v="768651"/>
    <n v="354"/>
    <n v="0"/>
  </r>
  <r>
    <n v="42015309230000"/>
    <n v="4201530923"/>
    <n v="2"/>
    <s v="Amended"/>
    <x v="1"/>
    <s v="MAGNUM PRODUCING, LP"/>
    <x v="130"/>
    <n v="1"/>
    <x v="12"/>
    <s v="WILCOX CONS."/>
    <s v="GAS"/>
    <x v="4"/>
    <s v="V"/>
    <n v="11200"/>
    <x v="121"/>
    <x v="82"/>
    <x v="76"/>
    <n v="15"/>
    <n v="34729"/>
    <m/>
    <n v="1338"/>
    <m/>
    <n v="55"/>
    <n v="1423"/>
    <n v="1032"/>
    <n v="7126"/>
    <m/>
    <n v="245"/>
    <n v="3809"/>
    <n v="863"/>
    <s v="GULF COAST CENTRAL"/>
    <n v="17680"/>
    <n v="3810"/>
    <n v="410"/>
    <s v="EAGLEBINE"/>
    <n v="5"/>
    <n v="26"/>
    <n v="129"/>
    <n v="156645"/>
    <n v="72"/>
    <n v="522"/>
    <n v="10496"/>
    <d v="2008-06-18T00:00:00"/>
    <n v="243"/>
    <n v="1100"/>
    <n v="4000"/>
    <n v="27490"/>
    <n v="29697.304"/>
    <n v="25960"/>
    <n v="33.673000000000002"/>
    <n v="36.4"/>
    <n v="38.700000000000003"/>
    <n v="3986"/>
    <n v="2"/>
    <n v="245"/>
    <n v="1"/>
    <n v="880"/>
    <n v="1"/>
    <n v="5"/>
    <n v="1"/>
    <n v="10698"/>
    <n v="10708"/>
    <n v="0.76"/>
    <n v="55.5"/>
    <d v="2007-02-12T00:00:00"/>
    <n v="1"/>
    <n v="1"/>
    <s v="MAGNUM PRODUCING, LP"/>
    <s v="SHELL TRADING (US) COMPANY"/>
    <n v="225927"/>
    <n v="10"/>
    <m/>
    <s v="SEALY"/>
    <x v="0"/>
    <n v="3"/>
    <s v="TEXAS &amp; LOUISIANA GULF COAST BASIN"/>
    <m/>
    <s v="USA"/>
    <m/>
    <m/>
    <n v="29.753838999999999"/>
    <n v="5"/>
    <n v="-96.187814900000006"/>
    <m/>
    <m/>
    <s v="P-330"/>
    <x v="0"/>
    <s v="SAN FELIPE DE AUSTIN"/>
    <n v="118423714"/>
    <n v="816"/>
    <n v="24233"/>
    <n v="789"/>
    <n v="0"/>
  </r>
  <r>
    <n v="42239333740000"/>
    <n v="4223933374"/>
    <n v="1"/>
    <s v="NewDrill"/>
    <x v="0"/>
    <s v="MAGNUM PRODUCING, LP"/>
    <x v="147"/>
    <n v="3"/>
    <x v="13"/>
    <n v="2470"/>
    <s v="GAS"/>
    <x v="3"/>
    <s v="V"/>
    <n v="3000"/>
    <x v="140"/>
    <x v="83"/>
    <x v="69"/>
    <n v="26"/>
    <n v="110835"/>
    <m/>
    <n v="1"/>
    <m/>
    <m/>
    <n v="1114"/>
    <n v="0"/>
    <n v="18473"/>
    <m/>
    <m/>
    <n v="6557"/>
    <n v="0"/>
    <s v="GULF COAST WEST"/>
    <n v="34211"/>
    <n v="5702"/>
    <n v="0"/>
    <m/>
    <n v="0"/>
    <n v="29"/>
    <n v="175"/>
    <n v="174833"/>
    <n v="0"/>
    <m/>
    <n v="55624"/>
    <d v="2007-11-08T00:00:00"/>
    <n v="0"/>
    <n v="1005"/>
    <n v="1085"/>
    <m/>
    <n v="37747000"/>
    <n v="110835000"/>
    <n v="2.5999999999999999E-2"/>
    <n v="0"/>
    <n v="0"/>
    <n v="7774"/>
    <n v="11"/>
    <n v="1"/>
    <n v="1"/>
    <n v="1296"/>
    <n v="11"/>
    <n v="8"/>
    <n v="11"/>
    <n v="2490"/>
    <n v="2493"/>
    <n v="0.56999999999999995"/>
    <m/>
    <d v="2006-08-08T00:00:00"/>
    <n v="1"/>
    <n v="1"/>
    <s v="MAGNUM PRODUCING, LP"/>
    <s v="SHELL TRADING (US) COMPANY"/>
    <n v="225469"/>
    <n v="3"/>
    <m/>
    <s v="BORCHERS"/>
    <x v="0"/>
    <n v="2"/>
    <s v="TEXAS &amp; LOUISIANA GULF COAST BASIN"/>
    <m/>
    <s v="USA"/>
    <m/>
    <m/>
    <n v="29.1543101"/>
    <n v="111"/>
    <n v="-96.809176199999996"/>
    <m/>
    <m/>
    <s v="P-330"/>
    <x v="0"/>
    <s v="FOOTMAN, J"/>
    <n v="118420756"/>
    <n v="1"/>
    <n v="37747"/>
    <n v="0"/>
    <n v="0"/>
  </r>
  <r>
    <n v="42355338020000"/>
    <n v="4235533802"/>
    <n v="0"/>
    <s v="Not in Permit List"/>
    <x v="1"/>
    <s v="MAGNUM PRODUCING, LP"/>
    <x v="148"/>
    <n v="1"/>
    <x v="23"/>
    <s v="VICKSBURG CONSL."/>
    <s v="GAS"/>
    <x v="0"/>
    <s v="V"/>
    <n v="9500"/>
    <x v="47"/>
    <x v="79"/>
    <x v="46"/>
    <n v="74"/>
    <n v="69823"/>
    <m/>
    <n v="744"/>
    <m/>
    <m/>
    <n v="91"/>
    <n v="0"/>
    <n v="12381"/>
    <m/>
    <m/>
    <n v="14121"/>
    <n v="127"/>
    <s v="GULF COAST WEST"/>
    <n v="30773"/>
    <n v="5256"/>
    <n v="0"/>
    <m/>
    <n v="0"/>
    <n v="51"/>
    <n v="307"/>
    <n v="306750"/>
    <n v="0"/>
    <n v="11"/>
    <n v="983"/>
    <d v="2008-03-06T00:00:00"/>
    <n v="0"/>
    <n v="300"/>
    <n v="400"/>
    <m/>
    <m/>
    <n v="93850"/>
    <m/>
    <n v="0"/>
    <n v="0"/>
    <n v="14121"/>
    <n v="1"/>
    <n v="70"/>
    <n v="1"/>
    <n v="2354"/>
    <n v="1"/>
    <n v="14"/>
    <n v="1"/>
    <n v="7904"/>
    <n v="7910"/>
    <n v="0.67"/>
    <n v="50.4"/>
    <d v="2006-12-29T00:00:00"/>
    <n v="1"/>
    <n v="1"/>
    <s v="DCP OPERATING COMPANY, LP"/>
    <s v="DCP OPERATING COMPANY, LP"/>
    <n v="225615"/>
    <n v="6"/>
    <m/>
    <s v="AGUA DULCE"/>
    <x v="0"/>
    <n v="4"/>
    <s v="TEXAS &amp; LOUISIANA GULF COAST BASIN"/>
    <m/>
    <s v="USA"/>
    <m/>
    <m/>
    <n v="27.785393200000001"/>
    <n v="111"/>
    <n v="-97.809238699999995"/>
    <m/>
    <m/>
    <s v="P-330"/>
    <x v="0"/>
    <s v="DE LA FUENTE, A"/>
    <n v="118420614"/>
    <m/>
    <n v="157"/>
    <n v="0"/>
    <n v="0"/>
  </r>
  <r>
    <n v="42297346900000"/>
    <n v="4229734690"/>
    <n v="0"/>
    <s v="Not in Permit List"/>
    <x v="1"/>
    <s v="MAGNUM PRODUCING, LP"/>
    <x v="149"/>
    <n v="1"/>
    <x v="28"/>
    <s v="9250 WILCOX"/>
    <s v="GAS"/>
    <x v="3"/>
    <s v="D"/>
    <n v="14193"/>
    <x v="141"/>
    <x v="80"/>
    <x v="77"/>
    <n v="14"/>
    <n v="217800"/>
    <m/>
    <n v="2504"/>
    <m/>
    <n v="10"/>
    <n v="1605"/>
    <n v="2629"/>
    <n v="38804"/>
    <s v="EAGLE FORD DRY"/>
    <m/>
    <n v="591"/>
    <n v="2218"/>
    <s v="GULF COAST WEST"/>
    <n v="171845"/>
    <n v="30859"/>
    <n v="1975"/>
    <s v="EAGLEFORD"/>
    <n v="31"/>
    <n v="354"/>
    <n v="1938"/>
    <n v="2124387"/>
    <n v="48"/>
    <n v="963"/>
    <n v="60669"/>
    <d v="2009-10-01T00:00:00"/>
    <n v="697"/>
    <n v="0"/>
    <n v="0"/>
    <n v="62390"/>
    <n v="101966.905"/>
    <n v="86980"/>
    <n v="9.8070000000000004"/>
    <n v="16"/>
    <n v="6.2"/>
    <n v="60078"/>
    <n v="2"/>
    <n v="963"/>
    <n v="1"/>
    <n v="10976"/>
    <n v="2"/>
    <n v="66"/>
    <n v="2"/>
    <n v="8952"/>
    <n v="8962"/>
    <n v="0.66"/>
    <n v="48"/>
    <d v="2006-11-10T00:00:00"/>
    <n v="1"/>
    <n v="1"/>
    <s v="GULF COAST ENERGY, INC."/>
    <s v="GULFMARK ENERGY, INC."/>
    <n v="225041"/>
    <n v="10"/>
    <m/>
    <s v="KENDALL"/>
    <x v="0"/>
    <n v="2"/>
    <s v="TEXAS &amp; LOUISIANA GULF COAST BASIN"/>
    <m/>
    <s v="USA"/>
    <m/>
    <m/>
    <n v="28.3325113"/>
    <n v="145"/>
    <n v="-98.132759699999994"/>
    <m/>
    <m/>
    <s v="P-330"/>
    <x v="0"/>
    <s v="CAMERON CSL"/>
    <n v="117422093"/>
    <n v="1541"/>
    <n v="157131"/>
    <n v="1932"/>
    <n v="0"/>
  </r>
  <r>
    <n v="42239333530000"/>
    <n v="4223933353"/>
    <n v="3"/>
    <s v="Recomplete"/>
    <x v="1"/>
    <s v="MAGNUM PRODUCING, LP"/>
    <x v="150"/>
    <n v="1"/>
    <x v="13"/>
    <n v="9250"/>
    <s v="GAS"/>
    <x v="0"/>
    <s v="V"/>
    <n v="10850"/>
    <x v="142"/>
    <x v="84"/>
    <x v="78"/>
    <n v="125"/>
    <n v="277879"/>
    <m/>
    <n v="30139"/>
    <m/>
    <m/>
    <n v="67"/>
    <n v="1980"/>
    <n v="76452"/>
    <m/>
    <n v="1566"/>
    <n v="10800"/>
    <n v="8658"/>
    <s v="GULF COAST WEST"/>
    <n v="57768"/>
    <n v="18286"/>
    <n v="144"/>
    <m/>
    <n v="75"/>
    <n v="165"/>
    <n v="539"/>
    <n v="991258"/>
    <n v="1"/>
    <n v="731"/>
    <n v="13498"/>
    <d v="2011-05-20T00:00:00"/>
    <n v="164"/>
    <n v="983"/>
    <n v="2600"/>
    <n v="7150"/>
    <n v="27743.975999999999"/>
    <n v="9220"/>
    <n v="36.043999999999997"/>
    <n v="139.80000000000001"/>
    <n v="0"/>
    <n v="16713"/>
    <n v="2"/>
    <n v="2336"/>
    <n v="2"/>
    <n v="5122"/>
    <n v="2"/>
    <n v="31"/>
    <n v="2"/>
    <n v="9124"/>
    <n v="9134"/>
    <n v="0.73"/>
    <n v="51.5"/>
    <d v="2006-12-15T00:00:00"/>
    <n v="1"/>
    <n v="1"/>
    <s v="MAGNUM PRODUCING, LP"/>
    <s v="FIRST RIVER ENERGY, LLC"/>
    <n v="224928"/>
    <n v="10"/>
    <m/>
    <s v="MORALES NORTH"/>
    <x v="0"/>
    <n v="2"/>
    <s v="TEXAS &amp; LOUISIANA GULF COAST BASIN"/>
    <m/>
    <s v="USA"/>
    <m/>
    <m/>
    <n v="29.176930800000001"/>
    <n v="3"/>
    <n v="-96.768606300000002"/>
    <m/>
    <m/>
    <s v="P-330"/>
    <x v="0"/>
    <s v="ALLEY, J"/>
    <n v="117250551"/>
    <n v="332"/>
    <n v="9211"/>
    <n v="111"/>
    <n v="0"/>
  </r>
  <r>
    <n v="42481336350000"/>
    <n v="4248133635"/>
    <n v="2"/>
    <s v="Recomplete"/>
    <x v="1"/>
    <s v="MAGNUM PRODUCING, LP"/>
    <x v="132"/>
    <n v="2"/>
    <x v="5"/>
    <n v="5040"/>
    <s v="GAS"/>
    <x v="4"/>
    <s v="V"/>
    <n v="7314"/>
    <x v="123"/>
    <x v="80"/>
    <x v="76"/>
    <n v="16"/>
    <n v="74531"/>
    <m/>
    <m/>
    <m/>
    <m/>
    <n v="1005"/>
    <n v="83299"/>
    <n v="12422"/>
    <m/>
    <m/>
    <n v="5887"/>
    <n v="0"/>
    <s v="GULF COAST CENTRAL"/>
    <n v="23637"/>
    <n v="3940"/>
    <n v="26418"/>
    <m/>
    <n v="0"/>
    <n v="41"/>
    <n v="245"/>
    <n v="245129"/>
    <n v="1123"/>
    <m/>
    <n v="23637"/>
    <d v="2007-12-16T00:00:00"/>
    <n v="26418"/>
    <n v="200"/>
    <n v="1900"/>
    <m/>
    <m/>
    <m/>
    <m/>
    <n v="0"/>
    <n v="0"/>
    <n v="9314"/>
    <n v="10"/>
    <m/>
    <m/>
    <n v="1552"/>
    <n v="10"/>
    <n v="9"/>
    <n v="10"/>
    <n v="5056"/>
    <n v="5059"/>
    <n v="0.56999999999999995"/>
    <m/>
    <d v="2006-11-03T00:00:00"/>
    <n v="1"/>
    <n v="1"/>
    <s v="KERR-MCGEE OIL &amp; GAS ONSHORE LP"/>
    <s v="FLINT HILLS RESOURCES, LP"/>
    <n v="223951"/>
    <n v="3"/>
    <m/>
    <s v="LOUISE, N."/>
    <x v="0"/>
    <n v="3"/>
    <s v="TEXAS &amp; LOUISIANA GULF COAST BASIN"/>
    <n v="36"/>
    <s v="USA"/>
    <m/>
    <m/>
    <n v="29.2488663"/>
    <n v="607"/>
    <n v="-96.444069099999993"/>
    <m/>
    <m/>
    <s v="P-330"/>
    <x v="0"/>
    <s v="WC RR CO"/>
    <n v="116484213"/>
    <m/>
    <n v="50894"/>
    <n v="56881"/>
    <n v="0"/>
  </r>
  <r>
    <n v="42239333530000"/>
    <n v="4223933353"/>
    <n v="3"/>
    <s v="Recomplete"/>
    <x v="1"/>
    <s v="MAGNUM PRODUCING, LP"/>
    <x v="150"/>
    <n v="1"/>
    <x v="13"/>
    <s v="MIDDLE WILCOX"/>
    <s v="GAS"/>
    <x v="4"/>
    <s v="V"/>
    <n v="10850"/>
    <x v="142"/>
    <x v="85"/>
    <x v="79"/>
    <n v="7"/>
    <n v="18846"/>
    <m/>
    <n v="2151"/>
    <m/>
    <n v="131"/>
    <n v="1000"/>
    <n v="0"/>
    <n v="5292"/>
    <m/>
    <n v="391"/>
    <n v="3314"/>
    <n v="2020"/>
    <s v="GULF COAST WEST"/>
    <n v="17846"/>
    <n v="4994"/>
    <n v="0"/>
    <m/>
    <n v="24"/>
    <n v="58"/>
    <n v="202"/>
    <n v="345433"/>
    <n v="0"/>
    <m/>
    <m/>
    <m/>
    <m/>
    <m/>
    <m/>
    <n v="8430"/>
    <n v="8761.5059999999994"/>
    <n v="8760"/>
    <n v="114.136"/>
    <n v="118.6"/>
    <n v="131"/>
    <n v="6055"/>
    <n v="2"/>
    <n v="718"/>
    <n v="2"/>
    <n v="1727"/>
    <n v="2"/>
    <n v="10"/>
    <n v="2"/>
    <n v="9956"/>
    <n v="9964"/>
    <n v="0.71"/>
    <n v="54.3"/>
    <d v="2006-04-27T00:00:00"/>
    <n v="1"/>
    <n v="1"/>
    <s v="MAGNUM PRODUCING, LP"/>
    <s v="SHELL TRADING (US) COMPANY"/>
    <n v="223863"/>
    <n v="8"/>
    <m/>
    <s v="MORALES NORTH"/>
    <x v="0"/>
    <n v="2"/>
    <s v="TEXAS &amp; LOUISIANA GULF COAST BASIN"/>
    <m/>
    <s v="USA"/>
    <m/>
    <m/>
    <n v="29.176930800000001"/>
    <n v="3"/>
    <n v="-96.768606300000002"/>
    <m/>
    <m/>
    <s v="P-330"/>
    <x v="0"/>
    <s v="ALLEY, J"/>
    <n v="116311544"/>
    <n v="2151"/>
    <n v="18846"/>
    <n v="0"/>
    <n v="0"/>
  </r>
  <r>
    <n v="42245323940000"/>
    <n v="4224532394"/>
    <n v="1"/>
    <s v="NewDrill"/>
    <x v="0"/>
    <s v="MAGNUM PRODUCING, LP"/>
    <x v="138"/>
    <n v="5"/>
    <x v="1"/>
    <s v="FRIO 10,100"/>
    <s v="GAS"/>
    <x v="0"/>
    <s v="V"/>
    <n v="10400"/>
    <x v="143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d v="2016-05-01T00:00:00"/>
    <m/>
    <n v="0"/>
    <n v="0"/>
    <m/>
    <m/>
    <m/>
    <m/>
    <m/>
    <m/>
    <m/>
    <m/>
    <m/>
    <m/>
    <m/>
    <m/>
    <m/>
    <m/>
    <n v="10075"/>
    <n v="10128"/>
    <m/>
    <m/>
    <d v="2005-03-21T00:00:00"/>
    <n v="1"/>
    <m/>
    <s v="DCP OPERATING COMPANY, LP"/>
    <s v="SUNOCO PTNRS. MKTG.&amp;TERMINALS LP"/>
    <n v="223401"/>
    <n v="53"/>
    <m/>
    <s v="BIG HILL"/>
    <x v="0"/>
    <n v="3"/>
    <s v="TEXAS &amp; LOUISIANA GULF COAST BASIN"/>
    <n v="164"/>
    <s v="USA"/>
    <m/>
    <m/>
    <n v="29.778525900000002"/>
    <n v="623"/>
    <n v="-94.283501000000001"/>
    <m/>
    <m/>
    <s v="P-330"/>
    <x v="0"/>
    <s v="T&amp;NO RR CO"/>
    <n v="116306499"/>
    <m/>
    <m/>
    <m/>
    <n v="0"/>
  </r>
  <r>
    <n v="42469339690000"/>
    <n v="4246933969"/>
    <n v="1"/>
    <s v="NewDrill"/>
    <x v="0"/>
    <s v="MAGNUM PRODUCING, LP"/>
    <x v="151"/>
    <m/>
    <x v="0"/>
    <s v="FRIO 4270"/>
    <s v="OIL"/>
    <x v="0"/>
    <s v="V"/>
    <n v="4800"/>
    <x v="144"/>
    <x v="86"/>
    <x v="80"/>
    <n v="9"/>
    <n v="2419"/>
    <m/>
    <n v="2517"/>
    <m/>
    <n v="22"/>
    <m/>
    <n v="0"/>
    <n v="2920"/>
    <m/>
    <n v="22"/>
    <m/>
    <n v="344"/>
    <s v="GULF COAST WEST"/>
    <n v="12"/>
    <n v="346"/>
    <n v="0"/>
    <m/>
    <n v="11"/>
    <n v="11"/>
    <n v="0"/>
    <n v="64800"/>
    <n v="0"/>
    <n v="344"/>
    <n v="12"/>
    <d v="2007-05-01T00:00:00"/>
    <n v="0"/>
    <m/>
    <m/>
    <n v="40"/>
    <n v="1107.6849999999999"/>
    <n v="960"/>
    <n v="902.78399999999999"/>
    <n v="26833.3"/>
    <m/>
    <n v="2407"/>
    <n v="14"/>
    <n v="746"/>
    <n v="10"/>
    <n v="746"/>
    <n v="10"/>
    <n v="4"/>
    <n v="10"/>
    <n v="4280"/>
    <n v="4393"/>
    <m/>
    <n v="28.2"/>
    <d v="2006-03-27T00:00:00"/>
    <n v="1"/>
    <n v="1"/>
    <s v="ONYX PIPELINE COMPANY"/>
    <s v="SHELL TRADING (US) COMPANY"/>
    <n v="9072"/>
    <n v="113"/>
    <m/>
    <s v="GARCITAS CREEK, N."/>
    <x v="0"/>
    <n v="2"/>
    <s v="TEXAS &amp; LOUISIANA GULF COAST BASIN"/>
    <m/>
    <s v="USA"/>
    <m/>
    <m/>
    <n v="28.940550600000002"/>
    <n v="389"/>
    <n v="-96.868168900000001"/>
    <m/>
    <m/>
    <s v="P-330"/>
    <x v="0"/>
    <s v="ALLEN, W H"/>
    <n v="116128557"/>
    <n v="2173"/>
    <n v="2407"/>
    <n v="0"/>
    <n v="0"/>
  </r>
  <r>
    <n v="42089324820000"/>
    <n v="4208932482"/>
    <n v="1"/>
    <s v="NewDrill"/>
    <x v="0"/>
    <s v="MAGNUM PRODUCING, LP"/>
    <x v="152"/>
    <n v="1"/>
    <x v="9"/>
    <s v="YEGUA 6000"/>
    <s v="GAS"/>
    <x v="0"/>
    <s v="V"/>
    <n v="7000"/>
    <x v="145"/>
    <x v="87"/>
    <x v="81"/>
    <n v="4"/>
    <n v="16729"/>
    <m/>
    <n v="22"/>
    <m/>
    <n v="22"/>
    <n v="1934"/>
    <n v="0"/>
    <n v="2810"/>
    <m/>
    <m/>
    <n v="3083"/>
    <m/>
    <s v="GULF COAST CENTRAL"/>
    <m/>
    <m/>
    <m/>
    <s v="EAGLEBINE"/>
    <n v="0"/>
    <n v="33"/>
    <n v="200"/>
    <n v="200032"/>
    <n v="0"/>
    <m/>
    <m/>
    <d v="2007-11-01T00:00:00"/>
    <m/>
    <n v="0"/>
    <n v="0"/>
    <m/>
    <n v="760409.09100000001"/>
    <n v="760410"/>
    <n v="1.3149999999999999"/>
    <n v="0"/>
    <n v="11.4"/>
    <n v="6201"/>
    <n v="2"/>
    <n v="22"/>
    <n v="1"/>
    <n v="1034"/>
    <n v="2"/>
    <n v="6"/>
    <n v="2"/>
    <n v="6038"/>
    <n v="6041"/>
    <n v="0.61"/>
    <n v="52.4"/>
    <d v="2006-04-24T00:00:00"/>
    <n v="1"/>
    <n v="1"/>
    <s v="SAN FELIPE PIPELINE L.P."/>
    <s v="SHELL TRADING (US) COMPANY"/>
    <n v="221747"/>
    <n v="3"/>
    <m/>
    <s v="CHESTERVILLE, N."/>
    <x v="0"/>
    <n v="3"/>
    <s v="TEXAS &amp; LOUISIANA GULF COAST BASIN"/>
    <n v="21"/>
    <s v="USA"/>
    <m/>
    <m/>
    <n v="29.627213699999999"/>
    <n v="248"/>
    <n v="-96.244346500000006"/>
    <m/>
    <m/>
    <s v="P-330"/>
    <x v="0"/>
    <s v="GH&amp;H RR CO"/>
    <n v="116126869"/>
    <n v="22"/>
    <n v="16729"/>
    <n v="0"/>
    <n v="0"/>
  </r>
  <r>
    <n v="42339310730000"/>
    <n v="4233931073"/>
    <n v="1"/>
    <s v="NewDrill"/>
    <x v="0"/>
    <s v="MAGNUM PRODUCING, LP"/>
    <x v="153"/>
    <n v="1"/>
    <x v="38"/>
    <m/>
    <s v="GAS"/>
    <x v="3"/>
    <s v="V"/>
    <n v="11040"/>
    <x v="146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06-03-22T00:00:00"/>
    <n v="1"/>
    <m/>
    <m/>
    <m/>
    <n v="221752"/>
    <m/>
    <m/>
    <s v="WILDCAT"/>
    <x v="0"/>
    <n v="3"/>
    <s v="TEXAS &amp; LOUISIANA GULF COAST BASIN"/>
    <m/>
    <s v="USA"/>
    <m/>
    <m/>
    <n v="30.211342399999999"/>
    <n v="575"/>
    <n v="-95.311372300000002"/>
    <m/>
    <m/>
    <s v="P-330"/>
    <x v="0"/>
    <s v="T&amp;NO RR CO"/>
    <n v="116126863"/>
    <m/>
    <m/>
    <m/>
    <n v="0"/>
  </r>
  <r>
    <n v="42469339690000"/>
    <n v="4246933969"/>
    <n v="1"/>
    <s v="NewDrill"/>
    <x v="0"/>
    <s v="MAGNUM PRODUCING, LP"/>
    <x v="151"/>
    <s v="1 C"/>
    <x v="0"/>
    <s v="FRIO 3780"/>
    <s v="GAS"/>
    <x v="3"/>
    <s v="V"/>
    <n v="4800"/>
    <x v="144"/>
    <x v="86"/>
    <x v="82"/>
    <n v="6"/>
    <n v="45772"/>
    <m/>
    <n v="8"/>
    <m/>
    <n v="7"/>
    <n v="3562"/>
    <n v="0"/>
    <n v="7637"/>
    <m/>
    <m/>
    <n v="2178"/>
    <n v="8"/>
    <s v="GULF COAST WEST"/>
    <n v="45772"/>
    <n v="7637"/>
    <n v="0"/>
    <m/>
    <n v="0"/>
    <n v="83"/>
    <n v="498"/>
    <n v="498067"/>
    <n v="0"/>
    <m/>
    <m/>
    <d v="2007-05-01T00:00:00"/>
    <m/>
    <n v="0"/>
    <n v="0"/>
    <n v="14936000"/>
    <n v="5721500"/>
    <n v="5721500"/>
    <n v="0.17499999999999999"/>
    <n v="0.1"/>
    <n v="2"/>
    <n v="14936"/>
    <n v="2"/>
    <n v="7"/>
    <n v="5"/>
    <n v="2490"/>
    <n v="2"/>
    <n v="15"/>
    <n v="2"/>
    <n v="3746"/>
    <n v="3752"/>
    <n v="0.56000000000000005"/>
    <m/>
    <d v="2006-03-27T00:00:00"/>
    <n v="1"/>
    <n v="1"/>
    <s v="ONYX PIPELINE COMPANY"/>
    <s v="SHELL TRADING (US) COMPANY"/>
    <n v="220555"/>
    <n v="6"/>
    <m/>
    <s v="GARCITAS CREEK, N."/>
    <x v="0"/>
    <n v="2"/>
    <s v="TEXAS &amp; LOUISIANA GULF COAST BASIN"/>
    <m/>
    <s v="USA"/>
    <m/>
    <m/>
    <n v="28.940550600000002"/>
    <n v="389"/>
    <n v="-96.868168900000001"/>
    <m/>
    <m/>
    <s v="P-330"/>
    <x v="0"/>
    <s v="ALLEN, W H"/>
    <n v="115485277"/>
    <n v="8"/>
    <n v="45772"/>
    <n v="0"/>
    <n v="0"/>
  </r>
  <r>
    <n v="42297346490000"/>
    <n v="4229734649"/>
    <n v="1"/>
    <s v="NewDrill"/>
    <x v="0"/>
    <s v="MAGNUM PRODUCING, LP"/>
    <x v="154"/>
    <n v="101"/>
    <x v="28"/>
    <s v="SLICK"/>
    <s v="GAS"/>
    <x v="0"/>
    <s v="V"/>
    <n v="7671"/>
    <x v="147"/>
    <x v="88"/>
    <x v="56"/>
    <n v="53"/>
    <n v="156690"/>
    <m/>
    <n v="849"/>
    <m/>
    <m/>
    <n v="4"/>
    <n v="698"/>
    <n v="26964"/>
    <s v="EAGLE FORD DRY"/>
    <n v="39"/>
    <n v="3505"/>
    <n v="247"/>
    <s v="GULF COAST WEST"/>
    <n v="36375"/>
    <n v="6310"/>
    <n v="161"/>
    <s v="EAGLEFORD"/>
    <n v="1"/>
    <n v="38"/>
    <n v="217"/>
    <n v="225065"/>
    <n v="0"/>
    <n v="103"/>
    <n v="19147"/>
    <d v="2016-10-01T00:00:00"/>
    <n v="84"/>
    <n v="0"/>
    <n v="0"/>
    <n v="168430"/>
    <n v="462566.66700000002"/>
    <n v="184560"/>
    <n v="2.1619999999999999"/>
    <n v="5.9"/>
    <n v="0"/>
    <n v="6996"/>
    <n v="3"/>
    <n v="53"/>
    <n v="7"/>
    <n v="1211"/>
    <n v="3"/>
    <n v="7"/>
    <n v="3"/>
    <n v="7478"/>
    <n v="7488"/>
    <n v="0.78"/>
    <n v="50.9"/>
    <d v="2006-06-05T00:00:00"/>
    <n v="1"/>
    <n v="1"/>
    <s v="MAGNUM PRODUCING, LP"/>
    <s v="CALUMET SAN ANTONIO REFINING,LLC"/>
    <n v="221008"/>
    <n v="10"/>
    <m/>
    <s v="COQUAT"/>
    <x v="0"/>
    <n v="2"/>
    <s v="TEXAS &amp; LOUISIANA GULF COAST BASIN"/>
    <m/>
    <s v="USA"/>
    <m/>
    <m/>
    <n v="28.454570700000001"/>
    <n v="478"/>
    <n v="-98.032982000000004"/>
    <m/>
    <m/>
    <s v="P-330"/>
    <x v="0"/>
    <s v="WALLER, H"/>
    <n v="115485270"/>
    <n v="30"/>
    <n v="13877"/>
    <n v="63"/>
    <n v="0"/>
  </r>
  <r>
    <n v="42025333730000"/>
    <n v="4202533373"/>
    <n v="0"/>
    <s v="Not in Permit List"/>
    <x v="1"/>
    <s v="MAGNUM PRODUCING, LP"/>
    <x v="155"/>
    <n v="2"/>
    <x v="7"/>
    <s v="SLICK FIRST"/>
    <s v="GAS"/>
    <x v="0"/>
    <s v="V"/>
    <n v="9800"/>
    <x v="148"/>
    <x v="86"/>
    <x v="18"/>
    <n v="114"/>
    <n v="1238699"/>
    <m/>
    <n v="35578"/>
    <m/>
    <m/>
    <n v="5"/>
    <n v="3655"/>
    <n v="242028"/>
    <s v="EAGLE FORD DRY"/>
    <m/>
    <n v="718"/>
    <n v="8564"/>
    <s v="GULF COAST WEST"/>
    <n v="261089"/>
    <n v="52079"/>
    <n v="579"/>
    <s v="EAGLEFORD"/>
    <n v="24"/>
    <n v="193"/>
    <n v="1019"/>
    <n v="1160400"/>
    <n v="0"/>
    <m/>
    <n v="944"/>
    <d v="2010-05-08T00:00:00"/>
    <n v="11"/>
    <n v="640"/>
    <n v="1669"/>
    <n v="43170"/>
    <m/>
    <n v="34820"/>
    <m/>
    <n v="23.2"/>
    <n v="0"/>
    <n v="60035"/>
    <n v="7"/>
    <n v="2178"/>
    <n v="4"/>
    <n v="11965"/>
    <n v="6"/>
    <n v="72"/>
    <n v="6"/>
    <n v="9579"/>
    <n v="9594"/>
    <n v="0.66"/>
    <n v="50.7"/>
    <d v="2006-03-22T00:00:00"/>
    <n v="1"/>
    <n v="1"/>
    <s v="MAGNUM PRODUCING, LP"/>
    <s v="PLAINS MARKETING, L.P."/>
    <n v="220079"/>
    <n v="15"/>
    <m/>
    <s v="THEIS, SOUTH"/>
    <x v="0"/>
    <n v="2"/>
    <s v="TEXAS &amp; LOUISIANA GULF COAST BASIN"/>
    <m/>
    <s v="USA"/>
    <m/>
    <m/>
    <n v="28.455141300000001"/>
    <n v="299"/>
    <n v="-97.856759499999995"/>
    <m/>
    <m/>
    <s v="P-330"/>
    <x v="0"/>
    <s v="SIMS, W"/>
    <n v="115223295"/>
    <m/>
    <n v="473"/>
    <n v="3"/>
    <n v="0"/>
  </r>
  <r>
    <n v="42285332160000"/>
    <n v="4228533216"/>
    <n v="2"/>
    <s v="Recomplete"/>
    <x v="1"/>
    <s v="MAGNUM PRODUCING, LP"/>
    <x v="145"/>
    <n v="3"/>
    <x v="11"/>
    <n v="2300"/>
    <s v="GAS"/>
    <x v="4"/>
    <s v="V"/>
    <n v="3200"/>
    <x v="136"/>
    <x v="89"/>
    <x v="83"/>
    <n v="11"/>
    <n v="4385"/>
    <m/>
    <m/>
    <m/>
    <m/>
    <n v="146"/>
    <n v="0"/>
    <n v="731"/>
    <s v="EAGLE FORD DRY"/>
    <m/>
    <n v="1010"/>
    <n v="0"/>
    <s v="GULF COAST WEST"/>
    <n v="3385"/>
    <n v="564"/>
    <n v="0"/>
    <s v="EAGLEFORD"/>
    <n v="0"/>
    <n v="9"/>
    <n v="53"/>
    <n v="53143"/>
    <n v="0"/>
    <m/>
    <n v="1010"/>
    <d v="2006-01-26T00:00:00"/>
    <n v="0"/>
    <n v="735"/>
    <n v="815"/>
    <m/>
    <m/>
    <m/>
    <m/>
    <n v="0"/>
    <n v="0"/>
    <n v="1488"/>
    <n v="2"/>
    <m/>
    <m/>
    <n v="248"/>
    <n v="2"/>
    <n v="1"/>
    <n v="2"/>
    <n v="2306"/>
    <n v="2309"/>
    <n v="0.56999999999999995"/>
    <m/>
    <d v="2006-01-11T00:00:00"/>
    <n v="1"/>
    <n v="1"/>
    <s v="MAGNUM PRODUCING, LP"/>
    <m/>
    <n v="219651"/>
    <n v="3"/>
    <m/>
    <s v="MORALES NORTH"/>
    <x v="0"/>
    <n v="2"/>
    <s v="TEXAS &amp; LOUISIANA GULF COAST BASIN"/>
    <m/>
    <s v="USA"/>
    <m/>
    <m/>
    <n v="29.1897497"/>
    <n v="19"/>
    <n v="-96.7771398"/>
    <m/>
    <m/>
    <s v="P-330"/>
    <x v="0"/>
    <s v="HARDY, W"/>
    <n v="115223271"/>
    <m/>
    <n v="3375"/>
    <n v="0"/>
    <n v="0"/>
  </r>
  <r>
    <n v="42285331710000"/>
    <n v="4228533171"/>
    <n v="2"/>
    <s v="Recomplete"/>
    <x v="1"/>
    <s v="MAGNUM PRODUCING, LP"/>
    <x v="84"/>
    <n v="1"/>
    <x v="11"/>
    <n v="3120"/>
    <s v="GAS"/>
    <x v="4"/>
    <s v="H"/>
    <n v="4200"/>
    <x v="87"/>
    <x v="85"/>
    <x v="84"/>
    <n v="37"/>
    <n v="309044"/>
    <m/>
    <n v="161"/>
    <m/>
    <n v="14"/>
    <n v="997"/>
    <n v="99690"/>
    <n v="51668"/>
    <s v="EAGLE FORD DRY"/>
    <m/>
    <n v="9957"/>
    <n v="0"/>
    <s v="GULF COAST WEST"/>
    <n v="70470"/>
    <n v="11745"/>
    <n v="22732"/>
    <s v="EAGLEFORD"/>
    <n v="0"/>
    <n v="61"/>
    <n v="366"/>
    <n v="366133"/>
    <n v="322"/>
    <n v="26"/>
    <n v="116159"/>
    <d v="2008-05-19T00:00:00"/>
    <n v="37470"/>
    <n v="740"/>
    <n v="1290"/>
    <m/>
    <n v="136118.519"/>
    <n v="1919530"/>
    <n v="7.3470000000000004"/>
    <n v="0"/>
    <n v="14"/>
    <n v="16924"/>
    <n v="12"/>
    <n v="31"/>
    <n v="15"/>
    <n v="2821"/>
    <n v="12"/>
    <n v="17"/>
    <n v="12"/>
    <n v="3126"/>
    <n v="3133"/>
    <n v="0.56000000000000005"/>
    <m/>
    <d v="2006-03-08T00:00:00"/>
    <n v="1"/>
    <n v="1"/>
    <s v="MAGNUM PRODUCING, LP"/>
    <s v="SHELL TRADING (US) COMPANY"/>
    <n v="219885"/>
    <n v="7"/>
    <m/>
    <s v="KEMPER, E."/>
    <x v="0"/>
    <n v="2"/>
    <s v="TEXAS &amp; LOUISIANA GULF COAST BASIN"/>
    <m/>
    <s v="USA"/>
    <m/>
    <m/>
    <n v="29.119761400000002"/>
    <n v="564"/>
    <n v="-96.9236614"/>
    <m/>
    <m/>
    <s v="P-330"/>
    <x v="0"/>
    <s v="SWINGLE, L E"/>
    <n v="115223247"/>
    <n v="135"/>
    <n v="18376"/>
    <n v="5928"/>
    <n v="0"/>
  </r>
  <r>
    <n v="42239333420000"/>
    <n v="4223933342"/>
    <n v="1"/>
    <s v="NewDrill"/>
    <x v="0"/>
    <s v="MAGNUM PRODUCING, LP"/>
    <x v="156"/>
    <n v="1"/>
    <x v="13"/>
    <s v="FRIO"/>
    <s v="GAS"/>
    <x v="0"/>
    <s v="V"/>
    <n v="6050"/>
    <x v="149"/>
    <x v="89"/>
    <x v="85"/>
    <n v="19"/>
    <n v="395855"/>
    <m/>
    <m/>
    <m/>
    <m/>
    <n v="33"/>
    <n v="422246"/>
    <n v="65976"/>
    <m/>
    <m/>
    <n v="1448"/>
    <n v="0"/>
    <s v="GULF COAST WEST"/>
    <n v="182754"/>
    <n v="30459"/>
    <n v="194939"/>
    <m/>
    <n v="0"/>
    <n v="206"/>
    <n v="1238"/>
    <n v="1238036"/>
    <n v="35"/>
    <m/>
    <n v="211933"/>
    <d v="2007-05-18T00:00:00"/>
    <n v="226063"/>
    <n v="700"/>
    <n v="1850"/>
    <m/>
    <m/>
    <m/>
    <m/>
    <n v="0"/>
    <n v="0"/>
    <n v="39982"/>
    <n v="3"/>
    <m/>
    <m/>
    <n v="6664"/>
    <n v="3"/>
    <n v="40"/>
    <n v="3"/>
    <m/>
    <m/>
    <n v="0.56000000000000005"/>
    <m/>
    <d v="2005-11-16T00:00:00"/>
    <n v="1"/>
    <n v="1"/>
    <s v="MAGNUM PRODUCING, LP"/>
    <s v="SHELL TRADING (US) COMPANY"/>
    <n v="219656"/>
    <m/>
    <m/>
    <s v="HIGH STAR"/>
    <x v="0"/>
    <n v="2"/>
    <s v="TEXAS &amp; LOUISIANA GULF COAST BASIN"/>
    <m/>
    <s v="USA"/>
    <m/>
    <m/>
    <n v="29.0727768"/>
    <n v="63"/>
    <n v="-96.566170600000007"/>
    <m/>
    <m/>
    <s v="P-330"/>
    <x v="0"/>
    <s v="REED, T J"/>
    <n v="115223244"/>
    <m/>
    <n v="183922"/>
    <n v="196183"/>
    <n v="0"/>
  </r>
  <r>
    <n v="42089004710000"/>
    <n v="4208900471"/>
    <n v="2"/>
    <s v="Amended"/>
    <x v="1"/>
    <s v="MAGNUM PRODUCING, LP"/>
    <x v="52"/>
    <n v="1"/>
    <x v="9"/>
    <s v="WILCOX 9900"/>
    <s v="GAS"/>
    <x v="4"/>
    <s v="D"/>
    <n v="11455"/>
    <x v="52"/>
    <x v="88"/>
    <x v="38"/>
    <n v="67"/>
    <n v="118089"/>
    <m/>
    <n v="3016"/>
    <m/>
    <m/>
    <n v="98"/>
    <n v="1744"/>
    <n v="22697"/>
    <m/>
    <n v="134"/>
    <n v="4717"/>
    <n v="222"/>
    <s v="GULF COAST CENTRAL"/>
    <n v="15330"/>
    <n v="2777"/>
    <n v="157"/>
    <s v="EAGLEBINE"/>
    <n v="1"/>
    <n v="19"/>
    <n v="108"/>
    <n v="112742"/>
    <n v="2"/>
    <n v="101"/>
    <n v="9506"/>
    <d v="2008-06-14T00:00:00"/>
    <n v="212"/>
    <n v="60"/>
    <n v="3406"/>
    <n v="123440"/>
    <n v="62580.951999999997"/>
    <n v="39150"/>
    <n v="15.978999999999999"/>
    <n v="8.1"/>
    <n v="0"/>
    <n v="8853"/>
    <n v="17"/>
    <n v="430"/>
    <n v="17"/>
    <n v="1906"/>
    <n v="17"/>
    <n v="11"/>
    <n v="17"/>
    <n v="9832"/>
    <n v="9838"/>
    <n v="0.7"/>
    <n v="47.7"/>
    <d v="2006-05-16T00:00:00"/>
    <n v="1"/>
    <n v="1"/>
    <s v="MAGNUM PRODUCING, LP"/>
    <s v="ENTERPRISE CRUDE OIL LLC"/>
    <n v="218910"/>
    <n v="6"/>
    <m/>
    <s v="ROCK ISL., W."/>
    <x v="0"/>
    <n v="3"/>
    <s v="TEXAS &amp; LOUISIANA GULF COAST BASIN"/>
    <m/>
    <s v="USA"/>
    <m/>
    <m/>
    <n v="29.513596199999999"/>
    <n v="456"/>
    <n v="-96.599137900000002"/>
    <m/>
    <m/>
    <s v="P-330"/>
    <x v="0"/>
    <s v="POTTER, L J"/>
    <n v="114715017"/>
    <n v="210"/>
    <n v="13142"/>
    <n v="291"/>
    <n v="0"/>
  </r>
  <r>
    <n v="42297344170000"/>
    <n v="4229734417"/>
    <n v="1"/>
    <s v="Recomplete"/>
    <x v="1"/>
    <s v="MAGNUM PRODUCING, LP"/>
    <x v="157"/>
    <n v="1"/>
    <x v="28"/>
    <s v="WILCOX 10300"/>
    <s v="GAS"/>
    <x v="3"/>
    <s v="V"/>
    <n v="13253"/>
    <x v="150"/>
    <x v="90"/>
    <x v="67"/>
    <n v="28"/>
    <n v="144318"/>
    <m/>
    <n v="4195"/>
    <m/>
    <m/>
    <n v="1"/>
    <n v="6808"/>
    <n v="28248"/>
    <s v="EAGLE FORD DRY"/>
    <m/>
    <n v="16066"/>
    <n v="2863"/>
    <s v="GULF COAST WEST"/>
    <n v="84948"/>
    <n v="17021"/>
    <n v="3332"/>
    <s v="EAGLEFORD"/>
    <n v="42"/>
    <n v="171"/>
    <n v="776"/>
    <n v="1028742"/>
    <n v="0"/>
    <n v="1243"/>
    <n v="52474"/>
    <d v="2009-10-01T00:00:00"/>
    <n v="2195"/>
    <n v="0"/>
    <n v="0"/>
    <n v="18460"/>
    <n v="77483.145999999993"/>
    <n v="34400"/>
    <n v="12.906000000000001"/>
    <n v="54.2"/>
    <n v="0"/>
    <n v="24067"/>
    <n v="2"/>
    <n v="1304"/>
    <n v="1"/>
    <n v="5315"/>
    <n v="2"/>
    <n v="32"/>
    <n v="2"/>
    <n v="10251"/>
    <n v="10278"/>
    <n v="0.71"/>
    <n v="52.2"/>
    <d v="2005-12-14T00:00:00"/>
    <n v="1"/>
    <n v="1"/>
    <s v="COPANO FIELD SERV/LIVE OAK L.P."/>
    <s v="GULFMARK ENERGY, INC."/>
    <n v="218342"/>
    <n v="27"/>
    <m/>
    <s v="MIKESKA, N."/>
    <x v="0"/>
    <n v="2"/>
    <s v="TEXAS &amp; LOUISIANA GULF COAST BASIN"/>
    <n v="16"/>
    <s v="USA"/>
    <m/>
    <m/>
    <n v="28.283633699999999"/>
    <n v="394"/>
    <n v="-98.083770099999995"/>
    <m/>
    <m/>
    <s v="P-330"/>
    <x v="0"/>
    <s v="RAMIRES, E"/>
    <n v="114714978"/>
    <n v="89"/>
    <n v="6896"/>
    <n v="1281"/>
    <n v="0"/>
  </r>
  <r>
    <n v="42285331460000"/>
    <n v="4228533146"/>
    <n v="1"/>
    <s v="NewDrill"/>
    <x v="0"/>
    <s v="MAGNUM PRODUCING, LP"/>
    <x v="158"/>
    <s v="1 T"/>
    <x v="11"/>
    <n v="2300"/>
    <s v="GAS"/>
    <x v="3"/>
    <s v="V"/>
    <n v="3000"/>
    <x v="151"/>
    <x v="91"/>
    <x v="81"/>
    <n v="18"/>
    <n v="75026"/>
    <m/>
    <m/>
    <m/>
    <m/>
    <n v="280"/>
    <n v="258839"/>
    <n v="12504"/>
    <s v="EAGLE FORD DRY"/>
    <m/>
    <n v="6839"/>
    <n v="0"/>
    <s v="GULF COAST WEST"/>
    <n v="41519"/>
    <n v="6920"/>
    <n v="143240"/>
    <s v="EAGLEFORD"/>
    <n v="0"/>
    <n v="61"/>
    <n v="363"/>
    <n v="363226"/>
    <n v="966"/>
    <m/>
    <n v="41519"/>
    <d v="2006-11-27T00:00:00"/>
    <n v="143240"/>
    <n v="910"/>
    <n v="959"/>
    <m/>
    <m/>
    <m/>
    <m/>
    <n v="0"/>
    <n v="0"/>
    <n v="11260"/>
    <n v="2"/>
    <m/>
    <m/>
    <n v="1877"/>
    <n v="2"/>
    <n v="11"/>
    <n v="2"/>
    <n v="2286"/>
    <n v="2291"/>
    <n v="0.56999999999999995"/>
    <m/>
    <d v="2005-05-21T00:00:00"/>
    <n v="1"/>
    <n v="1"/>
    <s v="DCP MIDSTREAM, LP"/>
    <s v="PLAINS MARKETING, L.P."/>
    <n v="218325"/>
    <n v="5"/>
    <m/>
    <s v="BORCHERS"/>
    <x v="0"/>
    <n v="2"/>
    <s v="TEXAS &amp; LOUISIANA GULF COAST BASIN"/>
    <m/>
    <s v="USA"/>
    <m/>
    <m/>
    <n v="29.142320399999999"/>
    <n v="299"/>
    <n v="-96.8381823"/>
    <m/>
    <m/>
    <s v="P-330"/>
    <x v="0"/>
    <s v="LEEDS, J"/>
    <n v="114714962"/>
    <m/>
    <n v="33507"/>
    <n v="115599"/>
    <n v="0"/>
  </r>
  <r>
    <n v="42285331470000"/>
    <n v="4228533147"/>
    <n v="1"/>
    <s v="NewDrill"/>
    <x v="0"/>
    <s v="MAGNUM PRODUCING, LP"/>
    <x v="159"/>
    <n v="2"/>
    <x v="11"/>
    <n v="2200"/>
    <s v="GAS"/>
    <x v="3"/>
    <s v="V"/>
    <n v="3000"/>
    <x v="152"/>
    <x v="92"/>
    <x v="86"/>
    <n v="10"/>
    <n v="4545"/>
    <m/>
    <n v="4"/>
    <m/>
    <m/>
    <n v="329"/>
    <n v="0"/>
    <n v="762"/>
    <s v="EAGLE FORD DRY"/>
    <m/>
    <n v="1173"/>
    <n v="4"/>
    <s v="GULF COAST WEST"/>
    <n v="3715"/>
    <n v="623"/>
    <n v="0"/>
    <s v="EAGLEFORD"/>
    <n v="0"/>
    <n v="7"/>
    <n v="39"/>
    <n v="39067"/>
    <n v="0"/>
    <m/>
    <m/>
    <d v="2005-10-29T00:00:00"/>
    <m/>
    <n v="925"/>
    <n v="955"/>
    <m/>
    <n v="1136250"/>
    <n v="1136250"/>
    <n v="0.88"/>
    <n v="0"/>
    <n v="0"/>
    <n v="1173"/>
    <n v="1"/>
    <n v="4"/>
    <n v="1"/>
    <n v="196"/>
    <n v="1"/>
    <n v="1"/>
    <n v="1"/>
    <n v="2175"/>
    <n v="2177"/>
    <n v="0.56000000000000005"/>
    <m/>
    <d v="2005-09-01T00:00:00"/>
    <n v="1"/>
    <n v="1"/>
    <s v="DCP MIDSTREAM, LP"/>
    <s v="PLAINS MARKETING, L.P."/>
    <n v="218344"/>
    <n v="2"/>
    <m/>
    <s v="BORCHERS"/>
    <x v="0"/>
    <n v="2"/>
    <s v="TEXAS &amp; LOUISIANA GULF COAST BASIN"/>
    <m/>
    <s v="USA"/>
    <m/>
    <m/>
    <n v="29.150232200000001"/>
    <n v="299"/>
    <n v="-96.829083600000004"/>
    <m/>
    <m/>
    <s v="P-330"/>
    <x v="0"/>
    <s v="LEEDS, J"/>
    <n v="114714961"/>
    <n v="4"/>
    <n v="4545"/>
    <n v="0"/>
    <n v="0"/>
  </r>
  <r>
    <n v="42285331460000"/>
    <n v="4228533146"/>
    <n v="1"/>
    <s v="NewDrill"/>
    <x v="0"/>
    <s v="MAGNUM PRODUCING, LP"/>
    <x v="158"/>
    <s v="1 C"/>
    <x v="11"/>
    <n v="2200"/>
    <s v="GAS"/>
    <x v="3"/>
    <s v="V"/>
    <n v="3000"/>
    <x v="151"/>
    <x v="91"/>
    <x v="81"/>
    <n v="18"/>
    <n v="60253"/>
    <m/>
    <m/>
    <m/>
    <m/>
    <n v="783"/>
    <n v="105655"/>
    <n v="10042"/>
    <s v="EAGLE FORD DRY"/>
    <m/>
    <n v="6930"/>
    <n v="0"/>
    <s v="GULF COAST WEST"/>
    <n v="31388"/>
    <n v="5231"/>
    <n v="55040"/>
    <s v="EAGLEFORD"/>
    <n v="0"/>
    <n v="22"/>
    <n v="134"/>
    <n v="133935"/>
    <n v="1373"/>
    <m/>
    <n v="31388"/>
    <d v="2006-11-28T00:00:00"/>
    <n v="55040"/>
    <n v="900"/>
    <n v="960"/>
    <m/>
    <m/>
    <m/>
    <m/>
    <n v="0"/>
    <n v="0"/>
    <n v="7741"/>
    <n v="4"/>
    <m/>
    <m/>
    <n v="1290"/>
    <n v="4"/>
    <n v="8"/>
    <n v="4"/>
    <n v="2246"/>
    <n v="2252"/>
    <n v="0.56999999999999995"/>
    <m/>
    <d v="2005-05-21T00:00:00"/>
    <n v="1"/>
    <n v="1"/>
    <s v="DCP MIDSTREAM, LP"/>
    <s v="PLAINS MARKETING, L.P."/>
    <n v="218324"/>
    <n v="6"/>
    <m/>
    <s v="BORCHERS"/>
    <x v="0"/>
    <n v="2"/>
    <s v="TEXAS &amp; LOUISIANA GULF COAST BASIN"/>
    <m/>
    <s v="USA"/>
    <m/>
    <m/>
    <n v="29.142320399999999"/>
    <n v="299"/>
    <n v="-96.8381823"/>
    <m/>
    <m/>
    <s v="P-330"/>
    <x v="0"/>
    <s v="LEEDS, J"/>
    <n v="114714960"/>
    <m/>
    <n v="28865"/>
    <n v="50615"/>
    <n v="0"/>
  </r>
  <r>
    <n v="42015302410000"/>
    <n v="4201530241"/>
    <n v="2"/>
    <s v="Recomplete"/>
    <x v="1"/>
    <s v="MAGNUM PRODUCING, LP"/>
    <x v="160"/>
    <n v="1"/>
    <x v="12"/>
    <s v="WILCOX CONS."/>
    <s v="GAS"/>
    <x v="0"/>
    <s v="V"/>
    <n v="11100"/>
    <x v="153"/>
    <x v="85"/>
    <x v="2"/>
    <n v="162"/>
    <n v="710928"/>
    <n v="108"/>
    <n v="20"/>
    <m/>
    <m/>
    <n v="3098"/>
    <n v="2794"/>
    <n v="118508"/>
    <m/>
    <m/>
    <n v="5649"/>
    <n v="0"/>
    <s v="GULF COAST CENTRAL"/>
    <n v="68714"/>
    <n v="11452"/>
    <n v="270"/>
    <s v="EAGLEBINE"/>
    <n v="0"/>
    <n v="91"/>
    <n v="546"/>
    <n v="545700"/>
    <n v="12"/>
    <m/>
    <n v="32851"/>
    <d v="2010-12-15T00:00:00"/>
    <n v="128"/>
    <n v="58"/>
    <n v="2150"/>
    <m/>
    <m/>
    <n v="35546400"/>
    <m/>
    <n v="0"/>
    <n v="0"/>
    <n v="16371"/>
    <n v="2"/>
    <n v="3"/>
    <n v="31"/>
    <n v="2729"/>
    <n v="2"/>
    <n v="16"/>
    <n v="2"/>
    <n v="10412"/>
    <n v="10466"/>
    <n v="0.67"/>
    <m/>
    <d v="2006-05-11T00:00:00"/>
    <n v="1"/>
    <n v="1"/>
    <s v="MAGNUM PRODUCING, LP"/>
    <s v="SHELL TRADING (US) COMPANY"/>
    <n v="217825"/>
    <n v="54"/>
    <m/>
    <s v="SEALY"/>
    <x v="0"/>
    <n v="3"/>
    <s v="TEXAS &amp; LOUISIANA GULF COAST BASIN"/>
    <n v="180"/>
    <s v="USA"/>
    <m/>
    <m/>
    <n v="29.7653748"/>
    <n v="364"/>
    <n v="-96.194049800000002"/>
    <n v="2"/>
    <m/>
    <s v="P-330"/>
    <x v="0"/>
    <s v="H&amp;TC RR CO"/>
    <n v="114125501"/>
    <m/>
    <n v="31398"/>
    <n v="125"/>
    <n v="0"/>
  </r>
  <r>
    <n v="42285331240000"/>
    <n v="4228533124"/>
    <n v="1"/>
    <s v="NewDrill"/>
    <x v="0"/>
    <s v="MAGNUM PRODUCING, LP"/>
    <x v="161"/>
    <s v="1 C"/>
    <x v="11"/>
    <n v="3100"/>
    <s v="GAS"/>
    <x v="3"/>
    <s v="V"/>
    <n v="4531"/>
    <x v="154"/>
    <x v="93"/>
    <x v="83"/>
    <n v="17"/>
    <n v="151493"/>
    <m/>
    <m/>
    <m/>
    <m/>
    <n v="121"/>
    <n v="1363"/>
    <n v="25249"/>
    <s v="EAGLE FORD DRY"/>
    <m/>
    <n v="6783"/>
    <n v="0"/>
    <s v="GULF COAST WEST"/>
    <n v="44027"/>
    <n v="7338"/>
    <n v="397"/>
    <s v="EAGLEFORD"/>
    <n v="0"/>
    <n v="43"/>
    <n v="260"/>
    <n v="260258"/>
    <n v="1"/>
    <m/>
    <n v="36922"/>
    <d v="2007-05-01T00:00:00"/>
    <n v="333"/>
    <n v="0"/>
    <n v="0"/>
    <m/>
    <m/>
    <m/>
    <m/>
    <n v="0"/>
    <n v="0"/>
    <n v="14259"/>
    <n v="10"/>
    <m/>
    <m/>
    <n v="2377"/>
    <n v="10"/>
    <n v="14"/>
    <n v="10"/>
    <n v="3162"/>
    <n v="3166"/>
    <n v="0.56000000000000005"/>
    <m/>
    <d v="2005-09-01T00:00:00"/>
    <n v="1"/>
    <n v="1"/>
    <s v="DCP MIDSTREAM, LP"/>
    <s v="PLAINS MARKETING, L.P."/>
    <n v="217733"/>
    <n v="4"/>
    <m/>
    <s v="MORALES NORTH"/>
    <x v="0"/>
    <n v="2"/>
    <s v="TEXAS &amp; LOUISIANA GULF COAST BASIN"/>
    <m/>
    <s v="USA"/>
    <m/>
    <m/>
    <n v="29.192066000000001"/>
    <n v="19"/>
    <n v="-96.761214300000006"/>
    <m/>
    <m/>
    <s v="P-330"/>
    <x v="0"/>
    <s v="HARDY, W"/>
    <n v="114125445"/>
    <m/>
    <n v="114571"/>
    <n v="1030"/>
    <n v="0"/>
  </r>
  <r>
    <n v="42285331230000"/>
    <n v="4228533123"/>
    <n v="1"/>
    <s v="NewDrill"/>
    <x v="0"/>
    <s v="MAGNUM PRODUCING, LP"/>
    <x v="162"/>
    <s v="2 T"/>
    <x v="11"/>
    <n v="2300"/>
    <s v="GAS"/>
    <x v="0"/>
    <s v="V"/>
    <n v="4500"/>
    <x v="155"/>
    <x v="94"/>
    <x v="87"/>
    <n v="33"/>
    <n v="82726"/>
    <m/>
    <n v="1"/>
    <m/>
    <n v="1"/>
    <m/>
    <n v="2911"/>
    <n v="13789"/>
    <s v="EAGLE FORD DRY"/>
    <m/>
    <n v="903"/>
    <n v="0"/>
    <s v="GULF COAST WEST"/>
    <n v="40855"/>
    <n v="6809"/>
    <n v="1439"/>
    <s v="EAGLEFORD"/>
    <n v="0"/>
    <n v="40"/>
    <n v="239"/>
    <n v="239200"/>
    <n v="0"/>
    <m/>
    <n v="16229"/>
    <d v="2006-11-30T00:00:00"/>
    <n v="570"/>
    <n v="590"/>
    <n v="970"/>
    <m/>
    <n v="8055000"/>
    <n v="82726000"/>
    <n v="0.124"/>
    <n v="0"/>
    <m/>
    <n v="8915"/>
    <n v="5"/>
    <n v="1"/>
    <n v="1"/>
    <n v="1486"/>
    <n v="5"/>
    <n v="9"/>
    <n v="5"/>
    <n v="2296"/>
    <n v="2300"/>
    <n v="0.56000000000000005"/>
    <m/>
    <d v="2005-08-20T00:00:00"/>
    <n v="1"/>
    <n v="1"/>
    <s v="MAGNUM PRODUCING, LP"/>
    <m/>
    <n v="217738"/>
    <n v="4"/>
    <m/>
    <s v="MORALES NORTH"/>
    <x v="0"/>
    <n v="2"/>
    <s v="TEXAS &amp; LOUISIANA GULF COAST BASIN"/>
    <m/>
    <s v="USA"/>
    <m/>
    <m/>
    <n v="29.194727"/>
    <n v="19"/>
    <n v="-96.773967999999996"/>
    <m/>
    <m/>
    <s v="P-330"/>
    <x v="0"/>
    <s v="HARDY, W"/>
    <n v="114125444"/>
    <n v="1"/>
    <n v="8055"/>
    <n v="284"/>
    <n v="0"/>
  </r>
  <r>
    <n v="42285331230000"/>
    <n v="4228533123"/>
    <n v="1"/>
    <s v="NewDrill"/>
    <x v="0"/>
    <s v="MAGNUM PRODUCING, LP"/>
    <x v="162"/>
    <s v="2 C"/>
    <x v="11"/>
    <n v="2200"/>
    <s v="GAS"/>
    <x v="0"/>
    <s v="V"/>
    <n v="4500"/>
    <x v="155"/>
    <x v="94"/>
    <x v="79"/>
    <n v="14"/>
    <n v="15691"/>
    <m/>
    <m/>
    <m/>
    <m/>
    <n v="1432"/>
    <n v="0"/>
    <n v="2615"/>
    <s v="EAGLE FORD DRY"/>
    <m/>
    <n v="630"/>
    <n v="0"/>
    <s v="GULF COAST WEST"/>
    <n v="7002"/>
    <n v="1167"/>
    <n v="0"/>
    <s v="EAGLEFORD"/>
    <n v="0"/>
    <n v="14"/>
    <n v="86"/>
    <n v="85533"/>
    <n v="0"/>
    <m/>
    <n v="5915"/>
    <d v="2005-08-31T00:00:00"/>
    <n v="0"/>
    <n v="565"/>
    <n v="880"/>
    <m/>
    <m/>
    <m/>
    <m/>
    <n v="0"/>
    <n v="0"/>
    <n v="2566"/>
    <n v="2"/>
    <m/>
    <m/>
    <n v="428"/>
    <n v="2"/>
    <n v="3"/>
    <n v="2"/>
    <n v="2148"/>
    <n v="2153"/>
    <n v="0.56000000000000005"/>
    <m/>
    <d v="2005-08-20T00:00:00"/>
    <n v="1"/>
    <n v="1"/>
    <s v="MAGNUM PRODUCING, LP"/>
    <m/>
    <n v="217736"/>
    <n v="5"/>
    <m/>
    <s v="MORALES NORTH"/>
    <x v="0"/>
    <n v="2"/>
    <s v="TEXAS &amp; LOUISIANA GULF COAST BASIN"/>
    <m/>
    <s v="USA"/>
    <m/>
    <m/>
    <n v="29.194727"/>
    <n v="19"/>
    <n v="-96.773967999999996"/>
    <m/>
    <m/>
    <s v="P-330"/>
    <x v="0"/>
    <s v="HARDY, W"/>
    <n v="114125443"/>
    <m/>
    <n v="9776"/>
    <n v="0"/>
    <n v="0"/>
  </r>
  <r>
    <n v="42285331240000"/>
    <n v="4228533124"/>
    <n v="1"/>
    <s v="NewDrill"/>
    <x v="0"/>
    <s v="MAGNUM PRODUCING, LP"/>
    <x v="161"/>
    <s v="1 T"/>
    <x v="11"/>
    <s v="FRIO 3400"/>
    <s v="GAS"/>
    <x v="3"/>
    <s v="V"/>
    <n v="4531"/>
    <x v="154"/>
    <x v="0"/>
    <x v="0"/>
    <m/>
    <m/>
    <m/>
    <m/>
    <m/>
    <m/>
    <m/>
    <m/>
    <m/>
    <s v="EAGLE FORD DRY"/>
    <m/>
    <m/>
    <m/>
    <s v="GULF COAST WEST"/>
    <m/>
    <m/>
    <m/>
    <s v="EAGLEFORD"/>
    <m/>
    <m/>
    <m/>
    <m/>
    <m/>
    <m/>
    <m/>
    <d v="2007-05-01T00:00:00"/>
    <m/>
    <n v="0"/>
    <n v="0"/>
    <m/>
    <m/>
    <m/>
    <m/>
    <m/>
    <m/>
    <m/>
    <m/>
    <m/>
    <m/>
    <m/>
    <m/>
    <m/>
    <m/>
    <n v="3306"/>
    <n v="3308"/>
    <m/>
    <m/>
    <d v="2005-09-01T00:00:00"/>
    <n v="1"/>
    <m/>
    <s v="DCP MIDSTREAM, LP"/>
    <s v="PLAINS MARKETING, L.P."/>
    <n v="217734"/>
    <n v="2"/>
    <m/>
    <s v="MORALES NORTH"/>
    <x v="0"/>
    <n v="2"/>
    <s v="TEXAS &amp; LOUISIANA GULF COAST BASIN"/>
    <m/>
    <s v="USA"/>
    <m/>
    <m/>
    <n v="29.192066000000001"/>
    <n v="19"/>
    <n v="-96.761214300000006"/>
    <m/>
    <m/>
    <s v="P-330"/>
    <x v="0"/>
    <s v="HARDY, W"/>
    <n v="114125442"/>
    <m/>
    <m/>
    <m/>
    <n v="0"/>
  </r>
  <r>
    <n v="42239333180000"/>
    <n v="4223933318"/>
    <n v="1"/>
    <s v="NewDrill"/>
    <x v="0"/>
    <s v="MAGNUM PRODUCING, LP"/>
    <x v="163"/>
    <n v="1"/>
    <x v="13"/>
    <n v="3400"/>
    <s v="GAS"/>
    <x v="3"/>
    <s v="V"/>
    <n v="4012"/>
    <x v="156"/>
    <x v="93"/>
    <x v="88"/>
    <n v="20"/>
    <n v="254189"/>
    <m/>
    <m/>
    <m/>
    <m/>
    <n v="963"/>
    <n v="1293"/>
    <n v="42365"/>
    <m/>
    <m/>
    <n v="6974"/>
    <n v="0"/>
    <s v="GULF COAST WEST"/>
    <n v="64099"/>
    <n v="10683"/>
    <n v="325"/>
    <m/>
    <n v="0"/>
    <n v="75"/>
    <n v="448"/>
    <n v="448484"/>
    <n v="7"/>
    <m/>
    <n v="94866"/>
    <d v="2007-05-01T00:00:00"/>
    <n v="481"/>
    <n v="896"/>
    <n v="1340"/>
    <m/>
    <m/>
    <m/>
    <m/>
    <n v="0"/>
    <n v="0"/>
    <n v="20088"/>
    <n v="16"/>
    <m/>
    <m/>
    <n v="3348"/>
    <n v="16"/>
    <n v="20"/>
    <n v="16"/>
    <n v="3347"/>
    <n v="3353"/>
    <n v="0.56000000000000005"/>
    <m/>
    <d v="2005-07-14T00:00:00"/>
    <n v="1"/>
    <n v="1"/>
    <s v="MAGNUM PRODUCING, LP"/>
    <s v="SHELL TRADING (US) COMPANY"/>
    <n v="217812"/>
    <n v="6"/>
    <m/>
    <s v="MORALES"/>
    <x v="0"/>
    <n v="2"/>
    <s v="TEXAS &amp; LOUISIANA GULF COAST BASIN"/>
    <m/>
    <s v="USA"/>
    <m/>
    <m/>
    <n v="29.121355900000001"/>
    <n v="282"/>
    <n v="-96.799461800000003"/>
    <m/>
    <m/>
    <s v="P-330"/>
    <x v="0"/>
    <s v="INT&amp;GN RR CO"/>
    <n v="114125441"/>
    <m/>
    <n v="159323"/>
    <n v="812"/>
    <n v="0"/>
  </r>
  <r>
    <n v="42355336830000"/>
    <n v="4235533683"/>
    <n v="1"/>
    <s v="NewDrill"/>
    <x v="0"/>
    <s v="MAGNUM PRODUCING, LP"/>
    <x v="164"/>
    <n v="1"/>
    <x v="23"/>
    <s v="VICKSBURG CONSL."/>
    <s v="OIL"/>
    <x v="0"/>
    <s v="V"/>
    <n v="12200"/>
    <x v="157"/>
    <x v="92"/>
    <x v="2"/>
    <n v="164"/>
    <n v="103306"/>
    <n v="8"/>
    <n v="18524"/>
    <n v="2"/>
    <n v="68"/>
    <n v="238"/>
    <n v="0"/>
    <n v="35742"/>
    <m/>
    <n v="56"/>
    <m/>
    <n v="105"/>
    <s v="GULF COAST WEST"/>
    <n v="0"/>
    <n v="105"/>
    <n v="0"/>
    <m/>
    <n v="2"/>
    <n v="2"/>
    <n v="0"/>
    <n v="9214"/>
    <n v="0"/>
    <n v="727"/>
    <n v="3733"/>
    <d v="2008-09-22T00:00:00"/>
    <n v="0"/>
    <m/>
    <m/>
    <m/>
    <n v="3974.3589999999999"/>
    <n v="5580"/>
    <n v="251.613"/>
    <n v="0"/>
    <n v="285.7"/>
    <n v="7094"/>
    <n v="3"/>
    <n v="1347"/>
    <n v="37"/>
    <n v="2443"/>
    <n v="38"/>
    <n v="15"/>
    <n v="38"/>
    <n v="9387"/>
    <n v="9399"/>
    <m/>
    <n v="40"/>
    <d v="2005-10-26T00:00:00"/>
    <n v="1"/>
    <n v="1"/>
    <m/>
    <s v="GULFMARK ENERGY, INC."/>
    <n v="13355"/>
    <n v="12"/>
    <m/>
    <s v="AGUA DULCE"/>
    <x v="0"/>
    <n v="4"/>
    <s v="TEXAS &amp; LOUISIANA GULF COAST BASIN"/>
    <m/>
    <s v="USA"/>
    <m/>
    <m/>
    <n v="27.793750800000002"/>
    <n v="62"/>
    <n v="-97.777662399999997"/>
    <m/>
    <m/>
    <s v="P-330"/>
    <x v="0"/>
    <s v="CHEIVERS, J"/>
    <n v="113685871"/>
    <n v="741"/>
    <n v="2945"/>
    <n v="0"/>
    <n v="0"/>
  </r>
  <r>
    <n v="42015301390000"/>
    <n v="4201530139"/>
    <n v="4"/>
    <s v="Recomplete"/>
    <x v="1"/>
    <s v="MAGNUM PRODUCING, LP"/>
    <x v="165"/>
    <n v="1"/>
    <x v="12"/>
    <n v="9100"/>
    <s v="OIL"/>
    <x v="0"/>
    <s v="V"/>
    <n v="11082"/>
    <x v="158"/>
    <x v="85"/>
    <x v="2"/>
    <n v="169"/>
    <n v="73269"/>
    <n v="4"/>
    <n v="8909"/>
    <n v="0"/>
    <m/>
    <n v="173"/>
    <n v="0"/>
    <n v="21120"/>
    <m/>
    <n v="79"/>
    <n v="30"/>
    <n v="964"/>
    <s v="GULF COAST CENTRAL"/>
    <n v="5730"/>
    <n v="1919"/>
    <n v="0"/>
    <s v="EAGLEBINE"/>
    <n v="6"/>
    <n v="10"/>
    <n v="25"/>
    <n v="62500"/>
    <n v="0"/>
    <n v="69"/>
    <n v="424"/>
    <d v="2006-05-20T00:00:00"/>
    <n v="0"/>
    <m/>
    <m/>
    <n v="3970"/>
    <n v="13256.41"/>
    <n v="8220"/>
    <n v="75.435000000000002"/>
    <n v="251.7"/>
    <n v="0"/>
    <n v="1654"/>
    <n v="4"/>
    <n v="233"/>
    <n v="27"/>
    <n v="480"/>
    <n v="4"/>
    <n v="3"/>
    <n v="4"/>
    <n v="9428"/>
    <n v="9434"/>
    <m/>
    <n v="39.4"/>
    <d v="1974-02-01T00:00:00"/>
    <n v="1"/>
    <n v="1"/>
    <m/>
    <s v="SHELL TRADING (US) COMPANY"/>
    <n v="24861"/>
    <n v="6"/>
    <m/>
    <s v="NELSONVILLE"/>
    <x v="0"/>
    <n v="3"/>
    <s v="TEXAS &amp; LOUISIANA GULF COAST BASIN"/>
    <m/>
    <s v="USA"/>
    <m/>
    <m/>
    <n v="29.976056799999999"/>
    <m/>
    <n v="-96.340064900000002"/>
    <m/>
    <m/>
    <s v="P-330"/>
    <x v="0"/>
    <m/>
    <n v="113685867"/>
    <n v="78"/>
    <n v="1034"/>
    <n v="0"/>
    <n v="0"/>
  </r>
  <r>
    <n v="42409325860000"/>
    <n v="4240932586"/>
    <n v="4"/>
    <s v="Recomplete"/>
    <x v="1"/>
    <s v="MAGNUM PRODUCING, LP"/>
    <x v="54"/>
    <n v="1"/>
    <x v="18"/>
    <s v="9-A FRIO"/>
    <s v="GAS"/>
    <x v="2"/>
    <s v="V"/>
    <n v="9500"/>
    <x v="58"/>
    <x v="86"/>
    <x v="89"/>
    <n v="77"/>
    <n v="347218"/>
    <m/>
    <n v="29173"/>
    <m/>
    <n v="25"/>
    <n v="69"/>
    <n v="0"/>
    <n v="87043"/>
    <m/>
    <n v="290"/>
    <n v="3248"/>
    <n v="1563"/>
    <s v="GULF COAST WEST"/>
    <n v="19170"/>
    <n v="4758"/>
    <n v="0"/>
    <m/>
    <n v="9"/>
    <n v="26"/>
    <n v="102"/>
    <n v="154333"/>
    <n v="0"/>
    <n v="5002"/>
    <n v="29984"/>
    <d v="2006-03-07T00:00:00"/>
    <n v="0"/>
    <n v="1265"/>
    <n v="2415"/>
    <n v="11540"/>
    <n v="2123.3850000000002"/>
    <n v="11900"/>
    <n v="470.94600000000003"/>
    <n v="86.7"/>
    <n v="362.3"/>
    <n v="7647"/>
    <n v="44"/>
    <n v="665"/>
    <n v="34"/>
    <n v="1907"/>
    <n v="34"/>
    <n v="11"/>
    <n v="34"/>
    <n v="7860"/>
    <n v="7862"/>
    <n v="0.67"/>
    <n v="52"/>
    <d v="2006-02-28T00:00:00"/>
    <n v="1"/>
    <n v="1"/>
    <s v="SOUTHCROSS CCNG GATHERING LTD."/>
    <s v="FLINT HILLS RESOURCES, LP"/>
    <n v="216966"/>
    <n v="2"/>
    <m/>
    <s v="HARVEY"/>
    <x v="0"/>
    <n v="4"/>
    <s v="TEXAS &amp; LOUISIANA GULF COAST BASIN"/>
    <m/>
    <s v="USA"/>
    <m/>
    <m/>
    <n v="27.984111899999998"/>
    <n v="231"/>
    <n v="-97.264985100000004"/>
    <m/>
    <m/>
    <s v="P-330"/>
    <x v="0"/>
    <s v="SARGENT, G"/>
    <n v="113685441"/>
    <n v="3250"/>
    <n v="6901"/>
    <n v="0"/>
    <n v="0"/>
  </r>
  <r>
    <n v="42015308980000"/>
    <n v="4201530898"/>
    <n v="2"/>
    <s v="Recomplete"/>
    <x v="1"/>
    <s v="MAGNUM PRODUCING, LP"/>
    <x v="160"/>
    <n v="5"/>
    <x v="12"/>
    <s v="WILCOX CONS."/>
    <s v="GAS"/>
    <x v="0"/>
    <s v="D"/>
    <n v="10900"/>
    <x v="159"/>
    <x v="85"/>
    <x v="59"/>
    <n v="29"/>
    <n v="421513"/>
    <m/>
    <n v="3451"/>
    <m/>
    <n v="2"/>
    <m/>
    <n v="2737"/>
    <n v="73703"/>
    <m/>
    <n v="425"/>
    <n v="39332"/>
    <n v="1835"/>
    <s v="GULF COAST CENTRAL"/>
    <n v="195802"/>
    <n v="34469"/>
    <n v="1188"/>
    <s v="EAGLEBINE"/>
    <n v="15"/>
    <n v="274"/>
    <n v="1553"/>
    <n v="1641067"/>
    <n v="0"/>
    <n v="98"/>
    <n v="14684"/>
    <d v="2016-05-01T00:00:00"/>
    <n v="138"/>
    <n v="0"/>
    <n v="0"/>
    <n v="105890"/>
    <m/>
    <n v="122140"/>
    <m/>
    <n v="9.4"/>
    <m/>
    <n v="46592"/>
    <n v="2"/>
    <n v="440"/>
    <n v="2"/>
    <n v="8205"/>
    <n v="2"/>
    <n v="49"/>
    <n v="2"/>
    <n v="9812"/>
    <n v="9824"/>
    <n v="0.67"/>
    <n v="54.7"/>
    <d v="2006-05-12T00:00:00"/>
    <n v="1"/>
    <n v="1"/>
    <s v="MAGNUM PRODUCING, LP"/>
    <s v="SHELL TRADING (US) COMPANY"/>
    <n v="216963"/>
    <n v="12"/>
    <m/>
    <s v="SEALY"/>
    <x v="0"/>
    <n v="3"/>
    <s v="TEXAS &amp; LOUISIANA GULF COAST BASIN"/>
    <n v="180"/>
    <s v="USA"/>
    <m/>
    <m/>
    <n v="29.763769799999999"/>
    <n v="364"/>
    <n v="-96.197590300000002"/>
    <n v="2"/>
    <m/>
    <s v="P-330"/>
    <x v="0"/>
    <s v="H&amp;TC RR CO"/>
    <n v="113685396"/>
    <n v="2"/>
    <m/>
    <n v="0"/>
    <n v="0"/>
  </r>
  <r>
    <n v="42215311070000"/>
    <n v="4221531107"/>
    <n v="1"/>
    <s v="Recomplete"/>
    <x v="1"/>
    <s v="MAGNUM PRODUCING, LP"/>
    <x v="108"/>
    <n v="7"/>
    <x v="29"/>
    <s v="1-A"/>
    <s v="GAS"/>
    <x v="3"/>
    <s v="V"/>
    <n v="9013"/>
    <x v="160"/>
    <x v="95"/>
    <x v="90"/>
    <n v="4"/>
    <n v="3513"/>
    <m/>
    <m/>
    <m/>
    <m/>
    <n v="11"/>
    <n v="0"/>
    <n v="586"/>
    <m/>
    <m/>
    <n v="1693"/>
    <n v="0"/>
    <s v="GULF COAST WEST"/>
    <n v="3513"/>
    <n v="586"/>
    <n v="0"/>
    <m/>
    <n v="0"/>
    <n v="10"/>
    <n v="60"/>
    <n v="59867"/>
    <n v="0"/>
    <m/>
    <m/>
    <d v="2016-06-01T00:00:00"/>
    <m/>
    <n v="0"/>
    <n v="0"/>
    <m/>
    <m/>
    <m/>
    <m/>
    <n v="0"/>
    <n v="0"/>
    <n v="1796"/>
    <n v="2"/>
    <m/>
    <m/>
    <n v="299"/>
    <n v="2"/>
    <n v="2"/>
    <n v="2"/>
    <n v="6631"/>
    <n v="6638"/>
    <n v="0.72"/>
    <n v="66.5"/>
    <d v="2005-05-12T00:00:00"/>
    <n v="1"/>
    <n v="1"/>
    <s v="DCP MIDSTREAM, LP"/>
    <s v="FLINT HILLS RESOURCES, LP"/>
    <n v="216585"/>
    <n v="7"/>
    <m/>
    <s v="MERCEDES"/>
    <x v="0"/>
    <n v="4"/>
    <s v="TEXAS &amp; LOUISIANA GULF COAST BASIN"/>
    <m/>
    <s v="USA"/>
    <m/>
    <m/>
    <n v="26.262508499999999"/>
    <n v="54"/>
    <n v="-97.909125099999997"/>
    <m/>
    <m/>
    <s v="P-330"/>
    <x v="0"/>
    <s v="YNOJOSA DE BALLI, J J"/>
    <n v="113627240"/>
    <m/>
    <n v="3513"/>
    <n v="0"/>
    <n v="0"/>
  </r>
  <r>
    <n v="42215315210000"/>
    <n v="4221531521"/>
    <n v="2"/>
    <s v="Recomplete"/>
    <x v="1"/>
    <s v="MAGNUM PRODUCING, LP"/>
    <x v="108"/>
    <n v="9"/>
    <x v="29"/>
    <s v="1-R-2"/>
    <s v="GAS"/>
    <x v="4"/>
    <s v="V"/>
    <n v="10830"/>
    <x v="109"/>
    <x v="92"/>
    <x v="91"/>
    <n v="9"/>
    <n v="3561"/>
    <m/>
    <m/>
    <m/>
    <m/>
    <n v="25"/>
    <n v="181"/>
    <n v="594"/>
    <m/>
    <m/>
    <n v="3000"/>
    <n v="0"/>
    <s v="GULF COAST WEST"/>
    <n v="3334"/>
    <n v="556"/>
    <n v="169"/>
    <m/>
    <n v="0"/>
    <n v="1"/>
    <n v="8"/>
    <n v="7633"/>
    <n v="1"/>
    <m/>
    <n v="3000"/>
    <d v="2008-06-01T00:00:00"/>
    <n v="152"/>
    <n v="0"/>
    <n v="0"/>
    <m/>
    <m/>
    <m/>
    <m/>
    <n v="0"/>
    <n v="0"/>
    <n v="3000"/>
    <n v="1"/>
    <m/>
    <m/>
    <n v="500"/>
    <n v="1"/>
    <n v="3"/>
    <n v="1"/>
    <n v="8552"/>
    <n v="8566"/>
    <n v="0.56999999999999995"/>
    <m/>
    <d v="2005-09-20T00:00:00"/>
    <n v="1"/>
    <n v="1"/>
    <s v="DCP MIDSTREAM, LP"/>
    <s v="FLINT HILLS RESOURCES, LP"/>
    <n v="216173"/>
    <n v="14"/>
    <m/>
    <s v="MERCEDES"/>
    <x v="0"/>
    <n v="4"/>
    <s v="TEXAS &amp; LOUISIANA GULF COAST BASIN"/>
    <m/>
    <s v="USA"/>
    <m/>
    <m/>
    <n v="26.261217299999998"/>
    <n v="54"/>
    <n v="-97.909182999999999"/>
    <m/>
    <m/>
    <s v="P-330"/>
    <x v="0"/>
    <s v="YNOJOSA DE BALLI, J J"/>
    <n v="113103586"/>
    <m/>
    <n v="561"/>
    <n v="29"/>
    <n v="0"/>
  </r>
  <r>
    <n v="42409327990000"/>
    <n v="4240932799"/>
    <n v="1"/>
    <s v="NewDrill"/>
    <x v="0"/>
    <s v="MAGNUM PRODUCING, LP"/>
    <x v="166"/>
    <n v="3"/>
    <x v="18"/>
    <s v="SCHNEIDER 4600"/>
    <s v="GAS"/>
    <x v="3"/>
    <s v="V"/>
    <n v="5902"/>
    <x v="161"/>
    <x v="90"/>
    <x v="69"/>
    <n v="36"/>
    <n v="50573"/>
    <m/>
    <n v="6"/>
    <m/>
    <n v="1"/>
    <n v="235"/>
    <n v="0"/>
    <n v="8435"/>
    <m/>
    <m/>
    <n v="2045"/>
    <n v="0"/>
    <s v="GULF COAST WEST"/>
    <n v="15961"/>
    <n v="2660"/>
    <n v="0"/>
    <m/>
    <n v="0"/>
    <n v="25"/>
    <n v="149"/>
    <n v="148806"/>
    <n v="0"/>
    <n v="5"/>
    <n v="16371"/>
    <d v="2005-12-19T00:00:00"/>
    <n v="0"/>
    <n v="975"/>
    <n v="1680"/>
    <m/>
    <n v="6221000"/>
    <n v="8428830"/>
    <n v="0.161"/>
    <n v="0"/>
    <n v="4.3"/>
    <n v="4613"/>
    <n v="2"/>
    <n v="4"/>
    <n v="1"/>
    <n v="769"/>
    <n v="2"/>
    <n v="5"/>
    <n v="2"/>
    <n v="4598"/>
    <n v="4605"/>
    <n v="0.56999999999999995"/>
    <m/>
    <d v="2005-10-05T00:00:00"/>
    <n v="1"/>
    <n v="1"/>
    <s v="MAGNUM PRODUCING, LP"/>
    <s v="FLINT HILLS RESOURCES, LP"/>
    <n v="216299"/>
    <n v="7"/>
    <m/>
    <s v="MATHIS, E"/>
    <x v="0"/>
    <n v="4"/>
    <s v="TEXAS &amp; LOUISIANA GULF COAST BASIN"/>
    <m/>
    <s v="USA"/>
    <m/>
    <m/>
    <n v="28.113720600000001"/>
    <n v="316"/>
    <n v="-97.679789099999994"/>
    <m/>
    <m/>
    <s v="P-330"/>
    <x v="0"/>
    <s v="I&amp;GN RR CO"/>
    <n v="113103581"/>
    <n v="1"/>
    <n v="6221"/>
    <n v="0"/>
    <n v="0"/>
  </r>
  <r>
    <n v="42015308980000"/>
    <n v="4201530898"/>
    <n v="2"/>
    <s v="Recomplete"/>
    <x v="1"/>
    <s v="MAGNUM PRODUCING, LP"/>
    <x v="160"/>
    <n v="5"/>
    <x v="12"/>
    <s v="WILCOX M-2"/>
    <s v="GAS"/>
    <x v="4"/>
    <s v="D"/>
    <n v="10900"/>
    <x v="159"/>
    <x v="92"/>
    <x v="92"/>
    <n v="7"/>
    <n v="35072"/>
    <m/>
    <m/>
    <m/>
    <m/>
    <n v="2199"/>
    <n v="0"/>
    <n v="5845"/>
    <m/>
    <m/>
    <n v="3965"/>
    <n v="0"/>
    <s v="GULF COAST CENTRAL"/>
    <n v="32873"/>
    <n v="5479"/>
    <n v="0"/>
    <s v="EAGLEBINE"/>
    <n v="0"/>
    <n v="50"/>
    <n v="301"/>
    <n v="300967"/>
    <n v="0"/>
    <m/>
    <m/>
    <d v="2007-05-01T00:00:00"/>
    <m/>
    <n v="0"/>
    <n v="0"/>
    <m/>
    <m/>
    <m/>
    <m/>
    <n v="0"/>
    <n v="0"/>
    <n v="9029"/>
    <n v="2"/>
    <m/>
    <m/>
    <n v="1505"/>
    <n v="2"/>
    <n v="9"/>
    <n v="2"/>
    <n v="10260"/>
    <n v="10276"/>
    <n v="0.69"/>
    <m/>
    <d v="2005-10-12T00:00:00"/>
    <n v="1"/>
    <n v="1"/>
    <s v="MAGNUM PRODUCING, LP"/>
    <s v="SHELL TRADING (US) COMPANY"/>
    <n v="216159"/>
    <n v="16"/>
    <m/>
    <s v="SEALY"/>
    <x v="0"/>
    <n v="3"/>
    <s v="TEXAS &amp; LOUISIANA GULF COAST BASIN"/>
    <n v="180"/>
    <s v="USA"/>
    <m/>
    <m/>
    <n v="29.763769799999999"/>
    <n v="364"/>
    <n v="-96.197590300000002"/>
    <n v="2"/>
    <m/>
    <s v="P-330"/>
    <x v="0"/>
    <s v="H&amp;TC RR CO"/>
    <n v="113103530"/>
    <m/>
    <n v="35072"/>
    <n v="0"/>
    <n v="0"/>
  </r>
  <r>
    <n v="42215314080000"/>
    <n v="4221531408"/>
    <n v="2"/>
    <s v="Recomplete"/>
    <x v="1"/>
    <s v="MAGNUM PRODUCING, LP"/>
    <x v="108"/>
    <n v="8"/>
    <x v="29"/>
    <s v="3-P"/>
    <s v="GAS"/>
    <x v="4"/>
    <s v="V"/>
    <n v="11100"/>
    <x v="120"/>
    <x v="93"/>
    <x v="93"/>
    <n v="6"/>
    <n v="88293"/>
    <m/>
    <m/>
    <m/>
    <m/>
    <n v="71"/>
    <n v="0"/>
    <n v="14715"/>
    <m/>
    <m/>
    <n v="16147"/>
    <n v="0"/>
    <s v="GULF COAST WEST"/>
    <n v="87977"/>
    <n v="14663"/>
    <n v="0"/>
    <m/>
    <n v="0"/>
    <n v="191"/>
    <n v="1144"/>
    <n v="1144452"/>
    <n v="0"/>
    <m/>
    <m/>
    <d v="2008-06-01T00:00:00"/>
    <m/>
    <n v="0"/>
    <n v="0"/>
    <m/>
    <m/>
    <m/>
    <m/>
    <n v="0"/>
    <n v="0"/>
    <n v="35478"/>
    <n v="2"/>
    <m/>
    <m/>
    <n v="5913"/>
    <n v="2"/>
    <n v="35"/>
    <n v="2"/>
    <n v="8480"/>
    <n v="8490"/>
    <n v="0.56999999999999995"/>
    <n v="50.4"/>
    <d v="2005-09-09T00:00:00"/>
    <n v="1"/>
    <n v="1"/>
    <s v="DCP MIDSTREAM, LP"/>
    <s v="FLINT HILLS RESOURCES, LP"/>
    <n v="215942"/>
    <n v="10"/>
    <m/>
    <s v="MERCEDES"/>
    <x v="0"/>
    <n v="4"/>
    <s v="TEXAS &amp; LOUISIANA GULF COAST BASIN"/>
    <m/>
    <s v="USA"/>
    <m/>
    <m/>
    <n v="26.263426599999999"/>
    <n v="54"/>
    <n v="-97.9081525"/>
    <m/>
    <m/>
    <s v="P-330"/>
    <x v="0"/>
    <s v="YNOJOSA DE BALLI, J J"/>
    <n v="112433437"/>
    <m/>
    <n v="88293"/>
    <n v="0"/>
    <n v="0"/>
  </r>
  <r>
    <n v="42015002620000"/>
    <n v="4201500262"/>
    <n v="2"/>
    <s v="Recomplete"/>
    <x v="1"/>
    <s v="MAGNUM PRODUCING, LP"/>
    <x v="167"/>
    <s v="2 T"/>
    <x v="12"/>
    <s v="WILCOX CONS."/>
    <s v="GAS"/>
    <x v="0"/>
    <s v="V"/>
    <n v="10887"/>
    <x v="162"/>
    <x v="95"/>
    <x v="2"/>
    <n v="155"/>
    <n v="374518"/>
    <n v="64"/>
    <n v="1737"/>
    <n v="0"/>
    <m/>
    <n v="243"/>
    <n v="8685"/>
    <n v="64157"/>
    <m/>
    <m/>
    <n v="588"/>
    <n v="136"/>
    <s v="GULF COAST CENTRAL"/>
    <n v="28115"/>
    <n v="4822"/>
    <n v="528"/>
    <s v="EAGLEBINE"/>
    <n v="0"/>
    <n v="26"/>
    <n v="155"/>
    <n v="154500"/>
    <n v="5"/>
    <m/>
    <n v="17229"/>
    <d v="2015-06-21T00:00:00"/>
    <n v="346"/>
    <n v="75"/>
    <n v="680"/>
    <m/>
    <n v="153338.462"/>
    <n v="215610"/>
    <n v="6.5220000000000002"/>
    <n v="0"/>
    <n v="0"/>
    <n v="8349"/>
    <n v="13"/>
    <n v="136"/>
    <n v="1"/>
    <n v="1392"/>
    <n v="13"/>
    <n v="8"/>
    <n v="13"/>
    <n v="10360"/>
    <n v="10385"/>
    <n v="0.7"/>
    <m/>
    <d v="2004-09-24T00:00:00"/>
    <n v="1"/>
    <n v="1"/>
    <s v="MAGNUM PRODUCING, LP"/>
    <s v="SHELL TRADING (US) COMPANY"/>
    <n v="215622"/>
    <n v="25"/>
    <m/>
    <s v="SEALY"/>
    <x v="0"/>
    <n v="3"/>
    <s v="TEXAS &amp; LOUISIANA GULF COAST BASIN"/>
    <n v="179"/>
    <s v="USA"/>
    <m/>
    <m/>
    <n v="29.760844899999999"/>
    <n v="214"/>
    <n v="-96.201915299999996"/>
    <n v="2"/>
    <m/>
    <s v="P-330"/>
    <x v="0"/>
    <s v="H&amp;TC RR CO"/>
    <n v="112433362"/>
    <n v="65"/>
    <n v="9967"/>
    <n v="199"/>
    <n v="0"/>
  </r>
  <r>
    <n v="42015002620000"/>
    <n v="4201500262"/>
    <n v="2"/>
    <s v="Recomplete"/>
    <x v="1"/>
    <s v="MAGNUM PRODUCING, LP"/>
    <x v="167"/>
    <s v="2 C"/>
    <x v="12"/>
    <s v="WILCOX K"/>
    <s v="GAS"/>
    <x v="4"/>
    <s v="V"/>
    <n v="10887"/>
    <x v="162"/>
    <x v="0"/>
    <x v="0"/>
    <m/>
    <m/>
    <m/>
    <m/>
    <m/>
    <m/>
    <m/>
    <m/>
    <m/>
    <m/>
    <m/>
    <m/>
    <m/>
    <s v="GULF COAST CENTRAL"/>
    <m/>
    <m/>
    <m/>
    <s v="EAGLEBINE"/>
    <m/>
    <m/>
    <m/>
    <m/>
    <m/>
    <m/>
    <m/>
    <d v="2007-05-01T00:00:00"/>
    <m/>
    <n v="0"/>
    <n v="0"/>
    <m/>
    <m/>
    <m/>
    <m/>
    <m/>
    <m/>
    <m/>
    <m/>
    <m/>
    <m/>
    <m/>
    <m/>
    <m/>
    <m/>
    <n v="9813"/>
    <n v="9843"/>
    <m/>
    <m/>
    <d v="2004-09-24T00:00:00"/>
    <n v="1"/>
    <m/>
    <s v="MAGNUM PRODUCING, LP"/>
    <s v="SHELL TRADING (US) COMPANY"/>
    <n v="215623"/>
    <n v="30"/>
    <m/>
    <s v="SEALY"/>
    <x v="0"/>
    <n v="3"/>
    <s v="TEXAS &amp; LOUISIANA GULF COAST BASIN"/>
    <n v="179"/>
    <s v="USA"/>
    <m/>
    <m/>
    <n v="29.760844899999999"/>
    <n v="214"/>
    <n v="-96.201915299999996"/>
    <n v="2"/>
    <m/>
    <s v="P-330"/>
    <x v="0"/>
    <s v="H&amp;TC RR CO"/>
    <n v="112433361"/>
    <m/>
    <m/>
    <m/>
    <n v="0"/>
  </r>
  <r>
    <n v="42015308730000"/>
    <n v="4201530873"/>
    <n v="1"/>
    <s v="NewDrill"/>
    <x v="0"/>
    <s v="MAGNUM PRODUCING, LP"/>
    <x v="168"/>
    <n v="1"/>
    <x v="12"/>
    <s v="FRIO 3300"/>
    <s v="GAS"/>
    <x v="3"/>
    <s v="D"/>
    <n v="10858"/>
    <x v="163"/>
    <x v="96"/>
    <x v="87"/>
    <n v="42"/>
    <n v="118353"/>
    <m/>
    <m/>
    <m/>
    <m/>
    <n v="238"/>
    <n v="45085"/>
    <n v="19726"/>
    <m/>
    <m/>
    <n v="2389"/>
    <n v="0"/>
    <s v="GULF COAST CENTRAL"/>
    <n v="11706"/>
    <n v="1951"/>
    <n v="4458"/>
    <s v="EAGLEBINE"/>
    <n v="0"/>
    <n v="8"/>
    <n v="47"/>
    <n v="46839"/>
    <n v="91"/>
    <m/>
    <n v="36275"/>
    <d v="2016-05-01T00:00:00"/>
    <n v="13819"/>
    <n v="0"/>
    <n v="0"/>
    <m/>
    <m/>
    <m/>
    <m/>
    <n v="0"/>
    <n v="0"/>
    <n v="6090"/>
    <n v="25"/>
    <m/>
    <m/>
    <n v="1015"/>
    <n v="25"/>
    <n v="6"/>
    <n v="25"/>
    <n v="3217"/>
    <n v="3221"/>
    <n v="0.56000000000000005"/>
    <m/>
    <d v="2005-02-03T00:00:00"/>
    <n v="1"/>
    <n v="1"/>
    <s v="MAGNUM PRODUCING, LP"/>
    <s v="SHELL TRADING (US) COMPANY"/>
    <n v="214501"/>
    <n v="4"/>
    <m/>
    <s v="SEALY"/>
    <x v="0"/>
    <n v="3"/>
    <s v="TEXAS &amp; LOUISIANA GULF COAST BASIN"/>
    <n v="163"/>
    <s v="USA"/>
    <m/>
    <m/>
    <n v="29.773352899999999"/>
    <n v="206"/>
    <n v="-96.212654200000003"/>
    <n v="2"/>
    <m/>
    <s v="P-330"/>
    <x v="0"/>
    <s v="H&amp;TC RR CO"/>
    <n v="110952086"/>
    <m/>
    <n v="24292"/>
    <n v="9253"/>
    <n v="0"/>
  </r>
  <r>
    <n v="42089316290000"/>
    <n v="4208931629"/>
    <n v="1"/>
    <s v="ReEnter"/>
    <x v="1"/>
    <s v="MAGNUM PRODUCING, LP"/>
    <x v="169"/>
    <n v="2"/>
    <x v="9"/>
    <s v="WILCOX 10,700"/>
    <s v="GAS"/>
    <x v="0"/>
    <s v="V"/>
    <n v="11000"/>
    <x v="164"/>
    <x v="93"/>
    <x v="39"/>
    <n v="85"/>
    <n v="622741"/>
    <m/>
    <n v="2"/>
    <m/>
    <m/>
    <n v="459"/>
    <n v="4767"/>
    <n v="103792"/>
    <m/>
    <m/>
    <n v="1905"/>
    <n v="0"/>
    <s v="GULF COAST CENTRAL"/>
    <n v="37987"/>
    <n v="6331"/>
    <n v="403"/>
    <s v="EAGLEBINE"/>
    <n v="0"/>
    <n v="31"/>
    <n v="184"/>
    <n v="183548"/>
    <n v="4"/>
    <m/>
    <n v="29479"/>
    <d v="2015-05-13T00:00:00"/>
    <n v="287"/>
    <n v="40"/>
    <n v="2310"/>
    <m/>
    <m/>
    <n v="311370500"/>
    <m/>
    <n v="0"/>
    <n v="0"/>
    <n v="17286"/>
    <n v="34"/>
    <n v="2"/>
    <n v="1"/>
    <n v="2881"/>
    <n v="34"/>
    <n v="17"/>
    <n v="34"/>
    <n v="10702"/>
    <n v="10710"/>
    <n v="0.68"/>
    <n v="48.3"/>
    <d v="2006-03-24T00:00:00"/>
    <n v="1"/>
    <n v="1"/>
    <s v="MAGNUM PRODUCING, LP"/>
    <s v="ENTERPRISE CRUDE OIL LLC"/>
    <n v="214235"/>
    <n v="8"/>
    <m/>
    <s v="RAMSEY, E."/>
    <x v="0"/>
    <n v="3"/>
    <s v="TEXAS &amp; LOUISIANA GULF COAST BASIN"/>
    <m/>
    <s v="USA"/>
    <m/>
    <m/>
    <n v="29.6697256"/>
    <n v="84"/>
    <n v="-96.3658109"/>
    <m/>
    <m/>
    <s v="P-330"/>
    <x v="0"/>
    <s v="BARTLESON, P K"/>
    <n v="110952085"/>
    <m/>
    <n v="15620"/>
    <n v="151"/>
    <n v="0"/>
  </r>
  <r>
    <n v="42291326100000"/>
    <n v="4229132610"/>
    <n v="1"/>
    <s v="NewDrill"/>
    <x v="0"/>
    <s v="MAGNUM PRODUCING, LP"/>
    <x v="170"/>
    <n v="1"/>
    <x v="32"/>
    <s v="QUINN"/>
    <s v="GAS"/>
    <x v="0"/>
    <s v="V"/>
    <n v="10300"/>
    <x v="165"/>
    <x v="90"/>
    <x v="52"/>
    <n v="86"/>
    <n v="497791"/>
    <m/>
    <n v="5243"/>
    <m/>
    <m/>
    <n v="982"/>
    <n v="7226"/>
    <n v="88208"/>
    <m/>
    <n v="75"/>
    <n v="3341"/>
    <n v="815"/>
    <s v="GULF COAST CENTRAL"/>
    <n v="77212"/>
    <n v="13684"/>
    <n v="270"/>
    <m/>
    <n v="0"/>
    <n v="63"/>
    <n v="376"/>
    <n v="375935"/>
    <n v="140"/>
    <n v="497"/>
    <n v="29807"/>
    <d v="2016-05-01T00:00:00"/>
    <n v="1160"/>
    <n v="0"/>
    <n v="0"/>
    <m/>
    <n v="94618.834000000003"/>
    <n v="94940"/>
    <n v="10.569000000000001"/>
    <n v="0"/>
    <n v="0"/>
    <n v="17787"/>
    <n v="5"/>
    <n v="437"/>
    <n v="4"/>
    <n v="3130"/>
    <n v="5"/>
    <n v="19"/>
    <n v="5"/>
    <n v="9050"/>
    <n v="9064"/>
    <n v="0.67"/>
    <n v="47"/>
    <d v="2005-11-02T00:00:00"/>
    <n v="1"/>
    <n v="1"/>
    <s v="MAGNUM PRODUCING, LP"/>
    <s v="SUNOCO PTNRS. MKTG.&amp;TERMINALS LP"/>
    <n v="214543"/>
    <n v="14"/>
    <m/>
    <s v="MCCOY"/>
    <x v="0"/>
    <n v="3"/>
    <s v="TEXAS &amp; LOUISIANA GULF COAST BASIN"/>
    <m/>
    <s v="USA"/>
    <m/>
    <m/>
    <n v="30.350968600000002"/>
    <n v="24"/>
    <n v="-95.003729000000007"/>
    <m/>
    <m/>
    <s v="P-330"/>
    <x v="0"/>
    <s v="DONAHO, D"/>
    <n v="110952070"/>
    <n v="223"/>
    <n v="21100"/>
    <n v="2528"/>
    <n v="0"/>
  </r>
  <r>
    <n v="42039308180000"/>
    <n v="4203930818"/>
    <n v="1"/>
    <s v="Recomplete"/>
    <x v="1"/>
    <s v="MAGNUM PRODUCING, LP"/>
    <x v="71"/>
    <n v="4"/>
    <x v="2"/>
    <n v="9400"/>
    <s v="GAS"/>
    <x v="0"/>
    <s v="V"/>
    <n v="10447"/>
    <x v="166"/>
    <x v="97"/>
    <x v="94"/>
    <n v="57"/>
    <n v="25462"/>
    <m/>
    <m/>
    <m/>
    <m/>
    <n v="410"/>
    <n v="0"/>
    <n v="4244"/>
    <m/>
    <m/>
    <n v="479"/>
    <n v="0"/>
    <s v="GULF COAST CENTRAL"/>
    <n v="2159"/>
    <n v="360"/>
    <n v="0"/>
    <m/>
    <n v="0"/>
    <n v="2"/>
    <n v="13"/>
    <n v="12933"/>
    <n v="0"/>
    <m/>
    <n v="5543"/>
    <d v="2010-07-01T00:00:00"/>
    <n v="0"/>
    <n v="0"/>
    <n v="0"/>
    <m/>
    <m/>
    <m/>
    <m/>
    <n v="0"/>
    <n v="0"/>
    <n v="2100"/>
    <n v="68"/>
    <m/>
    <m/>
    <n v="350"/>
    <n v="68"/>
    <n v="2"/>
    <n v="68"/>
    <m/>
    <m/>
    <n v="0.59"/>
    <m/>
    <d v="1983-09-14T00:00:00"/>
    <n v="1"/>
    <n v="1"/>
    <s v="MAGNUM PRODUCING, LP"/>
    <s v="SHELL TRADING (US) COMPANY"/>
    <n v="214575"/>
    <m/>
    <m/>
    <s v="BLUE LAKE"/>
    <x v="0"/>
    <n v="3"/>
    <s v="TEXAS &amp; LOUISIANA GULF COAST BASIN"/>
    <m/>
    <s v="USA"/>
    <m/>
    <m/>
    <n v="29.2134307"/>
    <n v="82"/>
    <n v="-95.503194500000006"/>
    <m/>
    <m/>
    <s v="P-330"/>
    <x v="0"/>
    <s v="MARSH, S"/>
    <n v="110952062"/>
    <m/>
    <n v="5122"/>
    <n v="0"/>
    <n v="0"/>
  </r>
  <r>
    <n v="42409326660000"/>
    <n v="4240932666"/>
    <n v="1"/>
    <s v="Recomplete"/>
    <x v="1"/>
    <s v="MAGNUM PRODUCING, LP"/>
    <x v="82"/>
    <n v="8"/>
    <x v="18"/>
    <s v="FRIO 7100"/>
    <s v="GAS"/>
    <x v="2"/>
    <s v="V"/>
    <n v="7925"/>
    <x v="68"/>
    <x v="93"/>
    <x v="95"/>
    <n v="24"/>
    <n v="69598"/>
    <m/>
    <n v="1948"/>
    <m/>
    <n v="1"/>
    <m/>
    <n v="109551"/>
    <n v="13548"/>
    <m/>
    <n v="23"/>
    <m/>
    <n v="516"/>
    <s v="GULF COAST WEST"/>
    <n v="31579"/>
    <n v="5779"/>
    <n v="49707"/>
    <m/>
    <n v="3"/>
    <n v="52"/>
    <n v="295"/>
    <n v="313032"/>
    <n v="0"/>
    <n v="1702"/>
    <n v="48408"/>
    <d v="2008-10-01T00:00:00"/>
    <n v="76196"/>
    <n v="0"/>
    <n v="0"/>
    <n v="99480"/>
    <n v="91893.13"/>
    <n v="35730"/>
    <n v="10.882"/>
    <n v="10.1"/>
    <m/>
    <n v="11622"/>
    <n v="10"/>
    <n v="880"/>
    <n v="11"/>
    <n v="2817"/>
    <n v="11"/>
    <n v="17"/>
    <n v="11"/>
    <n v="6878"/>
    <n v="7055"/>
    <n v="0.6"/>
    <n v="37.5"/>
    <d v="2006-06-15T00:00:00"/>
    <n v="1"/>
    <n v="1"/>
    <s v="PRODUCERS GAS GATHERING JV"/>
    <s v="FLINT HILLS RESOURCES, LP"/>
    <n v="213777"/>
    <n v="177"/>
    <m/>
    <s v="TRIPLE &quot;A&quot;"/>
    <x v="0"/>
    <n v="4"/>
    <s v="TEXAS &amp; LOUISIANA GULF COAST BASIN"/>
    <m/>
    <s v="USA"/>
    <m/>
    <m/>
    <n v="28.002861500000002"/>
    <n v="129"/>
    <n v="-97.429479400000005"/>
    <m/>
    <m/>
    <s v="P-330"/>
    <x v="0"/>
    <s v="GARCIA, J"/>
    <n v="110416598"/>
    <n v="131"/>
    <n v="12038"/>
    <n v="18949"/>
    <n v="0"/>
  </r>
  <r>
    <n v="42131387590000"/>
    <n v="4213138759"/>
    <n v="0"/>
    <s v="Not in Permit List"/>
    <x v="1"/>
    <s v="MAGNUM PRODUCING, LP"/>
    <x v="136"/>
    <n v="1"/>
    <x v="14"/>
    <s v="WILCOX"/>
    <s v="GAS"/>
    <x v="0"/>
    <s v="V"/>
    <n v="15300"/>
    <x v="167"/>
    <x v="95"/>
    <x v="53"/>
    <n v="72"/>
    <n v="1700478"/>
    <m/>
    <n v="454"/>
    <m/>
    <m/>
    <n v="1581"/>
    <n v="104750"/>
    <n v="283867"/>
    <m/>
    <m/>
    <n v="133170"/>
    <n v="0"/>
    <s v="GULF COAST WEST"/>
    <n v="618479"/>
    <n v="103080"/>
    <n v="47154"/>
    <m/>
    <n v="0"/>
    <n v="653"/>
    <n v="3918"/>
    <n v="3918167"/>
    <n v="70"/>
    <m/>
    <m/>
    <d v="2018-03-22T00:00:00"/>
    <m/>
    <n v="3000"/>
    <n v="6400"/>
    <m/>
    <n v="88690.244000000006"/>
    <n v="3745550"/>
    <n v="11.275"/>
    <n v="0"/>
    <n v="0"/>
    <n v="133170"/>
    <n v="1"/>
    <n v="176"/>
    <n v="120"/>
    <n v="22195"/>
    <n v="1"/>
    <n v="133"/>
    <n v="1"/>
    <n v="13437"/>
    <n v="13935"/>
    <n v="0.69"/>
    <n v="48"/>
    <d v="2006-11-15T00:00:00"/>
    <n v="1"/>
    <n v="1"/>
    <s v="MAGNUM PRODUCING, LP"/>
    <s v="SHELL TRADING (US) COMPANY"/>
    <n v="213792"/>
    <n v="498"/>
    <m/>
    <s v="HOFFMAN"/>
    <x v="0"/>
    <n v="4"/>
    <s v="TEXAS &amp; LOUISIANA GULF COAST BASIN"/>
    <n v="116"/>
    <s v="USA"/>
    <m/>
    <m/>
    <n v="27.7792773"/>
    <n v="1272"/>
    <n v="-98.557597099999995"/>
    <m/>
    <m/>
    <s v="P-330"/>
    <x v="0"/>
    <s v="BS&amp;F"/>
    <n v="110416559"/>
    <n v="410"/>
    <n v="36363"/>
    <n v="2801"/>
    <n v="0"/>
  </r>
  <r>
    <n v="42297345780000"/>
    <n v="4229734578"/>
    <n v="0"/>
    <s v="Not in Permit List"/>
    <x v="1"/>
    <s v="MAGNUM PRODUCING, LP"/>
    <x v="171"/>
    <n v="3"/>
    <x v="28"/>
    <m/>
    <s v="GAS"/>
    <x v="0"/>
    <s v="V"/>
    <n v="11500"/>
    <x v="168"/>
    <x v="0"/>
    <x v="0"/>
    <m/>
    <m/>
    <m/>
    <m/>
    <m/>
    <m/>
    <m/>
    <m/>
    <m/>
    <s v="EAGLE FORD DRY"/>
    <m/>
    <m/>
    <m/>
    <s v="GULF COAST WEST"/>
    <m/>
    <m/>
    <m/>
    <s v="EAGLEFORD"/>
    <m/>
    <m/>
    <m/>
    <m/>
    <m/>
    <m/>
    <m/>
    <d v="2016-10-01T00:00:00"/>
    <m/>
    <n v="0"/>
    <n v="0"/>
    <m/>
    <m/>
    <m/>
    <m/>
    <m/>
    <m/>
    <m/>
    <m/>
    <m/>
    <m/>
    <m/>
    <m/>
    <m/>
    <m/>
    <n v="7357"/>
    <n v="7363"/>
    <m/>
    <m/>
    <d v="2004-12-03T00:00:00"/>
    <n v="1"/>
    <m/>
    <m/>
    <m/>
    <n v="213445"/>
    <n v="6"/>
    <m/>
    <s v="WILDCAT"/>
    <x v="0"/>
    <n v="2"/>
    <s v="TEXAS &amp; LOUISIANA GULF COAST BASIN"/>
    <n v="265"/>
    <s v="USA"/>
    <m/>
    <m/>
    <n v="28.146827699999999"/>
    <n v="120"/>
    <n v="-98.185709900000006"/>
    <m/>
    <m/>
    <s v="P-330"/>
    <x v="0"/>
    <s v="BS&amp;F"/>
    <n v="110416454"/>
    <m/>
    <m/>
    <m/>
    <n v="0"/>
  </r>
  <r>
    <n v="42047321690000"/>
    <n v="4204732169"/>
    <n v="1"/>
    <s v="Amended"/>
    <x v="1"/>
    <s v="MAGNUM PRODUCING, LP"/>
    <x v="80"/>
    <n v="1"/>
    <x v="21"/>
    <s v="FB E V-17"/>
    <s v="GAS"/>
    <x v="4"/>
    <s v="V"/>
    <n v="10500"/>
    <x v="84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d v="2009-06-01T00:00:00"/>
    <m/>
    <n v="0"/>
    <n v="0"/>
    <m/>
    <m/>
    <m/>
    <m/>
    <m/>
    <m/>
    <m/>
    <m/>
    <m/>
    <m/>
    <m/>
    <m/>
    <m/>
    <m/>
    <n v="9910"/>
    <n v="9942"/>
    <n v="0.68"/>
    <n v="49.8"/>
    <d v="2005-06-30T00:00:00"/>
    <n v="1"/>
    <m/>
    <m/>
    <m/>
    <n v="212870"/>
    <n v="32"/>
    <m/>
    <s v="RUCIAS N"/>
    <x v="0"/>
    <n v="4"/>
    <s v="TEXAS &amp; LOUISIANA GULF COAST BASIN"/>
    <m/>
    <s v="USA"/>
    <m/>
    <m/>
    <n v="26.8614651"/>
    <n v="481"/>
    <n v="-98.270688500000006"/>
    <m/>
    <m/>
    <s v="P-330"/>
    <x v="0"/>
    <s v="SANCHEZ, G"/>
    <n v="109316123"/>
    <m/>
    <m/>
    <m/>
    <n v="0"/>
  </r>
  <r>
    <n v="42131388100000"/>
    <n v="4213138810"/>
    <n v="1"/>
    <s v="NewDrill"/>
    <x v="0"/>
    <s v="MAGNUM PRODUCING, LP"/>
    <x v="172"/>
    <n v="111"/>
    <x v="14"/>
    <n v="4900"/>
    <s v="GAS"/>
    <x v="0"/>
    <s v="V"/>
    <n v="6190"/>
    <x v="169"/>
    <x v="91"/>
    <x v="96"/>
    <n v="5"/>
    <n v="62838"/>
    <m/>
    <n v="366"/>
    <m/>
    <m/>
    <n v="202"/>
    <n v="0"/>
    <n v="10839"/>
    <m/>
    <n v="102"/>
    <n v="3448"/>
    <m/>
    <s v="GULF COAST WEST"/>
    <m/>
    <m/>
    <m/>
    <m/>
    <n v="6"/>
    <n v="136"/>
    <n v="780"/>
    <n v="816839"/>
    <n v="0"/>
    <m/>
    <m/>
    <m/>
    <m/>
    <m/>
    <m/>
    <n v="127270"/>
    <n v="171688.52499999999"/>
    <n v="171690"/>
    <n v="5.8250000000000002"/>
    <n v="7.9"/>
    <n v="0"/>
    <n v="24182"/>
    <n v="2"/>
    <n v="190"/>
    <n v="2"/>
    <n v="4220"/>
    <n v="2"/>
    <n v="25"/>
    <n v="2"/>
    <n v="5003"/>
    <m/>
    <n v="0.65"/>
    <n v="68.5"/>
    <d v="2005-07-06T00:00:00"/>
    <n v="1"/>
    <n v="1"/>
    <s v="MAGNUM PRODUCING, LP"/>
    <s v="CALUMET SAN ANTONIO REFINING,LLC"/>
    <n v="212934"/>
    <m/>
    <m/>
    <s v="ATLEE"/>
    <x v="0"/>
    <n v="4"/>
    <s v="TEXAS &amp; LOUISIANA GULF COAST BASIN"/>
    <m/>
    <s v="USA"/>
    <m/>
    <m/>
    <n v="27.5270701"/>
    <n v="657"/>
    <n v="-98.386266399999997"/>
    <m/>
    <m/>
    <s v="P-330"/>
    <x v="0"/>
    <s v="GARCIA, HRS A"/>
    <n v="109301735"/>
    <n v="366"/>
    <n v="62838"/>
    <n v="0"/>
    <n v="0"/>
  </r>
  <r>
    <n v="42131388020000"/>
    <n v="4213138802"/>
    <n v="0"/>
    <s v="Not in Permit List"/>
    <x v="1"/>
    <s v="MAGNUM PRODUCING, LP"/>
    <x v="136"/>
    <n v="2"/>
    <x v="14"/>
    <s v="WILCOX"/>
    <s v="GAS"/>
    <x v="0"/>
    <s v="D"/>
    <n v="16055"/>
    <x v="161"/>
    <x v="94"/>
    <x v="2"/>
    <n v="169"/>
    <n v="2209457"/>
    <n v="95"/>
    <n v="74"/>
    <m/>
    <m/>
    <n v="2735"/>
    <n v="60802"/>
    <n v="368317"/>
    <m/>
    <m/>
    <n v="28216"/>
    <n v="0"/>
    <s v="GULF COAST WEST"/>
    <n v="524604"/>
    <n v="87434"/>
    <n v="12142"/>
    <m/>
    <n v="0"/>
    <n v="480"/>
    <n v="2880"/>
    <n v="2879867"/>
    <n v="146"/>
    <m/>
    <n v="33722"/>
    <d v="2010-07-06T00:00:00"/>
    <n v="1799"/>
    <n v="808"/>
    <n v="2205"/>
    <m/>
    <m/>
    <n v="29857530"/>
    <m/>
    <n v="0"/>
    <n v="0"/>
    <n v="117394"/>
    <n v="4"/>
    <n v="15"/>
    <n v="36"/>
    <n v="19566"/>
    <n v="4"/>
    <n v="117"/>
    <n v="4"/>
    <n v="13643"/>
    <n v="14004"/>
    <n v="0.62"/>
    <m/>
    <d v="2005-10-17T00:00:00"/>
    <n v="1"/>
    <n v="1"/>
    <s v="MAGNUM PRODUCING, LP"/>
    <s v="PLAINS MARKETING, L.P."/>
    <n v="212342"/>
    <n v="361"/>
    <m/>
    <s v="HOFFMAN"/>
    <x v="0"/>
    <n v="4"/>
    <s v="TEXAS &amp; LOUISIANA GULF COAST BASIN"/>
    <n v="116"/>
    <s v="USA"/>
    <m/>
    <m/>
    <n v="27.778600099999998"/>
    <n v="1272"/>
    <n v="-98.554018299999996"/>
    <m/>
    <m/>
    <s v="P-330"/>
    <x v="0"/>
    <s v="BS&amp;F"/>
    <n v="108932959"/>
    <m/>
    <n v="31769"/>
    <n v="1695"/>
    <n v="0"/>
  </r>
  <r>
    <n v="42025327760000"/>
    <n v="4202532776"/>
    <n v="1"/>
    <s v="Amended"/>
    <x v="1"/>
    <s v="MAGNUM PRODUCING &amp; OPERATING COMPANY"/>
    <x v="173"/>
    <n v="3"/>
    <x v="7"/>
    <s v="SLICK FIRST"/>
    <s v="GAS"/>
    <x v="0"/>
    <s v="V"/>
    <n v="10600"/>
    <x v="170"/>
    <x v="96"/>
    <x v="57"/>
    <n v="133"/>
    <n v="539647"/>
    <m/>
    <n v="8484"/>
    <m/>
    <m/>
    <n v="32"/>
    <n v="86356"/>
    <n v="98425"/>
    <s v="EAGLE FORD DRY"/>
    <n v="407"/>
    <n v="16686"/>
    <n v="1788"/>
    <s v="GULF COAST WEST"/>
    <n v="79772"/>
    <n v="15083"/>
    <n v="6136"/>
    <s v="EAGLEFORD"/>
    <n v="12"/>
    <n v="109"/>
    <n v="582"/>
    <n v="656355"/>
    <n v="8"/>
    <n v="592"/>
    <n v="18915"/>
    <d v="2008-05-11T00:00:00"/>
    <n v="4589"/>
    <n v="150"/>
    <n v="4300"/>
    <n v="46850"/>
    <n v="27841.86"/>
    <n v="63610"/>
    <n v="35.917000000000002"/>
    <n v="21.3"/>
    <n v="0"/>
    <n v="18037"/>
    <n v="2"/>
    <n v="407"/>
    <n v="1"/>
    <n v="3391"/>
    <n v="2"/>
    <n v="20"/>
    <n v="2"/>
    <n v="9564"/>
    <n v="9580"/>
    <n v="0.7"/>
    <n v="43.1"/>
    <d v="2005-04-07T00:00:00"/>
    <n v="1"/>
    <n v="1"/>
    <s v="MAGNUM PRODUCING, LP"/>
    <s v="GULFMARK ENERGY, INC."/>
    <n v="212589"/>
    <n v="16"/>
    <m/>
    <s v="THEIS, SOUTH"/>
    <x v="0"/>
    <n v="2"/>
    <s v="TEXAS &amp; LOUISIANA GULF COAST BASIN"/>
    <m/>
    <s v="USA"/>
    <m/>
    <m/>
    <n v="28.445926499999999"/>
    <n v="271"/>
    <n v="-97.848774199999994"/>
    <m/>
    <m/>
    <s v="P-330"/>
    <x v="2"/>
    <s v="PEREZ, E"/>
    <n v="108932877"/>
    <n v="215"/>
    <n v="5986"/>
    <n v="1453"/>
    <n v="0"/>
  </r>
  <r>
    <n v="42015302480000"/>
    <n v="4201530248"/>
    <n v="0"/>
    <s v="Not in Permit List"/>
    <x v="1"/>
    <s v="MAGNUM PRODUCING, LP"/>
    <x v="174"/>
    <n v="2"/>
    <x v="12"/>
    <m/>
    <s v="GAS"/>
    <x v="0"/>
    <s v="V"/>
    <n v="3554"/>
    <x v="171"/>
    <x v="0"/>
    <x v="0"/>
    <m/>
    <m/>
    <m/>
    <m/>
    <m/>
    <m/>
    <m/>
    <m/>
    <m/>
    <m/>
    <m/>
    <m/>
    <m/>
    <s v="GULF COAST CENTRAL"/>
    <m/>
    <m/>
    <m/>
    <s v="EAGLEBINE"/>
    <m/>
    <m/>
    <m/>
    <m/>
    <m/>
    <m/>
    <m/>
    <d v="2015-11-01T00:00:00"/>
    <m/>
    <n v="0"/>
    <n v="0"/>
    <m/>
    <m/>
    <m/>
    <m/>
    <m/>
    <m/>
    <m/>
    <m/>
    <m/>
    <m/>
    <m/>
    <m/>
    <m/>
    <m/>
    <n v="1690"/>
    <n v="1695"/>
    <m/>
    <m/>
    <d v="1991-11-04T00:00:00"/>
    <n v="1"/>
    <m/>
    <m/>
    <m/>
    <n v="211974"/>
    <n v="5"/>
    <m/>
    <s v="WILDCAT"/>
    <x v="0"/>
    <n v="3"/>
    <s v="TEXAS &amp; LOUISIANA GULF COAST BASIN"/>
    <n v="180"/>
    <s v="USA"/>
    <m/>
    <m/>
    <n v="29.7657697"/>
    <n v="364"/>
    <n v="-96.193610899999996"/>
    <n v="2"/>
    <m/>
    <s v="P-330"/>
    <x v="0"/>
    <s v="H&amp;TC RR CO"/>
    <n v="108227743"/>
    <m/>
    <m/>
    <m/>
    <n v="0"/>
  </r>
  <r>
    <n v="42131387930000"/>
    <n v="4213138793"/>
    <n v="1"/>
    <s v="NewDrill"/>
    <x v="0"/>
    <s v="MAGNUM PRODUCING, LP"/>
    <x v="175"/>
    <m/>
    <x v="14"/>
    <s v="TOP OF HIAWATHA"/>
    <s v="OIL"/>
    <x v="0"/>
    <s v="V"/>
    <n v="6163"/>
    <x v="172"/>
    <x v="95"/>
    <x v="97"/>
    <n v="8"/>
    <m/>
    <m/>
    <n v="3873"/>
    <m/>
    <n v="350"/>
    <m/>
    <n v="0"/>
    <n v="3873"/>
    <m/>
    <n v="528"/>
    <m/>
    <n v="2807"/>
    <s v="GULF COAST WEST"/>
    <n v="0"/>
    <n v="2807"/>
    <n v="0"/>
    <m/>
    <n v="17"/>
    <n v="17"/>
    <n v="0"/>
    <n v="99000"/>
    <n v="0"/>
    <m/>
    <m/>
    <d v="2009-12-01T00:00:00"/>
    <m/>
    <m/>
    <m/>
    <n v="0"/>
    <m/>
    <n v="0"/>
    <m/>
    <m/>
    <m/>
    <m/>
    <m/>
    <n v="716"/>
    <n v="7"/>
    <n v="716"/>
    <n v="7"/>
    <n v="4"/>
    <n v="7"/>
    <n v="4936"/>
    <n v="6129"/>
    <m/>
    <n v="41.6"/>
    <d v="2005-05-06T00:00:00"/>
    <n v="1"/>
    <n v="1"/>
    <s v="MAGNUM PRODUCING, LP"/>
    <s v="AGE REFINING, INC."/>
    <n v="13313"/>
    <n v="1193"/>
    <m/>
    <s v="ATLEE"/>
    <x v="0"/>
    <n v="4"/>
    <s v="TEXAS &amp; LOUISIANA GULF COAST BASIN"/>
    <m/>
    <s v="USA"/>
    <m/>
    <m/>
    <n v="27.526585000000001"/>
    <n v="657"/>
    <n v="-98.390918499999998"/>
    <m/>
    <m/>
    <s v="P-330"/>
    <x v="0"/>
    <s v="GARCIA, HRS A"/>
    <n v="107965280"/>
    <n v="3873"/>
    <m/>
    <n v="0"/>
    <n v="0"/>
  </r>
  <r>
    <n v="42131387840000"/>
    <n v="4213138784"/>
    <n v="1"/>
    <s v="NewDrill"/>
    <x v="0"/>
    <s v="MAGNUM PRODUCING, LP"/>
    <x v="176"/>
    <s v="121T"/>
    <x v="14"/>
    <s v="DELORES"/>
    <s v="GAS"/>
    <x v="4"/>
    <s v="V"/>
    <n v="7636"/>
    <x v="173"/>
    <x v="98"/>
    <x v="97"/>
    <n v="7"/>
    <n v="15986"/>
    <m/>
    <n v="712"/>
    <m/>
    <m/>
    <n v="1251"/>
    <n v="0"/>
    <n v="3376"/>
    <m/>
    <n v="65"/>
    <n v="4320"/>
    <n v="712"/>
    <s v="GULF COAST WEST"/>
    <n v="14735"/>
    <n v="3168"/>
    <n v="0"/>
    <m/>
    <n v="6"/>
    <n v="30"/>
    <n v="144"/>
    <n v="177871"/>
    <n v="0"/>
    <m/>
    <m/>
    <m/>
    <m/>
    <m/>
    <m/>
    <n v="25150"/>
    <n v="22452.246999999999"/>
    <n v="22450"/>
    <n v="44.539000000000001"/>
    <n v="39.799999999999997"/>
    <n v="0"/>
    <n v="4452"/>
    <n v="2"/>
    <n v="223"/>
    <n v="5"/>
    <n v="919"/>
    <n v="2"/>
    <n v="6"/>
    <n v="2"/>
    <n v="7232"/>
    <n v="7254"/>
    <n v="0.67"/>
    <n v="54.2"/>
    <d v="2005-05-27T00:00:00"/>
    <n v="1"/>
    <n v="1"/>
    <s v="MAGNUM PRODUCING, LP"/>
    <s v="AGE REFINING, INC."/>
    <n v="210838"/>
    <n v="22"/>
    <m/>
    <s v="ORCONES"/>
    <x v="0"/>
    <n v="4"/>
    <s v="TEXAS &amp; LOUISIANA GULF COAST BASIN"/>
    <m/>
    <s v="USA"/>
    <m/>
    <m/>
    <n v="27.504580000000001"/>
    <n v="657"/>
    <n v="-98.351192900000001"/>
    <m/>
    <m/>
    <s v="P-330"/>
    <x v="0"/>
    <s v="GARCIA, HRS A"/>
    <n v="107964658"/>
    <n v="712"/>
    <n v="15986"/>
    <n v="0"/>
    <n v="0"/>
  </r>
  <r>
    <n v="42015302950000"/>
    <n v="4201530295"/>
    <n v="1"/>
    <s v="Recomplete"/>
    <x v="1"/>
    <s v="MAGNUM PRODUCING, LP"/>
    <x v="177"/>
    <n v="1"/>
    <x v="12"/>
    <s v="WILCOX CONS."/>
    <s v="GAS"/>
    <x v="0"/>
    <s v="V"/>
    <n v="12905"/>
    <x v="174"/>
    <x v="98"/>
    <x v="2"/>
    <n v="164"/>
    <n v="476634"/>
    <n v="48"/>
    <n v="259"/>
    <n v="1"/>
    <m/>
    <n v="217"/>
    <n v="12197"/>
    <n v="79698"/>
    <m/>
    <n v="5"/>
    <n v="7099"/>
    <n v="7"/>
    <s v="GULF COAST CENTRAL"/>
    <n v="61642"/>
    <n v="10281"/>
    <n v="851"/>
    <s v="EAGLEBINE"/>
    <n v="0"/>
    <n v="66"/>
    <n v="399"/>
    <n v="398774"/>
    <n v="7"/>
    <n v="63"/>
    <n v="12064"/>
    <d v="2008-06-12T00:00:00"/>
    <n v="363"/>
    <n v="75"/>
    <n v="2150"/>
    <n v="12356000"/>
    <n v="87952.096000000005"/>
    <n v="1840290"/>
    <n v="11.37"/>
    <n v="0.1"/>
    <n v="0"/>
    <n v="12356"/>
    <n v="2"/>
    <n v="167"/>
    <n v="180"/>
    <n v="2060"/>
    <n v="2"/>
    <n v="12"/>
    <n v="2"/>
    <n v="10756"/>
    <n v="10786"/>
    <n v="0.67"/>
    <m/>
    <d v="2005-06-03T00:00:00"/>
    <n v="1"/>
    <n v="1"/>
    <s v="MAGNUM PRODUCING, LP"/>
    <s v="SHELL TRADING (US) COMPANY"/>
    <n v="210199"/>
    <n v="30"/>
    <m/>
    <s v="SEALY"/>
    <x v="0"/>
    <n v="3"/>
    <s v="TEXAS &amp; LOUISIANA GULF COAST BASIN"/>
    <m/>
    <s v="USA"/>
    <m/>
    <m/>
    <n v="29.7605939"/>
    <n v="5"/>
    <n v="-96.189263100000005"/>
    <m/>
    <m/>
    <s v="P-330"/>
    <x v="0"/>
    <s v="SAN FELIPE DE AUSTIN"/>
    <n v="107623337"/>
    <n v="167"/>
    <n v="14688"/>
    <n v="441"/>
    <n v="0"/>
  </r>
  <r>
    <n v="42015308890000"/>
    <n v="4201530889"/>
    <n v="2"/>
    <s v="FieldTransfer"/>
    <x v="1"/>
    <s v="MAGNUM PRODUCING, LP"/>
    <x v="167"/>
    <n v="6"/>
    <x v="12"/>
    <s v="WILCOX CONS."/>
    <s v="GAS"/>
    <x v="0"/>
    <s v="D"/>
    <n v="10900"/>
    <x v="175"/>
    <x v="95"/>
    <x v="2"/>
    <n v="174"/>
    <n v="722464"/>
    <n v="7"/>
    <n v="4278"/>
    <m/>
    <m/>
    <n v="297"/>
    <n v="12220"/>
    <n v="124689"/>
    <m/>
    <n v="163"/>
    <n v="24290"/>
    <n v="1204"/>
    <s v="GULF COAST CENTRAL"/>
    <n v="218884"/>
    <n v="37685"/>
    <n v="3181"/>
    <s v="EAGLEBINE"/>
    <n v="9"/>
    <n v="269"/>
    <n v="1559"/>
    <n v="1611600"/>
    <n v="7"/>
    <m/>
    <n v="4172"/>
    <d v="2007-12-21T00:00:00"/>
    <n v="93"/>
    <n v="45"/>
    <n v="2800"/>
    <n v="176450"/>
    <m/>
    <n v="168880"/>
    <m/>
    <n v="5.7"/>
    <n v="0"/>
    <n v="46758"/>
    <n v="2"/>
    <n v="288"/>
    <n v="3"/>
    <n v="8058"/>
    <n v="2"/>
    <n v="48"/>
    <n v="2"/>
    <n v="10306"/>
    <n v="10326"/>
    <n v="0.67"/>
    <n v="49.4"/>
    <d v="2005-05-11T00:00:00"/>
    <n v="1"/>
    <n v="1"/>
    <s v="MAGNUM PRODUCING, LP"/>
    <s v="SHELL TRADING (US) COMPANY"/>
    <n v="210200"/>
    <n v="20"/>
    <m/>
    <s v="SEALY"/>
    <x v="0"/>
    <n v="3"/>
    <s v="TEXAS &amp; LOUISIANA GULF COAST BASIN"/>
    <n v="179"/>
    <s v="USA"/>
    <m/>
    <m/>
    <n v="29.757826900000001"/>
    <n v="214"/>
    <n v="-96.199272199999996"/>
    <n v="2"/>
    <m/>
    <s v="P-330"/>
    <x v="0"/>
    <s v="H&amp;TC RR CO"/>
    <n v="107623336"/>
    <m/>
    <n v="2784"/>
    <n v="61"/>
    <n v="0"/>
  </r>
  <r>
    <n v="42015308890000"/>
    <n v="4201530889"/>
    <n v="2"/>
    <s v="FieldTransfer"/>
    <x v="1"/>
    <s v="MAGNUM PRODUCING, LP"/>
    <x v="167"/>
    <n v="6"/>
    <x v="12"/>
    <s v="WILCOX 10700, SOUTH"/>
    <s v="GAS"/>
    <x v="4"/>
    <s v="D"/>
    <n v="10900"/>
    <x v="175"/>
    <x v="96"/>
    <x v="98"/>
    <n v="1"/>
    <n v="10023"/>
    <m/>
    <n v="86"/>
    <m/>
    <n v="86"/>
    <n v="10023"/>
    <n v="0"/>
    <n v="1757"/>
    <m/>
    <n v="86"/>
    <n v="10023"/>
    <m/>
    <s v="GULF COAST CENTRAL"/>
    <m/>
    <m/>
    <m/>
    <s v="EAGLEBINE"/>
    <n v="0"/>
    <n v="0"/>
    <n v="0"/>
    <m/>
    <n v="0"/>
    <m/>
    <m/>
    <d v="2007-05-01T00:00:00"/>
    <m/>
    <n v="0"/>
    <n v="0"/>
    <m/>
    <n v="116546.512"/>
    <n v="116550"/>
    <n v="8.58"/>
    <n v="0"/>
    <n v="8.6"/>
    <n v="10023"/>
    <n v="1"/>
    <n v="86"/>
    <n v="1"/>
    <n v="1757"/>
    <n v="1"/>
    <n v="11"/>
    <n v="1"/>
    <n v="10593"/>
    <n v="10644"/>
    <n v="0.67"/>
    <n v="42.7"/>
    <d v="2005-04-05T00:00:00"/>
    <n v="1"/>
    <n v="1"/>
    <s v="MAGNUM PRODUCING, LP"/>
    <s v="PLAINS MARKETING, L.P."/>
    <n v="208771"/>
    <n v="51"/>
    <m/>
    <s v="SEALY"/>
    <x v="0"/>
    <n v="3"/>
    <s v="TEXAS &amp; LOUISIANA GULF COAST BASIN"/>
    <n v="179"/>
    <s v="USA"/>
    <m/>
    <m/>
    <n v="29.757826900000001"/>
    <n v="214"/>
    <n v="-96.199272199999996"/>
    <n v="2"/>
    <m/>
    <s v="P-330"/>
    <x v="0"/>
    <s v="H&amp;TC RR CO"/>
    <n v="105694208"/>
    <n v="86"/>
    <n v="10023"/>
    <n v="0"/>
    <n v="0"/>
  </r>
  <r>
    <n v="42245323580000"/>
    <n v="4224532358"/>
    <n v="3"/>
    <s v="Recomplete"/>
    <x v="1"/>
    <s v="MAGNUM PRODUCING, LP"/>
    <x v="138"/>
    <n v="2"/>
    <x v="1"/>
    <s v="FRIO 10,400"/>
    <s v="GAS"/>
    <x v="4"/>
    <s v="V"/>
    <n v="10300"/>
    <x v="129"/>
    <x v="99"/>
    <x v="95"/>
    <n v="37"/>
    <n v="691670"/>
    <m/>
    <n v="655"/>
    <m/>
    <m/>
    <n v="89"/>
    <n v="34360"/>
    <n v="115933"/>
    <m/>
    <n v="19"/>
    <n v="19722"/>
    <n v="273"/>
    <s v="GULF COAST CENTRAL"/>
    <n v="200339"/>
    <n v="33663"/>
    <n v="9247"/>
    <m/>
    <n v="2"/>
    <n v="192"/>
    <n v="1145"/>
    <n v="1154200"/>
    <n v="6"/>
    <n v="117"/>
    <n v="214629"/>
    <d v="2007-12-25T00:00:00"/>
    <n v="10902"/>
    <n v="610"/>
    <n v="850"/>
    <n v="746740"/>
    <n v="1060452.0549999999"/>
    <n v="1055980"/>
    <n v="0.94299999999999995"/>
    <n v="1.3"/>
    <n v="0"/>
    <n v="39298"/>
    <n v="6"/>
    <n v="57"/>
    <n v="4"/>
    <n v="6605"/>
    <n v="6"/>
    <n v="40"/>
    <n v="6"/>
    <n v="10166"/>
    <n v="10181"/>
    <n v="0.6"/>
    <m/>
    <d v="2004-09-14T00:00:00"/>
    <n v="1"/>
    <n v="1"/>
    <s v="DCP MIDSTREAM, LP"/>
    <s v="PLAINS MARKETING, L.P."/>
    <n v="207918"/>
    <n v="15"/>
    <m/>
    <s v="BIG HILL"/>
    <x v="0"/>
    <n v="3"/>
    <s v="TEXAS &amp; LOUISIANA GULF COAST BASIN"/>
    <n v="175"/>
    <s v="USA"/>
    <m/>
    <m/>
    <n v="29.771073999999999"/>
    <n v="342"/>
    <n v="-94.284019400000005"/>
    <m/>
    <m/>
    <s v="P-330"/>
    <x v="0"/>
    <s v="T&amp;NO RR CO"/>
    <n v="105580239"/>
    <n v="73"/>
    <n v="77413"/>
    <n v="5013"/>
    <n v="0"/>
  </r>
  <r>
    <n v="42123309920000"/>
    <n v="4212330992"/>
    <n v="1"/>
    <s v="ReEnter"/>
    <x v="1"/>
    <s v="MAGNUM PRODUCING, LP"/>
    <x v="178"/>
    <n v="1"/>
    <x v="15"/>
    <s v="FRIO 2300"/>
    <s v="GAS"/>
    <x v="0"/>
    <s v="V"/>
    <n v="5500"/>
    <x v="176"/>
    <x v="99"/>
    <x v="2"/>
    <n v="183"/>
    <n v="22279"/>
    <n v="0"/>
    <m/>
    <m/>
    <m/>
    <n v="15"/>
    <n v="1090"/>
    <n v="3713"/>
    <s v="EAGLE FORD DRY"/>
    <m/>
    <n v="818"/>
    <n v="0"/>
    <s v="GULF COAST WEST"/>
    <n v="2047"/>
    <n v="341"/>
    <n v="101"/>
    <s v="EAGLEFORD"/>
    <n v="0"/>
    <n v="3"/>
    <n v="19"/>
    <n v="18833"/>
    <n v="1"/>
    <m/>
    <n v="561"/>
    <d v="2004-10-20T00:00:00"/>
    <n v="29"/>
    <n v="515"/>
    <n v="915"/>
    <m/>
    <m/>
    <m/>
    <m/>
    <n v="0"/>
    <n v="0"/>
    <n v="818"/>
    <n v="1"/>
    <m/>
    <m/>
    <n v="136"/>
    <n v="1"/>
    <n v="1"/>
    <n v="1"/>
    <n v="2276"/>
    <n v="2280"/>
    <n v="0.56000000000000005"/>
    <m/>
    <d v="2004-10-12T00:00:00"/>
    <n v="1"/>
    <n v="1"/>
    <s v="MAGNUM PRODUCING, LP"/>
    <s v="SUNOCO PTNRS. MKTG.&amp;TERMINALS LP"/>
    <n v="207897"/>
    <n v="4"/>
    <m/>
    <s v="COTTONWOOD CREEK S."/>
    <x v="0"/>
    <n v="2"/>
    <s v="TEXAS &amp; LOUISIANA GULF COAST BASIN"/>
    <m/>
    <s v="USA"/>
    <m/>
    <m/>
    <n v="28.953712199999998"/>
    <n v="335"/>
    <n v="-97.321757399999996"/>
    <m/>
    <m/>
    <s v="P-330"/>
    <x v="0"/>
    <s v="MASON, L M"/>
    <n v="105580124"/>
    <m/>
    <n v="185"/>
    <n v="8"/>
    <n v="0"/>
  </r>
  <r>
    <n v="42291323450000"/>
    <n v="4229132345"/>
    <n v="1"/>
    <s v="Recomplete"/>
    <x v="1"/>
    <s v="MAGNUM PRODUCING, LP"/>
    <x v="179"/>
    <n v="1"/>
    <x v="32"/>
    <s v="WILCOX 9120-QUINN SD."/>
    <s v="OIL"/>
    <x v="0"/>
    <s v="D"/>
    <n v="18480"/>
    <x v="177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d v="2009-07-01T00:00:00"/>
    <m/>
    <m/>
    <m/>
    <m/>
    <m/>
    <m/>
    <m/>
    <m/>
    <m/>
    <m/>
    <m/>
    <m/>
    <m/>
    <m/>
    <m/>
    <m/>
    <m/>
    <n v="9154"/>
    <n v="9160"/>
    <m/>
    <n v="33.799999999999997"/>
    <d v="2001-01-01T00:00:00"/>
    <n v="1"/>
    <m/>
    <m/>
    <m/>
    <n v="24669"/>
    <n v="6"/>
    <m/>
    <s v="MCCOY"/>
    <x v="0"/>
    <n v="3"/>
    <s v="TEXAS &amp; LOUISIANA GULF COAST BASIN"/>
    <m/>
    <s v="USA"/>
    <m/>
    <m/>
    <n v="30.3485485"/>
    <n v="24"/>
    <n v="-95.025568699999994"/>
    <m/>
    <m/>
    <s v="P-330"/>
    <x v="0"/>
    <s v="DONAHO, D"/>
    <n v="105561977"/>
    <m/>
    <m/>
    <m/>
    <n v="0"/>
  </r>
  <r>
    <n v="42215323090000"/>
    <n v="4221532309"/>
    <n v="1"/>
    <s v="Recomplete"/>
    <x v="1"/>
    <s v="MAGNUM PRODUCING, LP"/>
    <x v="180"/>
    <n v="14"/>
    <x v="29"/>
    <s v="3-G-1"/>
    <s v="GAS"/>
    <x v="3"/>
    <s v="V"/>
    <n v="8300"/>
    <x v="178"/>
    <x v="100"/>
    <x v="66"/>
    <n v="44"/>
    <n v="72840"/>
    <m/>
    <n v="866"/>
    <m/>
    <n v="25"/>
    <n v="142"/>
    <n v="1784"/>
    <n v="13006"/>
    <m/>
    <n v="38"/>
    <n v="13507"/>
    <n v="237"/>
    <s v="GULF COAST WEST"/>
    <n v="32494"/>
    <n v="5653"/>
    <n v="601"/>
    <m/>
    <n v="5"/>
    <n v="74"/>
    <n v="415"/>
    <n v="446097"/>
    <n v="33"/>
    <n v="301"/>
    <n v="12048"/>
    <d v="2016-06-01T00:00:00"/>
    <n v="332"/>
    <n v="0"/>
    <n v="0"/>
    <n v="78840"/>
    <n v="30915.492999999999"/>
    <n v="84110"/>
    <n v="32.345999999999997"/>
    <n v="12.7"/>
    <n v="176.1"/>
    <n v="13507"/>
    <n v="1"/>
    <n v="163"/>
    <n v="2"/>
    <n v="2305"/>
    <n v="2"/>
    <n v="14"/>
    <n v="2"/>
    <n v="7400"/>
    <n v="7410"/>
    <n v="0.6"/>
    <n v="48.4"/>
    <d v="2005-01-31T00:00:00"/>
    <n v="1"/>
    <n v="1"/>
    <s v="DCP OPERATING COMPANY, LP"/>
    <s v="FLINT HILLS RESOURCES, LP"/>
    <n v="207597"/>
    <n v="10"/>
    <m/>
    <s v="MERCEDES"/>
    <x v="0"/>
    <n v="4"/>
    <s v="TEXAS &amp; LOUISIANA GULF COAST BASIN"/>
    <m/>
    <s v="USA"/>
    <m/>
    <m/>
    <n v="26.262395699999999"/>
    <n v="54"/>
    <n v="-97.910305399999999"/>
    <m/>
    <m/>
    <s v="P-330"/>
    <x v="0"/>
    <s v="YNOJOSA DE BALLI, J J"/>
    <n v="105561338"/>
    <n v="284"/>
    <n v="8780"/>
    <n v="241"/>
    <n v="0"/>
  </r>
  <r>
    <n v="0"/>
    <n v="0"/>
    <n v="0"/>
    <s v="Not in Permit List"/>
    <x v="1"/>
    <s v="MAGNUM PRODUCING, LP"/>
    <x v="180"/>
    <m/>
    <x v="41"/>
    <s v="3-G-1"/>
    <s v="GAS"/>
    <x v="0"/>
    <s v="V"/>
    <m/>
    <x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207020"/>
    <m/>
    <n v="0"/>
    <s v="MERCEDES"/>
    <x v="0"/>
    <n v="4"/>
    <m/>
    <m/>
    <s v="USA"/>
    <m/>
    <m/>
    <m/>
    <m/>
    <m/>
    <m/>
    <m/>
    <m/>
    <x v="0"/>
    <m/>
    <n v="105561337"/>
    <m/>
    <m/>
    <m/>
    <n v="0"/>
  </r>
  <r>
    <n v="3027114580000"/>
    <n v="3027114580"/>
    <n v="0"/>
    <s v="Not in Permit List"/>
    <x v="1"/>
    <s v="MAGNUM PRODUCING, LP"/>
    <x v="139"/>
    <n v="3"/>
    <x v="39"/>
    <s v="COTTON VALLEY"/>
    <s v="OIL"/>
    <x v="7"/>
    <s v="U"/>
    <n v="8700"/>
    <x v="4"/>
    <x v="101"/>
    <x v="51"/>
    <n v="354"/>
    <n v="224632"/>
    <n v="0"/>
    <n v="165478"/>
    <n v="5"/>
    <n v="137"/>
    <n v="0"/>
    <n v="204626"/>
    <n v="202917"/>
    <m/>
    <n v="353"/>
    <n v="0"/>
    <n v="5046"/>
    <s v="ARKLA"/>
    <n v="4503"/>
    <n v="5797"/>
    <n v="0"/>
    <m/>
    <n v="14"/>
    <n v="15"/>
    <n v="3"/>
    <n v="88933"/>
    <n v="1219"/>
    <n v="1791"/>
    <m/>
    <m/>
    <n v="15057"/>
    <m/>
    <m/>
    <n v="220"/>
    <n v="66.055000000000007"/>
    <n v="1360"/>
    <n v="15138.888999999999"/>
    <n v="4563.8"/>
    <m/>
    <n v="7325"/>
    <n v="8"/>
    <n v="3615"/>
    <n v="7"/>
    <n v="4541"/>
    <n v="7"/>
    <n v="27"/>
    <n v="7"/>
    <m/>
    <m/>
    <m/>
    <m/>
    <d v="2007-08-02T00:00:00"/>
    <n v="1"/>
    <n v="1"/>
    <m/>
    <m/>
    <n v="34287"/>
    <m/>
    <m/>
    <s v="DORCHEAT MACEDONIA"/>
    <x v="3"/>
    <m/>
    <s v="ARKLA BASIN"/>
    <n v="19"/>
    <s v="USA"/>
    <s v="18S"/>
    <s v="21W"/>
    <n v="33.167561499999998"/>
    <m/>
    <n v="-93.320309499999993"/>
    <m/>
    <m/>
    <s v="P-300"/>
    <x v="0"/>
    <m/>
    <n v="105481855"/>
    <n v="1635"/>
    <n v="108"/>
    <n v="13626"/>
    <n v="105487961"/>
  </r>
  <r>
    <n v="3027114400000"/>
    <n v="3027114400"/>
    <n v="0"/>
    <s v="Not in Permit List"/>
    <x v="1"/>
    <s v="MAGNUM PRODUCING, LP"/>
    <x v="139"/>
    <n v="2"/>
    <x v="39"/>
    <s v="COTTON VALLEY"/>
    <s v="OIL"/>
    <x v="0"/>
    <s v="V"/>
    <n v="8660"/>
    <x v="4"/>
    <x v="102"/>
    <x v="1"/>
    <n v="329"/>
    <n v="436340"/>
    <n v="74"/>
    <n v="106942"/>
    <n v="1"/>
    <n v="1"/>
    <n v="13200"/>
    <n v="122369"/>
    <n v="179665"/>
    <m/>
    <n v="1471"/>
    <m/>
    <n v="9999"/>
    <s v="ARKLA"/>
    <n v="15456"/>
    <n v="12575"/>
    <n v="0"/>
    <m/>
    <n v="57"/>
    <n v="57"/>
    <n v="0"/>
    <n v="342400"/>
    <n v="1"/>
    <n v="550"/>
    <n v="994"/>
    <m/>
    <n v="990"/>
    <m/>
    <m/>
    <n v="0"/>
    <n v="52418.250999999997"/>
    <n v="4080"/>
    <n v="19.077000000000002"/>
    <m/>
    <n v="0.1"/>
    <n v="13200"/>
    <n v="353"/>
    <n v="2051"/>
    <n v="15"/>
    <n v="3118"/>
    <n v="15"/>
    <n v="19"/>
    <n v="15"/>
    <n v="7862"/>
    <n v="7879"/>
    <m/>
    <m/>
    <m/>
    <n v="1"/>
    <n v="1"/>
    <m/>
    <m/>
    <n v="34286"/>
    <n v="17"/>
    <m/>
    <s v="DORCHEAT MACEDONIA"/>
    <x v="3"/>
    <m/>
    <s v="ARKLA BASIN"/>
    <n v="19"/>
    <s v="USA"/>
    <s v="18S"/>
    <s v="21W"/>
    <n v="33.167481500000001"/>
    <m/>
    <n v="-93.314929399999997"/>
    <m/>
    <m/>
    <s v="P-300"/>
    <x v="0"/>
    <m/>
    <n v="105481852"/>
    <n v="263"/>
    <n v="13786"/>
    <n v="692"/>
    <n v="105487946"/>
  </r>
  <r>
    <n v="3027011390000"/>
    <n v="3027011390"/>
    <n v="0"/>
    <s v="Not in Permit List"/>
    <x v="1"/>
    <s v="MAGNUM PRODUCING, LP"/>
    <x v="139"/>
    <n v="1"/>
    <x v="39"/>
    <s v="COTTON VALLEY"/>
    <s v="OIL"/>
    <x v="7"/>
    <s v="U"/>
    <n v="8965"/>
    <x v="4"/>
    <x v="103"/>
    <x v="51"/>
    <n v="749"/>
    <n v="51792"/>
    <n v="17"/>
    <n v="857742"/>
    <n v="10"/>
    <n v="327"/>
    <n v="27"/>
    <n v="93907"/>
    <n v="866374"/>
    <m/>
    <n v="1865"/>
    <m/>
    <n v="9011"/>
    <s v="ARKLA"/>
    <n v="0"/>
    <n v="9011"/>
    <n v="0"/>
    <m/>
    <n v="60"/>
    <n v="60"/>
    <n v="0"/>
    <n v="361500"/>
    <n v="702"/>
    <n v="4126"/>
    <n v="166"/>
    <m/>
    <n v="8087"/>
    <m/>
    <m/>
    <n v="0"/>
    <n v="1497.922"/>
    <n v="60"/>
    <n v="667.59199999999998"/>
    <m/>
    <n v="12111.1"/>
    <n v="1435"/>
    <n v="459"/>
    <n v="2487"/>
    <n v="37"/>
    <n v="2508"/>
    <n v="397"/>
    <n v="15"/>
    <n v="397"/>
    <m/>
    <m/>
    <m/>
    <m/>
    <m/>
    <n v="1"/>
    <n v="1"/>
    <m/>
    <m/>
    <n v="34292"/>
    <m/>
    <m/>
    <s v="DORCHEAT MACEDONIA"/>
    <x v="3"/>
    <m/>
    <s v="ARKLA BASIN"/>
    <n v="19"/>
    <s v="USA"/>
    <s v="18S"/>
    <s v="21W"/>
    <n v="33.167401499999997"/>
    <m/>
    <n v="-93.317349500000006"/>
    <m/>
    <m/>
    <s v="P-300"/>
    <x v="0"/>
    <m/>
    <n v="105479973"/>
    <n v="3368"/>
    <n v="5045"/>
    <n v="7247"/>
    <n v="105486789"/>
  </r>
  <r>
    <n v="3027011500000"/>
    <n v="3027011500"/>
    <n v="0"/>
    <s v="Not in Permit List"/>
    <x v="1"/>
    <s v="MAGNUM PRODUCING, LP"/>
    <x v="181"/>
    <n v="1"/>
    <x v="39"/>
    <s v="COTTON VALLEY"/>
    <s v="OIL"/>
    <x v="7"/>
    <s v="U"/>
    <n v="8936"/>
    <x v="4"/>
    <x v="103"/>
    <x v="51"/>
    <n v="752"/>
    <n v="260216"/>
    <n v="13"/>
    <n v="691934"/>
    <n v="4"/>
    <n v="104"/>
    <n v="434"/>
    <n v="483592"/>
    <n v="735303"/>
    <m/>
    <n v="2979"/>
    <m/>
    <n v="16253"/>
    <s v="ARKLA"/>
    <n v="0"/>
    <n v="16253"/>
    <n v="0"/>
    <m/>
    <n v="101"/>
    <n v="101"/>
    <n v="0"/>
    <n v="604286"/>
    <n v="2116"/>
    <n v="1222"/>
    <n v="4378"/>
    <m/>
    <n v="24071"/>
    <m/>
    <m/>
    <n v="0"/>
    <n v="3084.33"/>
    <n v="380"/>
    <n v="324.22000000000003"/>
    <m/>
    <n v="239.6"/>
    <n v="2048"/>
    <n v="7"/>
    <n v="3409"/>
    <n v="12"/>
    <n v="3409"/>
    <n v="12"/>
    <n v="20"/>
    <n v="12"/>
    <m/>
    <m/>
    <m/>
    <m/>
    <m/>
    <n v="1"/>
    <n v="1"/>
    <m/>
    <m/>
    <n v="34348"/>
    <m/>
    <m/>
    <s v="DORCHEAT MACEDONIA"/>
    <x v="3"/>
    <m/>
    <s v="ARKLA BASIN"/>
    <n v="20"/>
    <s v="USA"/>
    <s v="18S"/>
    <s v="21W"/>
    <n v="33.166721600000002"/>
    <m/>
    <n v="-93.300359"/>
    <m/>
    <m/>
    <s v="P-300"/>
    <x v="0"/>
    <m/>
    <n v="105479969"/>
    <n v="1589"/>
    <n v="4901"/>
    <n v="24495"/>
    <n v="105486795"/>
  </r>
  <r>
    <n v="3027011580000"/>
    <n v="3027011580"/>
    <n v="0"/>
    <s v="Not in Permit List"/>
    <x v="1"/>
    <s v="MAGNUM PRODUCING, LP"/>
    <x v="182"/>
    <n v="1"/>
    <x v="39"/>
    <s v="COTTON VALLEY"/>
    <s v="OIL"/>
    <x v="7"/>
    <s v="U"/>
    <n v="8922"/>
    <x v="4"/>
    <x v="103"/>
    <x v="51"/>
    <n v="737"/>
    <n v="102561"/>
    <n v="5"/>
    <n v="404773"/>
    <n v="3"/>
    <n v="133"/>
    <n v="105"/>
    <n v="337393"/>
    <n v="421867"/>
    <m/>
    <n v="1863"/>
    <m/>
    <n v="9013"/>
    <s v="ARKLA"/>
    <n v="0"/>
    <n v="9013"/>
    <n v="0"/>
    <m/>
    <n v="60"/>
    <n v="60"/>
    <n v="0"/>
    <n v="362357"/>
    <n v="1215"/>
    <n v="1555"/>
    <n v="1038"/>
    <m/>
    <n v="13077"/>
    <m/>
    <m/>
    <n v="0"/>
    <n v="1274.6310000000001"/>
    <n v="250"/>
    <n v="784.54"/>
    <m/>
    <n v="1266.7"/>
    <n v="3434"/>
    <n v="429"/>
    <n v="2590"/>
    <n v="72"/>
    <n v="2590"/>
    <n v="72"/>
    <n v="16"/>
    <n v="72"/>
    <m/>
    <m/>
    <m/>
    <m/>
    <m/>
    <n v="1"/>
    <n v="1"/>
    <m/>
    <m/>
    <n v="34352"/>
    <m/>
    <m/>
    <s v="DORCHEAT MACEDONIA"/>
    <x v="3"/>
    <m/>
    <s v="ARKLA BASIN"/>
    <n v="21"/>
    <s v="USA"/>
    <s v="18S"/>
    <s v="21W"/>
    <n v="33.166661599999998"/>
    <m/>
    <n v="-93.2854885"/>
    <m/>
    <m/>
    <s v="P-300"/>
    <x v="0"/>
    <m/>
    <n v="105479958"/>
    <n v="1289"/>
    <n v="1643"/>
    <n v="12772"/>
    <n v="105486801"/>
  </r>
  <r>
    <n v="42071322520000"/>
    <n v="4207132252"/>
    <n v="0"/>
    <s v="Not in Permit List"/>
    <x v="1"/>
    <s v="MAGNUM PRODUCING, LP"/>
    <x v="183"/>
    <n v="1"/>
    <x v="34"/>
    <n v="9700"/>
    <s v="GAS"/>
    <x v="3"/>
    <s v="D"/>
    <n v="13845"/>
    <x v="179"/>
    <x v="104"/>
    <x v="99"/>
    <n v="8"/>
    <n v="42818"/>
    <m/>
    <n v="432"/>
    <m/>
    <m/>
    <n v="240"/>
    <n v="0"/>
    <n v="7568"/>
    <m/>
    <n v="292"/>
    <n v="19536"/>
    <n v="376"/>
    <s v="GULF COAST CENTRAL"/>
    <n v="38831"/>
    <n v="6848"/>
    <n v="0"/>
    <m/>
    <n v="2"/>
    <n v="70"/>
    <n v="408"/>
    <n v="419700"/>
    <n v="0"/>
    <m/>
    <m/>
    <d v="2008-05-01T00:00:00"/>
    <m/>
    <n v="0"/>
    <n v="0"/>
    <n v="214890"/>
    <n v="99115.740999999995"/>
    <n v="99120"/>
    <n v="10.089"/>
    <n v="4.7"/>
    <n v="0"/>
    <n v="19536"/>
    <n v="1"/>
    <n v="292"/>
    <n v="1"/>
    <n v="3548"/>
    <n v="1"/>
    <n v="21"/>
    <n v="1"/>
    <n v="10014"/>
    <n v="10028"/>
    <n v="0.64"/>
    <n v="50.8"/>
    <d v="2004-08-14T00:00:00"/>
    <n v="1"/>
    <n v="1"/>
    <s v="KINDER MORGAN TEXAS PIPELINE LLC"/>
    <s v="SUNOCO PTNRS. MKTG.&amp;TERMINALS LP"/>
    <n v="206753"/>
    <n v="14"/>
    <m/>
    <s v="LAKE ANAHUAC"/>
    <x v="0"/>
    <n v="3"/>
    <s v="TEXAS &amp; LOUISIANA GULF COAST BASIN"/>
    <m/>
    <s v="USA"/>
    <m/>
    <m/>
    <n v="29.8033781"/>
    <n v="48"/>
    <n v="-94.656147599999997"/>
    <m/>
    <m/>
    <s v="P-330"/>
    <x v="0"/>
    <s v="BLUME, J N"/>
    <n v="105414996"/>
    <n v="432"/>
    <n v="42818"/>
    <n v="0"/>
    <n v="0"/>
  </r>
  <r>
    <n v="42201321220000"/>
    <n v="4220132122"/>
    <n v="0"/>
    <s v="Not in Permit List"/>
    <x v="1"/>
    <s v="MAGNUM PRODUCING, LP"/>
    <x v="104"/>
    <n v="5"/>
    <x v="36"/>
    <s v="YEGUA CONSOL"/>
    <s v="OIL"/>
    <x v="0"/>
    <s v="V"/>
    <n v="11330"/>
    <x v="180"/>
    <x v="105"/>
    <x v="2"/>
    <n v="179"/>
    <n v="301824"/>
    <n v="65"/>
    <n v="45011"/>
    <n v="11"/>
    <n v="253"/>
    <n v="2366"/>
    <n v="90022"/>
    <n v="95315"/>
    <m/>
    <n v="638"/>
    <n v="2137"/>
    <n v="2650"/>
    <s v="GULF COAST CENTRAL"/>
    <n v="12141"/>
    <n v="4674"/>
    <n v="5300"/>
    <m/>
    <n v="18"/>
    <n v="27"/>
    <n v="57"/>
    <n v="162258"/>
    <n v="506"/>
    <n v="2865"/>
    <n v="18385"/>
    <d v="2020-04-15T00:00:00"/>
    <n v="5730"/>
    <m/>
    <m/>
    <n v="3260"/>
    <n v="6785.8940000000002"/>
    <n v="6710"/>
    <n v="147.36500000000001"/>
    <n v="306.39999999999998"/>
    <n v="106.9"/>
    <n v="5946"/>
    <n v="53"/>
    <n v="638"/>
    <n v="1"/>
    <n v="1080"/>
    <n v="53"/>
    <n v="6"/>
    <n v="53"/>
    <m/>
    <m/>
    <m/>
    <n v="39.799999999999997"/>
    <d v="1988-05-20T00:00:00"/>
    <n v="1"/>
    <n v="1"/>
    <m/>
    <s v="ENTERPRISE CRUDE OIL LLC"/>
    <n v="24644"/>
    <m/>
    <m/>
    <s v="ULRICH"/>
    <x v="0"/>
    <n v="3"/>
    <s v="TEXAS &amp; LOUISIANA GULF COAST BASIN"/>
    <m/>
    <s v="USA"/>
    <m/>
    <m/>
    <n v="29.8582386"/>
    <n v="54"/>
    <n v="-94.984066400000003"/>
    <m/>
    <m/>
    <s v="P-330"/>
    <x v="0"/>
    <s v="NASH, H"/>
    <n v="104676557"/>
    <n v="3587"/>
    <n v="24341"/>
    <n v="7174"/>
    <n v="0"/>
  </r>
  <r>
    <n v="42089306500000"/>
    <n v="4208930650"/>
    <n v="2"/>
    <s v="Recomplete"/>
    <x v="1"/>
    <s v="MAGNUM PRODUCING, LP"/>
    <x v="184"/>
    <n v="2"/>
    <x v="9"/>
    <n v="9350"/>
    <s v="GAS"/>
    <x v="0"/>
    <s v="V"/>
    <n v="16200"/>
    <x v="181"/>
    <x v="99"/>
    <x v="100"/>
    <n v="26"/>
    <n v="24804"/>
    <m/>
    <n v="1746"/>
    <m/>
    <m/>
    <n v="11"/>
    <n v="287"/>
    <n v="5880"/>
    <m/>
    <n v="596"/>
    <n v="7766"/>
    <n v="1330"/>
    <s v="GULF COAST CENTRAL"/>
    <n v="20421"/>
    <n v="4734"/>
    <n v="237"/>
    <s v="EAGLEBINE"/>
    <n v="9"/>
    <n v="32"/>
    <n v="134"/>
    <n v="189433"/>
    <n v="0"/>
    <n v="311"/>
    <n v="5931"/>
    <d v="2016-05-01T00:00:00"/>
    <n v="69"/>
    <n v="0"/>
    <n v="0"/>
    <n v="14370"/>
    <n v="1840.4259999999999"/>
    <n v="14210"/>
    <n v="543.35299999999995"/>
    <n v="69.599999999999994"/>
    <n v="0"/>
    <n v="7766"/>
    <n v="1"/>
    <n v="596"/>
    <n v="1"/>
    <n v="1890"/>
    <n v="1"/>
    <n v="11"/>
    <n v="1"/>
    <n v="9302"/>
    <n v="9308"/>
    <n v="0.76"/>
    <n v="47.7"/>
    <d v="2004-09-24T00:00:00"/>
    <n v="1"/>
    <n v="1"/>
    <s v="MAGNUM PRODUCING, LP"/>
    <s v="PLAINS MARKETING, L.P."/>
    <n v="205418"/>
    <n v="6"/>
    <m/>
    <s v="HAMEL, SOUTH"/>
    <x v="0"/>
    <n v="3"/>
    <s v="TEXAS &amp; LOUISIANA GULF COAST BASIN"/>
    <m/>
    <s v="USA"/>
    <m/>
    <m/>
    <n v="29.653923299999999"/>
    <n v="163"/>
    <n v="-96.663258999999996"/>
    <m/>
    <m/>
    <s v="P-330"/>
    <x v="0"/>
    <s v="DOWDY, R"/>
    <n v="104675807"/>
    <n v="188"/>
    <n v="346"/>
    <n v="3"/>
    <n v="0"/>
  </r>
  <r>
    <n v="42339310540000"/>
    <n v="4233931054"/>
    <n v="0"/>
    <s v="Not in Permit List"/>
    <x v="1"/>
    <s v="MAGNUM PRODUCING, LP"/>
    <x v="185"/>
    <s v="3W"/>
    <x v="38"/>
    <s v="MIDDLE WILCOX CONS."/>
    <s v="GAS"/>
    <x v="0"/>
    <s v="D"/>
    <n v="12859"/>
    <x v="182"/>
    <x v="105"/>
    <x v="2"/>
    <n v="173"/>
    <n v="2814016"/>
    <n v="252"/>
    <n v="13599"/>
    <n v="1"/>
    <n v="23"/>
    <n v="6674"/>
    <n v="166512"/>
    <n v="482602"/>
    <m/>
    <n v="496"/>
    <n v="109730"/>
    <n v="2421"/>
    <s v="GULF COAST CENTRAL"/>
    <n v="478565"/>
    <n v="82182"/>
    <n v="17441"/>
    <m/>
    <n v="18"/>
    <n v="658"/>
    <n v="3844"/>
    <n v="3949129"/>
    <n v="1100"/>
    <n v="452"/>
    <n v="82951"/>
    <d v="2018-05-30T00:00:00"/>
    <n v="13672"/>
    <n v="380"/>
    <n v="1100"/>
    <n v="218630"/>
    <n v="243007.519"/>
    <n v="206930"/>
    <n v="4.1150000000000002"/>
    <n v="4.5999999999999996"/>
    <n v="3.4"/>
    <n v="119153"/>
    <n v="2"/>
    <n v="545"/>
    <n v="2"/>
    <n v="20404"/>
    <n v="2"/>
    <n v="122"/>
    <n v="2"/>
    <n v="10056"/>
    <n v="10709"/>
    <n v="0.66"/>
    <m/>
    <d v="2004-06-02T00:00:00"/>
    <n v="1"/>
    <n v="1"/>
    <s v="MAGNUM PRODUCING, LP"/>
    <s v="ENTERPRISE CRUDE OIL LLC"/>
    <n v="206045"/>
    <n v="653"/>
    <m/>
    <s v="CONROE"/>
    <x v="0"/>
    <n v="3"/>
    <s v="TEXAS &amp; LOUISIANA GULF COAST BASIN"/>
    <m/>
    <s v="USA"/>
    <m/>
    <m/>
    <n v="30.228652100000001"/>
    <n v="502"/>
    <n v="-95.377763000000002"/>
    <m/>
    <m/>
    <s v="P-330"/>
    <x v="0"/>
    <s v="SMITH, L"/>
    <n v="104675799"/>
    <n v="399"/>
    <n v="96960"/>
    <n v="15982"/>
    <n v="0"/>
  </r>
  <r>
    <n v="42089323600000"/>
    <n v="4208932360"/>
    <n v="0"/>
    <s v="Not in Permit List"/>
    <x v="1"/>
    <s v="MAGNUM PRODUCING, LP"/>
    <x v="186"/>
    <n v="1"/>
    <x v="9"/>
    <s v="WX. 10330 MASS."/>
    <s v="GAS"/>
    <x v="0"/>
    <s v="V"/>
    <n v="10467"/>
    <x v="183"/>
    <x v="106"/>
    <x v="101"/>
    <n v="73"/>
    <n v="350233"/>
    <m/>
    <n v="7649"/>
    <m/>
    <m/>
    <n v="7"/>
    <n v="3374"/>
    <n v="66021"/>
    <m/>
    <m/>
    <n v="4870"/>
    <n v="2323"/>
    <s v="GULF COAST CENTRAL"/>
    <n v="88776"/>
    <n v="17119"/>
    <n v="654"/>
    <s v="EAGLEBINE"/>
    <n v="22"/>
    <n v="126"/>
    <n v="621"/>
    <n v="755226"/>
    <n v="0"/>
    <m/>
    <n v="326"/>
    <d v="2016-05-01T00:00:00"/>
    <n v="4"/>
    <n v="0"/>
    <n v="0"/>
    <n v="27690"/>
    <n v="18265.956999999999"/>
    <n v="45790"/>
    <n v="54.747"/>
    <n v="36.1"/>
    <n v="0"/>
    <n v="19242"/>
    <n v="2"/>
    <n v="695"/>
    <n v="1"/>
    <n v="3902"/>
    <n v="2"/>
    <n v="23"/>
    <n v="2"/>
    <n v="10378"/>
    <n v="10408"/>
    <n v="0.69"/>
    <n v="55"/>
    <d v="2004-11-21T00:00:00"/>
    <n v="1"/>
    <n v="1"/>
    <s v="ENTERPRISE PRODUCTS OPERATINGLLC"/>
    <s v="ENTERPRISE CRUDE OIL LLC"/>
    <n v="205312"/>
    <n v="30"/>
    <m/>
    <s v="ROCK ISL., W."/>
    <x v="0"/>
    <n v="3"/>
    <s v="TEXAS &amp; LOUISIANA GULF COAST BASIN"/>
    <n v="62"/>
    <s v="USA"/>
    <m/>
    <m/>
    <n v="29.512604199999998"/>
    <n v="635"/>
    <n v="-96.595240799999999"/>
    <m/>
    <m/>
    <s v="P-330"/>
    <x v="0"/>
    <s v="I&amp;GN RR CO"/>
    <n v="104663194"/>
    <n v="94"/>
    <n v="1717"/>
    <n v="22"/>
    <n v="0"/>
  </r>
  <r>
    <n v="42123318980000"/>
    <n v="4212331898"/>
    <n v="0"/>
    <s v="Not in Permit List"/>
    <x v="1"/>
    <s v="MAGNUM PRODUCING, LP"/>
    <x v="187"/>
    <n v="2"/>
    <x v="15"/>
    <m/>
    <s v="GAS"/>
    <x v="3"/>
    <s v="D"/>
    <n v="12875"/>
    <x v="184"/>
    <x v="0"/>
    <x v="0"/>
    <m/>
    <m/>
    <m/>
    <m/>
    <m/>
    <m/>
    <m/>
    <m/>
    <m/>
    <s v="EAGLE FORD DRY"/>
    <m/>
    <m/>
    <m/>
    <s v="GULF COAST WEST"/>
    <m/>
    <m/>
    <m/>
    <s v="EAGLEFORD"/>
    <m/>
    <m/>
    <m/>
    <m/>
    <m/>
    <m/>
    <m/>
    <d v="2009-10-01T00:00:00"/>
    <m/>
    <n v="0"/>
    <n v="0"/>
    <m/>
    <m/>
    <m/>
    <m/>
    <m/>
    <m/>
    <m/>
    <m/>
    <m/>
    <m/>
    <m/>
    <m/>
    <m/>
    <m/>
    <n v="11805"/>
    <n v="11862"/>
    <m/>
    <m/>
    <d v="2002-11-05T00:00:00"/>
    <n v="1"/>
    <m/>
    <s v="DCP MIDSTREAM, LP"/>
    <s v="GULFMARK ENERGY, INC."/>
    <n v="204843"/>
    <n v="57"/>
    <m/>
    <s v="WILDCAT"/>
    <x v="0"/>
    <n v="2"/>
    <s v="TEXAS &amp; LOUISIANA GULF COAST BASIN"/>
    <m/>
    <s v="USA"/>
    <m/>
    <m/>
    <n v="28.843950400000001"/>
    <n v="653"/>
    <n v="-97.595588300000003"/>
    <m/>
    <m/>
    <s v="P-330"/>
    <x v="0"/>
    <s v="LAZO, A"/>
    <n v="104663126"/>
    <m/>
    <m/>
    <m/>
    <n v="0"/>
  </r>
  <r>
    <n v="42215332280000"/>
    <n v="4221533228"/>
    <n v="0"/>
    <s v="Not in Permit List"/>
    <x v="1"/>
    <s v="MAGNUM PRODUCING, LP"/>
    <x v="188"/>
    <n v="1"/>
    <x v="29"/>
    <s v="FRIO"/>
    <s v="GAS"/>
    <x v="3"/>
    <s v="V"/>
    <n v="15450"/>
    <x v="185"/>
    <x v="99"/>
    <x v="102"/>
    <n v="57"/>
    <n v="5143450"/>
    <m/>
    <n v="191663"/>
    <m/>
    <n v="2"/>
    <n v="8"/>
    <n v="63880"/>
    <n v="1048905"/>
    <m/>
    <n v="5"/>
    <n v="6"/>
    <n v="94311"/>
    <s v="GULF COAST WEST"/>
    <n v="1259589"/>
    <n v="304243"/>
    <n v="10632"/>
    <m/>
    <n v="153"/>
    <n v="890"/>
    <n v="4423"/>
    <n v="5340033"/>
    <n v="2"/>
    <n v="1547"/>
    <n v="221425"/>
    <d v="2010-06-01T00:00:00"/>
    <n v="9996"/>
    <n v="0"/>
    <n v="0"/>
    <n v="28950"/>
    <n v="119803.571"/>
    <n v="26840"/>
    <n v="8.3469999999999995"/>
    <n v="34.5"/>
    <n v="250"/>
    <n v="315027"/>
    <n v="11"/>
    <n v="30718"/>
    <n v="5"/>
    <n v="78853"/>
    <n v="5"/>
    <n v="473"/>
    <n v="5"/>
    <n v="10610"/>
    <n v="11132"/>
    <n v="0.66"/>
    <n v="52.7"/>
    <d v="2005-03-18T00:00:00"/>
    <n v="1"/>
    <n v="1"/>
    <s v="MAGNUM PRODUCING, LP"/>
    <s v="GULFMARK ENERGY, INC."/>
    <n v="204539"/>
    <n v="522"/>
    <m/>
    <s v="LOS TORRITOS, N"/>
    <x v="0"/>
    <n v="4"/>
    <s v="TEXAS &amp; LOUISIANA GULF COAST BASIN"/>
    <m/>
    <s v="USA"/>
    <m/>
    <m/>
    <n v="26.120514100000001"/>
    <n v="7"/>
    <n v="-98.154487799999998"/>
    <m/>
    <m/>
    <s v="P-330"/>
    <x v="0"/>
    <s v="DOMINGUES, M"/>
    <n v="104656087"/>
    <n v="56"/>
    <n v="6709"/>
    <n v="1635"/>
    <n v="0"/>
  </r>
  <r>
    <n v="42015006130000"/>
    <n v="4201500613"/>
    <n v="1"/>
    <s v="ReEnter"/>
    <x v="1"/>
    <s v="MAGNUM PRODUCING, LP"/>
    <x v="189"/>
    <n v="1"/>
    <x v="12"/>
    <s v="WILCOX 10,800"/>
    <s v="GAS"/>
    <x v="0"/>
    <s v="V"/>
    <n v="11248"/>
    <x v="186"/>
    <x v="107"/>
    <x v="83"/>
    <n v="33"/>
    <n v="90525"/>
    <m/>
    <n v="5089"/>
    <m/>
    <n v="1"/>
    <n v="406"/>
    <n v="54314"/>
    <n v="20177"/>
    <m/>
    <n v="28"/>
    <n v="2392"/>
    <n v="1020"/>
    <s v="GULF COAST CENTRAL"/>
    <n v="24191"/>
    <n v="5052"/>
    <n v="14515"/>
    <s v="EAGLEBINE"/>
    <n v="4"/>
    <n v="30"/>
    <n v="155"/>
    <n v="181367"/>
    <n v="244"/>
    <n v="1956"/>
    <n v="32378"/>
    <d v="2011-05-01T00:00:00"/>
    <n v="19427"/>
    <n v="0"/>
    <n v="0"/>
    <n v="34910"/>
    <n v="15768.652"/>
    <n v="17790"/>
    <n v="63.417000000000002"/>
    <n v="28.6"/>
    <n v="2.5"/>
    <n v="6125"/>
    <n v="5"/>
    <n v="315"/>
    <n v="6"/>
    <n v="1309"/>
    <n v="5"/>
    <n v="8"/>
    <n v="5"/>
    <n v="10632"/>
    <n v="10900"/>
    <n v="0.79"/>
    <n v="45.4"/>
    <d v="2004-05-20T00:00:00"/>
    <n v="1"/>
    <n v="1"/>
    <s v="EL PASO FIELD SERVICES, L.P."/>
    <s v="SHELL TRADING (US) COMPANY"/>
    <n v="203940"/>
    <n v="268"/>
    <m/>
    <s v="NELSONVILLE"/>
    <x v="0"/>
    <n v="3"/>
    <s v="TEXAS &amp; LOUISIANA GULF COAST BASIN"/>
    <m/>
    <s v="USA"/>
    <m/>
    <m/>
    <n v="29.980915700000001"/>
    <n v="58"/>
    <n v="-96.341051100000001"/>
    <m/>
    <m/>
    <s v="P-330"/>
    <x v="0"/>
    <s v="KUYKENDALL, B"/>
    <n v="104636105"/>
    <n v="1461"/>
    <n v="23038"/>
    <n v="13822"/>
    <n v="0"/>
  </r>
  <r>
    <n v="42409326660000"/>
    <n v="4240932666"/>
    <n v="1"/>
    <s v="Recomplete"/>
    <x v="1"/>
    <s v="MAGNUM PRODUCING, LP"/>
    <x v="190"/>
    <n v="8"/>
    <x v="18"/>
    <s v="FRIO 7300 SD."/>
    <s v="GAS"/>
    <x v="0"/>
    <s v="V"/>
    <n v="7925"/>
    <x v="68"/>
    <x v="105"/>
    <x v="99"/>
    <n v="11"/>
    <n v="78326"/>
    <m/>
    <n v="1717"/>
    <m/>
    <n v="2"/>
    <n v="37"/>
    <n v="114477"/>
    <n v="14771"/>
    <m/>
    <n v="47"/>
    <m/>
    <n v="1543"/>
    <s v="GULF COAST WEST"/>
    <n v="73068"/>
    <n v="13721"/>
    <n v="106792"/>
    <m/>
    <n v="12"/>
    <n v="111"/>
    <n v="596"/>
    <n v="666516"/>
    <n v="54"/>
    <m/>
    <m/>
    <d v="2016-10-01T00:00:00"/>
    <m/>
    <n v="0"/>
    <n v="0"/>
    <n v="50920"/>
    <n v="45617.938000000002"/>
    <n v="45620"/>
    <n v="21.920999999999999"/>
    <n v="19.600000000000001"/>
    <n v="54.1"/>
    <n v="18484"/>
    <n v="1"/>
    <n v="375"/>
    <n v="3"/>
    <n v="3444"/>
    <n v="2"/>
    <n v="21"/>
    <n v="2"/>
    <n v="7248"/>
    <n v="7254"/>
    <n v="0.7"/>
    <n v="61.6"/>
    <d v="2004-07-17T00:00:00"/>
    <n v="1"/>
    <n v="1"/>
    <s v="PRODUCERS GAS GATHERING JV"/>
    <s v="FLINT HILLS RESOURCES, LP"/>
    <n v="203532"/>
    <n v="6"/>
    <m/>
    <s v="TRIPLE &quot;A&quot;"/>
    <x v="0"/>
    <n v="4"/>
    <s v="TEXAS &amp; LOUISIANA GULF COAST BASIN"/>
    <m/>
    <s v="USA"/>
    <m/>
    <m/>
    <n v="28.002861500000002"/>
    <n v="129"/>
    <n v="-97.429479400000005"/>
    <m/>
    <m/>
    <s v="P-330"/>
    <x v="0"/>
    <s v="GARCIA, J"/>
    <n v="104622508"/>
    <n v="1717"/>
    <n v="78326"/>
    <n v="114477"/>
    <n v="0"/>
  </r>
  <r>
    <n v="42015302930000"/>
    <n v="4201530293"/>
    <n v="0"/>
    <s v="Not in Permit List"/>
    <x v="1"/>
    <s v="MAGNUM PRODUCING, LP"/>
    <x v="191"/>
    <n v="1"/>
    <x v="12"/>
    <s v="WILCOX CONS."/>
    <s v="GAS"/>
    <x v="3"/>
    <s v="V"/>
    <n v="11698"/>
    <x v="187"/>
    <x v="104"/>
    <x v="103"/>
    <n v="43"/>
    <n v="74718"/>
    <m/>
    <n v="9"/>
    <m/>
    <m/>
    <n v="48"/>
    <n v="0"/>
    <n v="12462"/>
    <m/>
    <m/>
    <n v="840"/>
    <n v="0"/>
    <s v="GULF COAST CENTRAL"/>
    <n v="16349"/>
    <n v="2725"/>
    <n v="0"/>
    <s v="EAGLEBINE"/>
    <n v="0"/>
    <n v="12"/>
    <n v="72"/>
    <n v="71900"/>
    <n v="0"/>
    <m/>
    <n v="1064"/>
    <d v="2010-05-01T00:00:00"/>
    <n v="0"/>
    <n v="0"/>
    <n v="0"/>
    <m/>
    <n v="196333.33300000001"/>
    <n v="8302000"/>
    <n v="5.093"/>
    <n v="0"/>
    <n v="0"/>
    <n v="4246"/>
    <n v="5"/>
    <n v="3"/>
    <n v="3"/>
    <n v="708"/>
    <n v="5"/>
    <n v="4"/>
    <n v="5"/>
    <n v="8760"/>
    <n v="8767"/>
    <n v="0.7"/>
    <m/>
    <d v="2004-08-20T00:00:00"/>
    <n v="1"/>
    <n v="1"/>
    <s v="MAGNUM PRODUCING, LP"/>
    <s v="SHELL TRADING (US) COMPANY"/>
    <n v="203733"/>
    <n v="7"/>
    <m/>
    <s v="SEALY"/>
    <x v="0"/>
    <n v="3"/>
    <s v="TEXAS &amp; LOUISIANA GULF COAST BASIN"/>
    <n v="180"/>
    <s v="USA"/>
    <m/>
    <m/>
    <n v="29.769705800000001"/>
    <n v="364"/>
    <n v="-96.196232800000004"/>
    <n v="2"/>
    <m/>
    <s v="P-330"/>
    <x v="0"/>
    <s v="H&amp;TC RR CO"/>
    <n v="104622445"/>
    <n v="9"/>
    <n v="1767"/>
    <n v="0"/>
    <n v="0"/>
  </r>
  <r>
    <n v="42015308630000"/>
    <n v="4201530863"/>
    <n v="1"/>
    <s v="NewDrill"/>
    <x v="0"/>
    <s v="MAGNUM PRODUCING, LP"/>
    <x v="192"/>
    <n v="1"/>
    <x v="12"/>
    <s v="WILCOX CONS."/>
    <s v="GAS"/>
    <x v="3"/>
    <s v="V"/>
    <n v="10815"/>
    <x v="188"/>
    <x v="105"/>
    <x v="104"/>
    <n v="102"/>
    <n v="1270245"/>
    <m/>
    <n v="16034"/>
    <m/>
    <m/>
    <n v="13"/>
    <n v="47045"/>
    <n v="227742"/>
    <m/>
    <n v="73"/>
    <n v="4112"/>
    <n v="7094"/>
    <s v="GULF COAST CENTRAL"/>
    <n v="388891"/>
    <n v="71909"/>
    <n v="1397"/>
    <s v="EAGLEBINE"/>
    <n v="49"/>
    <n v="479"/>
    <n v="2580"/>
    <n v="2875129"/>
    <n v="2"/>
    <m/>
    <n v="460"/>
    <d v="2016-05-01T00:00:00"/>
    <n v="66"/>
    <n v="0"/>
    <n v="0"/>
    <n v="52450"/>
    <m/>
    <n v="79220"/>
    <m/>
    <n v="19.100000000000001"/>
    <n v="0"/>
    <n v="89317"/>
    <n v="3"/>
    <n v="1867"/>
    <n v="3"/>
    <n v="16753"/>
    <n v="3"/>
    <n v="101"/>
    <n v="3"/>
    <n v="9876"/>
    <n v="9908"/>
    <n v="0.7"/>
    <n v="56.8"/>
    <d v="2004-07-24T00:00:00"/>
    <n v="1"/>
    <n v="1"/>
    <s v="MAGNUM PRODUCING, LP"/>
    <s v="SHELL TRADING (US) COMPANY"/>
    <n v="203442"/>
    <n v="32"/>
    <m/>
    <s v="SEALY"/>
    <x v="0"/>
    <n v="3"/>
    <s v="TEXAS &amp; LOUISIANA GULF COAST BASIN"/>
    <n v="163"/>
    <s v="USA"/>
    <m/>
    <m/>
    <n v="29.772918700000002"/>
    <n v="206"/>
    <n v="-96.209624899999994"/>
    <n v="2"/>
    <m/>
    <s v="P-330"/>
    <x v="0"/>
    <s v="H&amp;TC RR CO"/>
    <n v="104622444"/>
    <m/>
    <n v="89"/>
    <n v="13"/>
    <n v="0"/>
  </r>
  <r>
    <n v="42123318850000"/>
    <n v="4212331885"/>
    <n v="2"/>
    <s v="Recomplete"/>
    <x v="1"/>
    <s v="MAGNUM PRODUCING, LP"/>
    <x v="193"/>
    <n v="1"/>
    <x v="15"/>
    <s v="WILCOX 11200"/>
    <s v="GAS"/>
    <x v="0"/>
    <s v="V"/>
    <n v="13742"/>
    <x v="189"/>
    <x v="108"/>
    <x v="105"/>
    <n v="9"/>
    <n v="54063"/>
    <m/>
    <n v="1920"/>
    <m/>
    <m/>
    <n v="11"/>
    <n v="3455"/>
    <n v="10931"/>
    <s v="EAGLE FORD DRY"/>
    <n v="615"/>
    <n v="14763"/>
    <n v="1875"/>
    <s v="GULF COAST WEST"/>
    <n v="50382"/>
    <n v="10272"/>
    <n v="3219"/>
    <s v="EAGLEFORD"/>
    <n v="32"/>
    <n v="175"/>
    <n v="856"/>
    <n v="1047032"/>
    <n v="1"/>
    <m/>
    <m/>
    <d v="2005-04-01T00:00:00"/>
    <m/>
    <n v="0"/>
    <n v="0"/>
    <n v="26920"/>
    <n v="28157.812999999998"/>
    <n v="28160"/>
    <n v="35.514000000000003"/>
    <n v="37.1"/>
    <n v="0"/>
    <n v="26542"/>
    <n v="2"/>
    <n v="986"/>
    <n v="2"/>
    <n v="5410"/>
    <n v="2"/>
    <n v="32"/>
    <n v="2"/>
    <n v="11186"/>
    <n v="11202"/>
    <n v="0.7"/>
    <n v="50.3"/>
    <d v="2004-04-23T00:00:00"/>
    <n v="1"/>
    <n v="1"/>
    <s v="KINDER MORGAN TEXAS PIPELINE, LP"/>
    <s v="SHELL TRADING (US) COMPANY"/>
    <n v="203190"/>
    <n v="16"/>
    <m/>
    <s v="WENDLING"/>
    <x v="0"/>
    <n v="2"/>
    <s v="TEXAS &amp; LOUISIANA GULF COAST BASIN"/>
    <m/>
    <s v="USA"/>
    <m/>
    <m/>
    <n v="28.861675300000002"/>
    <n v="52"/>
    <n v="-97.554166100000003"/>
    <m/>
    <m/>
    <s v="P-330"/>
    <x v="0"/>
    <s v="ALDERETE, D"/>
    <n v="104609405"/>
    <n v="1920"/>
    <n v="54063"/>
    <n v="3455"/>
    <n v="0"/>
  </r>
  <r>
    <n v="42239332490000"/>
    <n v="4223933249"/>
    <n v="2"/>
    <s v="Recomplete"/>
    <x v="1"/>
    <s v="MAGNUM PRODUCING, LP"/>
    <x v="194"/>
    <m/>
    <x v="13"/>
    <s v="SEG 5 WEED UPPER"/>
    <s v="OIL"/>
    <x v="0"/>
    <s v="D"/>
    <n v="9398"/>
    <x v="190"/>
    <x v="108"/>
    <x v="106"/>
    <n v="4"/>
    <n v="1294"/>
    <m/>
    <n v="570"/>
    <m/>
    <n v="41"/>
    <n v="1294"/>
    <n v="0"/>
    <n v="786"/>
    <m/>
    <n v="64"/>
    <m/>
    <m/>
    <s v="GULF COAST WEST"/>
    <m/>
    <m/>
    <m/>
    <m/>
    <n v="9"/>
    <n v="9"/>
    <n v="0"/>
    <n v="51290"/>
    <n v="0"/>
    <m/>
    <m/>
    <d v="2011-01-01T00:00:00"/>
    <m/>
    <m/>
    <m/>
    <n v="0"/>
    <n v="2270.1750000000002"/>
    <n v="2270"/>
    <n v="440.495"/>
    <m/>
    <n v="31.7"/>
    <n v="1294"/>
    <n v="1"/>
    <n v="265"/>
    <n v="2"/>
    <n v="265"/>
    <n v="2"/>
    <n v="2"/>
    <n v="2"/>
    <n v="7951"/>
    <n v="7956"/>
    <m/>
    <n v="39.700000000000003"/>
    <d v="2004-04-22T00:00:00"/>
    <n v="1"/>
    <n v="1"/>
    <m/>
    <s v="FLINT HILLS RESOURCES, LP"/>
    <n v="8865"/>
    <n v="5"/>
    <m/>
    <s v="APPLING"/>
    <x v="0"/>
    <n v="2"/>
    <s v="TEXAS &amp; LOUISIANA GULF COAST BASIN"/>
    <m/>
    <s v="USA"/>
    <m/>
    <m/>
    <n v="28.681676499999998"/>
    <n v="90"/>
    <n v="-96.385444000000007"/>
    <m/>
    <m/>
    <s v="P-330"/>
    <x v="0"/>
    <s v="AHLERT, W"/>
    <n v="104498604"/>
    <n v="570"/>
    <n v="1294"/>
    <n v="0"/>
    <n v="0"/>
  </r>
  <r>
    <n v="42015302730000"/>
    <n v="4201530273"/>
    <n v="1"/>
    <s v="Recomplete"/>
    <x v="1"/>
    <s v="MAGNUM PRODUCING, LP"/>
    <x v="160"/>
    <n v="3"/>
    <x v="12"/>
    <s v="WILCOX CONS."/>
    <s v="GAS"/>
    <x v="0"/>
    <s v="V"/>
    <n v="12000"/>
    <x v="191"/>
    <x v="109"/>
    <x v="2"/>
    <n v="190"/>
    <n v="202104"/>
    <n v="2"/>
    <n v="1497"/>
    <m/>
    <m/>
    <n v="30"/>
    <n v="3129"/>
    <n v="35181"/>
    <m/>
    <n v="14"/>
    <n v="1638"/>
    <n v="126"/>
    <s v="GULF COAST CENTRAL"/>
    <n v="15002"/>
    <n v="2626"/>
    <n v="274"/>
    <s v="EAGLEBINE"/>
    <n v="1"/>
    <n v="19"/>
    <n v="106"/>
    <n v="112129"/>
    <n v="2"/>
    <m/>
    <n v="958"/>
    <d v="2020-07-15T00:00:00"/>
    <n v="60"/>
    <n v="45"/>
    <n v="210"/>
    <n v="109870"/>
    <m/>
    <n v="135010"/>
    <m/>
    <n v="9.1"/>
    <n v="0"/>
    <n v="9287"/>
    <n v="20"/>
    <n v="127"/>
    <n v="20"/>
    <n v="1675"/>
    <n v="20"/>
    <n v="10"/>
    <n v="20"/>
    <n v="9875"/>
    <n v="9890"/>
    <n v="0.67"/>
    <n v="47.3"/>
    <d v="2004-02-20T00:00:00"/>
    <n v="1"/>
    <n v="1"/>
    <s v="MAGNUM PRODUCING, LP"/>
    <s v="SHELL TRADING (US) COMPANY"/>
    <n v="201550"/>
    <n v="15"/>
    <m/>
    <s v="SEALY"/>
    <x v="0"/>
    <n v="3"/>
    <s v="TEXAS &amp; LOUISIANA GULF COAST BASIN"/>
    <n v="180"/>
    <s v="USA"/>
    <m/>
    <m/>
    <n v="29.765663400000001"/>
    <n v="364"/>
    <n v="-96.189192399999996"/>
    <n v="2"/>
    <m/>
    <s v="P-330"/>
    <x v="0"/>
    <s v="H&amp;TC RR CO"/>
    <n v="104498005"/>
    <m/>
    <n v="863"/>
    <n v="54"/>
    <n v="1988"/>
  </r>
  <r>
    <n v="42015302410000"/>
    <n v="4201530241"/>
    <n v="2"/>
    <s v="Recomplete"/>
    <x v="1"/>
    <s v="MAGNUM PRODUCING, LP"/>
    <x v="160"/>
    <n v="1"/>
    <x v="12"/>
    <s v="WILCOX J-2"/>
    <s v="GAS"/>
    <x v="4"/>
    <s v="V"/>
    <n v="11100"/>
    <x v="153"/>
    <x v="109"/>
    <x v="107"/>
    <n v="24"/>
    <n v="19255"/>
    <m/>
    <n v="330"/>
    <m/>
    <n v="2"/>
    <m/>
    <n v="433"/>
    <n v="3539"/>
    <m/>
    <n v="22"/>
    <n v="994"/>
    <n v="77"/>
    <s v="GULF COAST CENTRAL"/>
    <n v="7973"/>
    <n v="1406"/>
    <n v="177"/>
    <s v="EAGLEBINE"/>
    <n v="1"/>
    <n v="11"/>
    <n v="60"/>
    <n v="63516"/>
    <n v="0"/>
    <n v="225"/>
    <n v="12786"/>
    <d v="2005-11-01T00:00:00"/>
    <n v="284"/>
    <n v="0"/>
    <n v="0"/>
    <n v="103390"/>
    <n v="55600"/>
    <n v="58350"/>
    <n v="17.986000000000001"/>
    <n v="9.6999999999999993"/>
    <m/>
    <n v="1861"/>
    <n v="2"/>
    <n v="41"/>
    <n v="8"/>
    <n v="328"/>
    <n v="2"/>
    <n v="2"/>
    <n v="2"/>
    <n v="9590"/>
    <n v="9598"/>
    <n v="0.69"/>
    <n v="54.6"/>
    <d v="2004-02-15T00:00:00"/>
    <n v="1"/>
    <n v="1"/>
    <s v="MAGNUM PRODUCING, LP"/>
    <s v="SHELL TRADING (US) COMPANY"/>
    <n v="201715"/>
    <n v="8"/>
    <m/>
    <s v="SEALY"/>
    <x v="0"/>
    <n v="3"/>
    <s v="TEXAS &amp; LOUISIANA GULF COAST BASIN"/>
    <n v="180"/>
    <s v="USA"/>
    <m/>
    <m/>
    <n v="29.7653748"/>
    <n v="364"/>
    <n v="-96.194049800000002"/>
    <n v="2"/>
    <m/>
    <s v="P-330"/>
    <x v="0"/>
    <s v="H&amp;TC RR CO"/>
    <n v="104498004"/>
    <n v="65"/>
    <n v="3614"/>
    <n v="86"/>
    <n v="1988"/>
  </r>
  <r>
    <n v="42273320960000"/>
    <n v="4227332096"/>
    <n v="0"/>
    <s v="Not in Permit List"/>
    <x v="1"/>
    <s v="MAGNUM PRODUCING, LP"/>
    <x v="129"/>
    <s v="24 L"/>
    <x v="31"/>
    <s v="LOWER 7"/>
    <s v="GAS"/>
    <x v="0"/>
    <s v="V"/>
    <n v="9600"/>
    <x v="192"/>
    <x v="110"/>
    <x v="2"/>
    <n v="196"/>
    <n v="1795052"/>
    <n v="75"/>
    <n v="9856"/>
    <n v="0"/>
    <n v="9"/>
    <n v="1918"/>
    <n v="135361"/>
    <n v="309031"/>
    <m/>
    <m/>
    <n v="38450"/>
    <n v="486"/>
    <s v="GULF COAST WEST"/>
    <n v="214406"/>
    <n v="36220"/>
    <n v="701"/>
    <m/>
    <n v="0"/>
    <n v="232"/>
    <n v="1392"/>
    <n v="1392233"/>
    <n v="767"/>
    <n v="217"/>
    <n v="48750"/>
    <d v="2019-11-15T00:00:00"/>
    <n v="14554"/>
    <n v="150"/>
    <n v="1600"/>
    <m/>
    <n v="271724.63799999998"/>
    <n v="182130"/>
    <n v="3.68"/>
    <n v="0"/>
    <n v="4.7"/>
    <n v="44693"/>
    <n v="3"/>
    <n v="575"/>
    <n v="93"/>
    <n v="7614"/>
    <n v="3"/>
    <n v="46"/>
    <n v="3"/>
    <n v="9098"/>
    <n v="9532"/>
    <n v="0.63"/>
    <n v="50.5"/>
    <d v="2004-03-04T00:00:00"/>
    <n v="1"/>
    <n v="1"/>
    <s v="MAGNUM PRODUCING, LP"/>
    <s v="GULFMARK ENERGY, INC."/>
    <n v="201238"/>
    <n v="434"/>
    <m/>
    <s v="MAY"/>
    <x v="0"/>
    <n v="4"/>
    <s v="TEXAS &amp; LOUISIANA GULF COAST BASIN"/>
    <m/>
    <s v="USA"/>
    <m/>
    <m/>
    <n v="27.309687499999999"/>
    <n v="232"/>
    <n v="-97.736080299999998"/>
    <n v="13"/>
    <m/>
    <s v="P-330"/>
    <x v="0"/>
    <s v="TREVINO, G"/>
    <n v="104410056"/>
    <n v="138"/>
    <n v="37498"/>
    <n v="12850"/>
    <n v="0"/>
  </r>
  <r>
    <n v="42071316880000"/>
    <n v="4207131688"/>
    <n v="4"/>
    <s v="Recomplete"/>
    <x v="1"/>
    <s v="MAGNUM PRODUCING, LP"/>
    <x v="195"/>
    <s v="2 C"/>
    <x v="34"/>
    <s v="F-14"/>
    <s v="GAS"/>
    <x v="0"/>
    <s v="V"/>
    <n v="9200"/>
    <x v="193"/>
    <x v="110"/>
    <x v="108"/>
    <n v="5"/>
    <n v="7126"/>
    <m/>
    <n v="1247"/>
    <m/>
    <m/>
    <n v="104"/>
    <n v="356"/>
    <n v="2435"/>
    <m/>
    <n v="308"/>
    <n v="653"/>
    <n v="703"/>
    <s v="GULF COAST CENTRAL"/>
    <n v="5259"/>
    <n v="1580"/>
    <n v="263"/>
    <m/>
    <n v="13"/>
    <n v="39"/>
    <n v="154"/>
    <n v="232533"/>
    <n v="5"/>
    <m/>
    <m/>
    <d v="2004-11-07T00:00:00"/>
    <m/>
    <n v="50"/>
    <n v="2890"/>
    <n v="11660"/>
    <n v="5714.5150000000003"/>
    <n v="5710"/>
    <n v="174.99299999999999"/>
    <n v="85.8"/>
    <n v="0"/>
    <n v="4606"/>
    <n v="2"/>
    <n v="395"/>
    <n v="2"/>
    <n v="1163"/>
    <n v="2"/>
    <n v="7"/>
    <n v="2"/>
    <n v="8162"/>
    <n v="8165"/>
    <n v="0.63"/>
    <n v="47.7"/>
    <d v="2004-03-10T00:00:00"/>
    <n v="1"/>
    <n v="1"/>
    <s v="KINDER MORGAN TEXAS PIPELINE LLC"/>
    <s v="SUNOCO PTNRS. MKTG.&amp;TERMINALS LP"/>
    <n v="201104"/>
    <n v="3"/>
    <m/>
    <s v="WHITES BAYOU"/>
    <x v="0"/>
    <n v="3"/>
    <s v="TEXAS &amp; LOUISIANA GULF COAST BASIN"/>
    <m/>
    <s v="USA"/>
    <m/>
    <m/>
    <n v="29.8033812"/>
    <n v="48"/>
    <n v="-94.651257099999995"/>
    <m/>
    <m/>
    <s v="P-330"/>
    <x v="0"/>
    <s v="BLUME, J N"/>
    <n v="104409981"/>
    <n v="1247"/>
    <n v="7126"/>
    <n v="356"/>
    <n v="0"/>
  </r>
  <r>
    <n v="42245323140000"/>
    <n v="4224532314"/>
    <n v="0"/>
    <s v="Not in Permit List"/>
    <x v="1"/>
    <s v="MAGNUM PRODUCING, LP"/>
    <x v="138"/>
    <s v="3 U"/>
    <x v="1"/>
    <s v="HACKBERRY SAND"/>
    <s v="GAS"/>
    <x v="0"/>
    <s v="D"/>
    <n v="12585"/>
    <x v="74"/>
    <x v="110"/>
    <x v="95"/>
    <n v="43"/>
    <n v="1439597"/>
    <m/>
    <n v="4637"/>
    <m/>
    <n v="1"/>
    <m/>
    <n v="0"/>
    <n v="244570"/>
    <m/>
    <n v="72"/>
    <n v="121363"/>
    <n v="910"/>
    <s v="GULF COAST CENTRAL"/>
    <n v="832975"/>
    <n v="139739"/>
    <n v="0"/>
    <m/>
    <n v="6"/>
    <n v="614"/>
    <n v="3647"/>
    <n v="3685500"/>
    <n v="0"/>
    <n v="1786"/>
    <n v="16792"/>
    <d v="2006-01-11T00:00:00"/>
    <n v="0"/>
    <n v="200"/>
    <n v="250"/>
    <n v="563920"/>
    <n v="3405.5839999999998"/>
    <n v="310460"/>
    <n v="293.63499999999999"/>
    <n v="1.8"/>
    <m/>
    <n v="166341"/>
    <n v="4"/>
    <n v="869"/>
    <n v="30"/>
    <n v="27882"/>
    <n v="4"/>
    <n v="167"/>
    <n v="4"/>
    <n v="10365"/>
    <n v="10399"/>
    <n v="0.64"/>
    <n v="47.7"/>
    <d v="2004-02-25T00:00:00"/>
    <n v="1"/>
    <n v="1"/>
    <s v="DCP MIDSTREAM, LP"/>
    <s v="SUNOCO PTNRS. MKTG.&amp;TERMINALS LP"/>
    <n v="201415"/>
    <n v="34"/>
    <m/>
    <s v="BIG HILL"/>
    <x v="0"/>
    <n v="3"/>
    <s v="TEXAS &amp; LOUISIANA GULF COAST BASIN"/>
    <n v="176"/>
    <s v="USA"/>
    <m/>
    <m/>
    <n v="29.7707503"/>
    <n v="625"/>
    <n v="-94.304197700000003"/>
    <m/>
    <m/>
    <s v="P-330"/>
    <x v="0"/>
    <s v="T&amp;NO RR CO"/>
    <n v="104409956"/>
    <n v="1361"/>
    <n v="4635"/>
    <n v="0"/>
    <n v="0"/>
  </r>
  <r>
    <n v="42071314390000"/>
    <n v="4207131439"/>
    <n v="1"/>
    <s v="Recomplete"/>
    <x v="1"/>
    <s v="MAGNUM PRODUCING, LP"/>
    <x v="98"/>
    <n v="1"/>
    <x v="34"/>
    <n v="9800"/>
    <s v="GAS"/>
    <x v="0"/>
    <s v="V"/>
    <n v="10080"/>
    <x v="194"/>
    <x v="111"/>
    <x v="109"/>
    <n v="46"/>
    <n v="150770"/>
    <m/>
    <n v="1199"/>
    <m/>
    <n v="1"/>
    <m/>
    <n v="57989"/>
    <n v="26327"/>
    <m/>
    <n v="42"/>
    <n v="4255"/>
    <n v="50"/>
    <s v="GULF COAST CENTRAL"/>
    <n v="5141"/>
    <n v="907"/>
    <n v="1977"/>
    <m/>
    <n v="0"/>
    <n v="0"/>
    <n v="0"/>
    <n v="226"/>
    <n v="0"/>
    <m/>
    <m/>
    <d v="2016-05-01T00:00:00"/>
    <m/>
    <n v="0"/>
    <n v="0"/>
    <n v="1000"/>
    <m/>
    <n v="125750"/>
    <m/>
    <n v="1000"/>
    <m/>
    <n v="8684"/>
    <n v="11"/>
    <n v="129"/>
    <n v="7"/>
    <n v="1510"/>
    <n v="11"/>
    <n v="9"/>
    <n v="11"/>
    <n v="9786"/>
    <n v="9790"/>
    <n v="0.63"/>
    <n v="47.7"/>
    <d v="2000-11-27T00:00:00"/>
    <n v="1"/>
    <n v="1"/>
    <s v="KINDER MORGAN TEJAS PIPELINE LLC"/>
    <s v="SUNOCO PTNRS. MKTG.&amp;TERMINALS LP"/>
    <n v="200844"/>
    <n v="4"/>
    <m/>
    <s v="WHITES BAYOU, S."/>
    <x v="0"/>
    <n v="3"/>
    <s v="TEXAS &amp; LOUISIANA GULF COAST BASIN"/>
    <m/>
    <s v="USA"/>
    <m/>
    <m/>
    <n v="29.798318800000001"/>
    <n v="162"/>
    <n v="-94.655335100000002"/>
    <m/>
    <m/>
    <s v="P-330"/>
    <x v="0"/>
    <s v="JENNY, J R"/>
    <n v="104228769"/>
    <n v="3"/>
    <m/>
    <n v="0"/>
    <n v="0"/>
  </r>
  <r>
    <n v="42123319380000"/>
    <n v="4212331938"/>
    <n v="1"/>
    <s v="Recomplete"/>
    <x v="1"/>
    <s v="MAGNUM PRODUCING, LP"/>
    <x v="196"/>
    <n v="1"/>
    <x v="15"/>
    <s v="WILCOX DEEP"/>
    <s v="GAS"/>
    <x v="0"/>
    <s v="D"/>
    <n v="18000"/>
    <x v="195"/>
    <x v="112"/>
    <x v="110"/>
    <n v="165"/>
    <n v="885674"/>
    <m/>
    <n v="111"/>
    <m/>
    <m/>
    <n v="559"/>
    <n v="41307"/>
    <n v="147723"/>
    <s v="EAGLE FORD DRY"/>
    <n v="10"/>
    <n v="126561"/>
    <n v="17"/>
    <s v="GULF COAST WEST"/>
    <n v="333705"/>
    <n v="55635"/>
    <n v="23031"/>
    <s v="EAGLEFORD"/>
    <n v="0"/>
    <n v="342"/>
    <n v="2055"/>
    <n v="2054968"/>
    <n v="7"/>
    <m/>
    <n v="7455"/>
    <d v="2005-09-06T00:00:00"/>
    <n v="91"/>
    <n v="562"/>
    <m/>
    <m/>
    <m/>
    <n v="7979050"/>
    <m/>
    <n v="0"/>
    <n v="0"/>
    <n v="126561"/>
    <n v="1"/>
    <n v="38"/>
    <n v="71"/>
    <n v="21104"/>
    <n v="1"/>
    <n v="127"/>
    <n v="1"/>
    <n v="13232"/>
    <n v="16768"/>
    <n v="0.67"/>
    <m/>
    <d v="2005-05-01T00:00:00"/>
    <n v="1"/>
    <n v="1"/>
    <s v="ENTERPRISE PRODUCTS OPERATINGLLC"/>
    <m/>
    <n v="200525"/>
    <n v="3536"/>
    <m/>
    <s v="BRANDT"/>
    <x v="0"/>
    <n v="2"/>
    <s v="TEXAS &amp; LOUISIANA GULF COAST BASIN"/>
    <m/>
    <s v="USA"/>
    <m/>
    <m/>
    <n v="28.9110412"/>
    <n v="402"/>
    <n v="-97.347405600000002"/>
    <m/>
    <m/>
    <s v="P-330"/>
    <x v="0"/>
    <s v="RYAN, N J"/>
    <n v="104228654"/>
    <m/>
    <n v="5116"/>
    <n v="64"/>
    <n v="0"/>
  </r>
  <r>
    <n v="42409327510000"/>
    <n v="4240932751"/>
    <n v="0"/>
    <s v="Not in Permit List"/>
    <x v="1"/>
    <s v="MAGNUM PRODUCING, LP"/>
    <x v="197"/>
    <n v="1"/>
    <x v="18"/>
    <s v="FRIO 5725"/>
    <s v="GAS"/>
    <x v="0"/>
    <s v="V"/>
    <n v="5900"/>
    <x v="196"/>
    <x v="109"/>
    <x v="111"/>
    <n v="39"/>
    <n v="186436"/>
    <m/>
    <m/>
    <m/>
    <m/>
    <n v="25"/>
    <n v="24733"/>
    <n v="31073"/>
    <m/>
    <m/>
    <n v="68"/>
    <n v="0"/>
    <s v="GULF COAST WEST"/>
    <n v="59554"/>
    <n v="9926"/>
    <n v="12113"/>
    <m/>
    <n v="0"/>
    <n v="60"/>
    <n v="357"/>
    <n v="357323"/>
    <n v="0"/>
    <m/>
    <n v="51958"/>
    <d v="2016-10-01T00:00:00"/>
    <n v="585"/>
    <n v="0"/>
    <n v="0"/>
    <m/>
    <m/>
    <m/>
    <m/>
    <n v="0"/>
    <n v="0"/>
    <n v="12656"/>
    <n v="4"/>
    <m/>
    <m/>
    <n v="2109"/>
    <n v="4"/>
    <n v="13"/>
    <n v="4"/>
    <n v="4762"/>
    <n v="4763"/>
    <n v="0.56999999999999995"/>
    <m/>
    <d v="2004-01-28T00:00:00"/>
    <n v="1"/>
    <n v="1"/>
    <s v="COPANO PIPELINES/SOUTH TEXAS LLC"/>
    <m/>
    <n v="199956"/>
    <n v="1"/>
    <m/>
    <s v="COTTON PATCH"/>
    <x v="0"/>
    <n v="4"/>
    <s v="TEXAS &amp; LOUISIANA GULF COAST BASIN"/>
    <m/>
    <s v="USA"/>
    <m/>
    <m/>
    <n v="28.113624699999999"/>
    <n v="2"/>
    <n v="-97.596919"/>
    <s v="X"/>
    <m/>
    <s v="P-330"/>
    <x v="0"/>
    <s v="CARLISLE, R"/>
    <n v="104189289"/>
    <m/>
    <n v="10410"/>
    <n v="90"/>
    <n v="0"/>
  </r>
  <r>
    <n v="42015302130000"/>
    <n v="4201530213"/>
    <n v="1"/>
    <s v="Recomplete"/>
    <x v="1"/>
    <s v="MAGNUM PRODUCING, LP"/>
    <x v="198"/>
    <n v="1"/>
    <x v="12"/>
    <s v="WILCOX CONS."/>
    <s v="GAS"/>
    <x v="0"/>
    <s v="V"/>
    <n v="10722"/>
    <x v="197"/>
    <x v="113"/>
    <x v="2"/>
    <n v="198"/>
    <n v="434511"/>
    <n v="27"/>
    <n v="12259"/>
    <n v="1"/>
    <n v="29"/>
    <n v="787"/>
    <n v="12770"/>
    <n v="84677"/>
    <m/>
    <n v="120"/>
    <n v="1371"/>
    <n v="713"/>
    <s v="GULF COAST CENTRAL"/>
    <n v="64134"/>
    <n v="11402"/>
    <n v="152"/>
    <s v="EAGLEBINE"/>
    <n v="5"/>
    <n v="86"/>
    <n v="484"/>
    <n v="516828"/>
    <n v="16"/>
    <n v="415"/>
    <n v="19672"/>
    <d v="2020-07-29T00:00:00"/>
    <n v="504"/>
    <n v="60"/>
    <n v="300"/>
    <n v="88260"/>
    <n v="24664"/>
    <n v="35440"/>
    <n v="40.545000000000002"/>
    <n v="11.3"/>
    <n v="36.799999999999997"/>
    <n v="14034"/>
    <n v="2"/>
    <n v="271"/>
    <n v="137"/>
    <n v="2498"/>
    <n v="2"/>
    <n v="15"/>
    <n v="2"/>
    <n v="9526"/>
    <n v="9534"/>
    <n v="0.68"/>
    <n v="47.3"/>
    <d v="2004-01-28T00:00:00"/>
    <n v="1"/>
    <n v="1"/>
    <s v="MAGNUM PRODUCING, LP"/>
    <s v="SHELL TRADING (US) COMPANY"/>
    <n v="199834"/>
    <n v="8"/>
    <m/>
    <s v="SEALY"/>
    <x v="0"/>
    <n v="3"/>
    <s v="TEXAS &amp; LOUISIANA GULF COAST BASIN"/>
    <n v="180"/>
    <s v="USA"/>
    <m/>
    <m/>
    <n v="29.764079800000001"/>
    <n v="364"/>
    <n v="-96.201136300000002"/>
    <n v="2"/>
    <m/>
    <s v="P-330"/>
    <x v="0"/>
    <s v="H&amp;TC RR CO"/>
    <n v="104189247"/>
    <n v="500"/>
    <n v="12332"/>
    <n v="246"/>
    <n v="1988"/>
  </r>
  <r>
    <n v="42123319340000"/>
    <n v="4212331934"/>
    <n v="0"/>
    <s v="Not in Permit List"/>
    <x v="1"/>
    <s v="MAGNUM PRODUCING, LP"/>
    <x v="199"/>
    <n v="1"/>
    <x v="15"/>
    <s v="WILCOX DEEP"/>
    <s v="GAS"/>
    <x v="0"/>
    <s v="D"/>
    <n v="17770"/>
    <x v="198"/>
    <x v="114"/>
    <x v="112"/>
    <n v="137"/>
    <n v="716261"/>
    <m/>
    <n v="389"/>
    <m/>
    <m/>
    <n v="291"/>
    <n v="57869"/>
    <n v="119766"/>
    <s v="EAGLE FORD DRY"/>
    <m/>
    <n v="127787"/>
    <n v="0"/>
    <s v="GULF COAST WEST"/>
    <n v="289064"/>
    <n v="48177"/>
    <n v="26200"/>
    <s v="EAGLEFORD"/>
    <n v="0"/>
    <n v="298"/>
    <n v="1791"/>
    <n v="1790967"/>
    <n v="20"/>
    <m/>
    <n v="9064"/>
    <d v="2016-08-01T00:00:00"/>
    <n v="610"/>
    <n v="0"/>
    <n v="0"/>
    <m/>
    <m/>
    <n v="1841290"/>
    <m/>
    <n v="0"/>
    <n v="0"/>
    <n v="127787"/>
    <n v="1"/>
    <n v="287"/>
    <n v="67"/>
    <n v="21298"/>
    <n v="1"/>
    <n v="128"/>
    <n v="1"/>
    <n v="13580"/>
    <n v="17321"/>
    <n v="0.66"/>
    <m/>
    <d v="2005-02-22T00:00:00"/>
    <n v="1"/>
    <n v="1"/>
    <s v="APACHE CORPORATION"/>
    <s v="GULFMARK ENERGY, INC."/>
    <n v="200152"/>
    <n v="3741"/>
    <m/>
    <s v="BRANDT"/>
    <x v="0"/>
    <n v="2"/>
    <s v="TEXAS &amp; LOUISIANA GULF COAST BASIN"/>
    <m/>
    <s v="USA"/>
    <m/>
    <m/>
    <n v="28.891658799999998"/>
    <n v="396"/>
    <n v="-97.333664499999998"/>
    <m/>
    <m/>
    <s v="P-330"/>
    <x v="0"/>
    <s v="QUINN, P"/>
    <n v="104189178"/>
    <m/>
    <n v="5767"/>
    <n v="387"/>
    <n v="0"/>
  </r>
  <r>
    <n v="42469318650000"/>
    <n v="4246931865"/>
    <n v="1"/>
    <s v="Recomplete"/>
    <x v="1"/>
    <s v="MAGNUM PRODUCING, LP"/>
    <x v="113"/>
    <n v="1"/>
    <x v="0"/>
    <s v="6100, FRIO 1-A"/>
    <s v="GAS"/>
    <x v="3"/>
    <s v="V"/>
    <n v="8512"/>
    <x v="199"/>
    <x v="115"/>
    <x v="113"/>
    <n v="7"/>
    <n v="16388"/>
    <m/>
    <n v="852"/>
    <m/>
    <m/>
    <n v="67"/>
    <n v="581"/>
    <n v="3583"/>
    <m/>
    <n v="1"/>
    <n v="120"/>
    <n v="852"/>
    <s v="GULF COAST WEST"/>
    <n v="16321"/>
    <n v="3572"/>
    <n v="579"/>
    <m/>
    <n v="2"/>
    <n v="19"/>
    <n v="102"/>
    <n v="112800"/>
    <n v="2"/>
    <m/>
    <m/>
    <d v="2011-04-01T00:00:00"/>
    <m/>
    <n v="0"/>
    <n v="0"/>
    <n v="57850"/>
    <n v="19234.741999999998"/>
    <n v="19230"/>
    <n v="51.988999999999997"/>
    <n v="17.3"/>
    <n v="0"/>
    <n v="4096"/>
    <n v="4"/>
    <n v="241"/>
    <n v="3"/>
    <n v="869"/>
    <n v="4"/>
    <n v="5"/>
    <n v="4"/>
    <n v="6142"/>
    <n v="6159"/>
    <n v="0.66"/>
    <n v="50.5"/>
    <d v="2003-05-29T00:00:00"/>
    <n v="1"/>
    <n v="1"/>
    <s v="HOUSTON PIPE LINE COMPANY LP"/>
    <s v="SHELL TRADING (US) COMPANY"/>
    <n v="198657"/>
    <n v="17"/>
    <m/>
    <s v="HEYSER"/>
    <x v="0"/>
    <n v="2"/>
    <s v="TEXAS &amp; LOUISIANA GULF COAST BASIN"/>
    <m/>
    <s v="USA"/>
    <m/>
    <m/>
    <n v="28.615669499999999"/>
    <n v="34"/>
    <n v="-96.896705900000001"/>
    <m/>
    <m/>
    <s v="P-330"/>
    <x v="0"/>
    <s v="GALBAN, J E"/>
    <n v="103804826"/>
    <n v="852"/>
    <n v="16388"/>
    <n v="581"/>
    <n v="0"/>
  </r>
  <r>
    <n v="42123311350000"/>
    <n v="4212331135"/>
    <n v="2"/>
    <s v="Recomplete"/>
    <x v="1"/>
    <s v="MAGNUM PRODUCING, LP"/>
    <x v="200"/>
    <n v="8"/>
    <x v="15"/>
    <s v="YEGUA 490"/>
    <s v="GAS"/>
    <x v="3"/>
    <s v="V"/>
    <n v="9016"/>
    <x v="200"/>
    <x v="116"/>
    <x v="106"/>
    <n v="10"/>
    <n v="4319"/>
    <m/>
    <m/>
    <m/>
    <m/>
    <n v="679"/>
    <n v="0"/>
    <n v="720"/>
    <s v="EAGLE FORD DRY"/>
    <m/>
    <n v="30"/>
    <n v="0"/>
    <s v="GULF COAST WEST"/>
    <n v="120"/>
    <n v="20"/>
    <n v="0"/>
    <s v="EAGLEFORD"/>
    <n v="0"/>
    <n v="0"/>
    <n v="3"/>
    <n v="2903"/>
    <n v="0"/>
    <m/>
    <m/>
    <d v="2009-10-01T00:00:00"/>
    <m/>
    <n v="0"/>
    <n v="0"/>
    <m/>
    <m/>
    <m/>
    <m/>
    <n v="0"/>
    <n v="0"/>
    <n v="857"/>
    <n v="32"/>
    <m/>
    <m/>
    <n v="143"/>
    <n v="32"/>
    <n v="1"/>
    <n v="32"/>
    <n v="4894"/>
    <n v="4900"/>
    <n v="0.64"/>
    <m/>
    <d v="2001-06-22T00:00:00"/>
    <n v="1"/>
    <n v="1"/>
    <s v="TEXAS EASTERN TRANSMISSION, LP"/>
    <s v="SHELL TRADING (US) COMPANY"/>
    <n v="198648"/>
    <n v="6"/>
    <m/>
    <s v="COTTONWOOD CREEK S."/>
    <x v="0"/>
    <n v="2"/>
    <s v="TEXAS &amp; LOUISIANA GULF COAST BASIN"/>
    <m/>
    <s v="USA"/>
    <m/>
    <m/>
    <n v="28.957186199999999"/>
    <n v="335"/>
    <n v="-97.329709800000003"/>
    <m/>
    <m/>
    <s v="P-330"/>
    <x v="0"/>
    <s v="MASON, L M"/>
    <n v="103804817"/>
    <m/>
    <n v="4199"/>
    <n v="0"/>
    <n v="0"/>
  </r>
  <r>
    <n v="42273320960000"/>
    <n v="4227332096"/>
    <n v="0"/>
    <s v="Not in Permit List"/>
    <x v="1"/>
    <s v="MAGNUM PRODUCING, LP"/>
    <x v="129"/>
    <s v="24 L"/>
    <x v="31"/>
    <s v="MASSIVE 9"/>
    <s v="GAS"/>
    <x v="0"/>
    <s v="V"/>
    <n v="9600"/>
    <x v="192"/>
    <x v="114"/>
    <x v="114"/>
    <n v="8"/>
    <n v="85886"/>
    <m/>
    <m/>
    <m/>
    <m/>
    <n v="2088"/>
    <n v="0"/>
    <n v="14314"/>
    <m/>
    <m/>
    <n v="1754"/>
    <n v="0"/>
    <s v="GULF COAST WEST"/>
    <n v="75320"/>
    <n v="12553"/>
    <n v="0"/>
    <m/>
    <n v="0"/>
    <n v="93"/>
    <n v="558"/>
    <n v="557613"/>
    <n v="0"/>
    <m/>
    <m/>
    <d v="2016-08-01T00:00:00"/>
    <m/>
    <n v="0"/>
    <n v="0"/>
    <m/>
    <m/>
    <m/>
    <m/>
    <n v="0"/>
    <n v="0"/>
    <n v="19235"/>
    <n v="3"/>
    <m/>
    <m/>
    <n v="3206"/>
    <n v="3"/>
    <n v="19"/>
    <n v="3"/>
    <n v="9098"/>
    <n v="9106"/>
    <n v="0.62"/>
    <n v="55"/>
    <d v="2004-03-04T00:00:00"/>
    <n v="1"/>
    <n v="1"/>
    <s v="MAGNUM PRODUCING, LP"/>
    <s v="FLINT HILLS RESOURCES, LP"/>
    <n v="198253"/>
    <n v="8"/>
    <m/>
    <s v="MAY"/>
    <x v="0"/>
    <n v="4"/>
    <s v="TEXAS &amp; LOUISIANA GULF COAST BASIN"/>
    <m/>
    <s v="USA"/>
    <m/>
    <m/>
    <n v="27.309687499999999"/>
    <n v="232"/>
    <n v="-97.736080299999998"/>
    <n v="13"/>
    <m/>
    <s v="P-330"/>
    <x v="0"/>
    <s v="TREVINO, G"/>
    <n v="103441079"/>
    <m/>
    <n v="85886"/>
    <n v="0"/>
    <n v="8888"/>
  </r>
  <r>
    <n v="42089312120000"/>
    <n v="4208931212"/>
    <n v="1"/>
    <s v="Recomplete"/>
    <x v="1"/>
    <s v="MAGNUM PRODUCING, LP"/>
    <x v="201"/>
    <n v="2"/>
    <x v="9"/>
    <s v="WILCOX 8460"/>
    <s v="OIL"/>
    <x v="0"/>
    <s v="V"/>
    <n v="10500"/>
    <x v="201"/>
    <x v="114"/>
    <x v="60"/>
    <n v="124"/>
    <n v="145283"/>
    <m/>
    <n v="13285"/>
    <m/>
    <n v="46"/>
    <n v="38"/>
    <n v="0"/>
    <n v="37499"/>
    <m/>
    <n v="127"/>
    <n v="2327"/>
    <n v="1813"/>
    <s v="GULF COAST CENTRAL"/>
    <n v="25290"/>
    <n v="6028"/>
    <n v="0"/>
    <s v="EAGLEBINE"/>
    <n v="12"/>
    <n v="44"/>
    <n v="192"/>
    <n v="265581"/>
    <n v="0"/>
    <n v="1512"/>
    <n v="4766"/>
    <d v="2020-01-01T00:00:00"/>
    <n v="0"/>
    <m/>
    <m/>
    <n v="15670"/>
    <n v="2733.7420000000002"/>
    <n v="10940"/>
    <n v="365.79899999999998"/>
    <n v="63.8"/>
    <n v="1210.5"/>
    <n v="5953"/>
    <n v="2"/>
    <n v="817"/>
    <n v="102"/>
    <n v="1624"/>
    <n v="91"/>
    <n v="10"/>
    <n v="91"/>
    <n v="8432"/>
    <n v="8436"/>
    <m/>
    <n v="40.4"/>
    <d v="1981-04-28T00:00:00"/>
    <n v="1"/>
    <n v="1"/>
    <s v="MAGNUM PRODUCING, LP"/>
    <s v="ENTERPRISE CRUDE OIL LLC"/>
    <n v="24455"/>
    <n v="4"/>
    <m/>
    <s v="HAMEL"/>
    <x v="0"/>
    <n v="3"/>
    <s v="TEXAS &amp; LOUISIANA GULF COAST BASIN"/>
    <m/>
    <s v="USA"/>
    <m/>
    <m/>
    <n v="29.6571742"/>
    <n v="163"/>
    <n v="-96.659031799999994"/>
    <m/>
    <m/>
    <s v="P-330"/>
    <x v="0"/>
    <s v="DOWDY, R"/>
    <n v="103433150"/>
    <n v="815"/>
    <n v="2228"/>
    <n v="0"/>
    <n v="0"/>
  </r>
  <r>
    <n v="42089323380000"/>
    <n v="4208932338"/>
    <n v="2"/>
    <s v="Amended"/>
    <x v="1"/>
    <s v="MAGNUM PRODUCING, LP"/>
    <x v="201"/>
    <n v="3"/>
    <x v="9"/>
    <n v="9650"/>
    <s v="GAS"/>
    <x v="4"/>
    <s v="V"/>
    <n v="10500"/>
    <x v="31"/>
    <x v="117"/>
    <x v="40"/>
    <n v="118"/>
    <n v="306744"/>
    <m/>
    <n v="7907"/>
    <m/>
    <m/>
    <n v="147"/>
    <n v="0"/>
    <n v="59031"/>
    <m/>
    <n v="149"/>
    <n v="3105"/>
    <n v="1357"/>
    <s v="GULF COAST CENTRAL"/>
    <n v="27571"/>
    <n v="5952"/>
    <n v="0"/>
    <s v="EAGLEBINE"/>
    <n v="9"/>
    <n v="48"/>
    <n v="233"/>
    <n v="288133"/>
    <n v="0"/>
    <n v="214"/>
    <n v="22671"/>
    <d v="2003-10-26T00:00:00"/>
    <n v="0"/>
    <n v="60"/>
    <n v="3195"/>
    <n v="25090"/>
    <n v="103618.644"/>
    <n v="38790"/>
    <n v="9.6509999999999998"/>
    <n v="39.9"/>
    <n v="0"/>
    <n v="6976"/>
    <n v="2"/>
    <n v="278"/>
    <n v="2"/>
    <n v="1441"/>
    <n v="2"/>
    <n v="9"/>
    <n v="2"/>
    <n v="9656"/>
    <n v="9664"/>
    <n v="0.77"/>
    <n v="51.1"/>
    <d v="2003-10-10T00:00:00"/>
    <n v="1"/>
    <n v="1"/>
    <s v="MAGNUM PRODUCING, LP"/>
    <s v="ENTERPRISE CRUDE OIL LLC"/>
    <n v="197781"/>
    <n v="8"/>
    <m/>
    <s v="HAMEL, EAST"/>
    <x v="0"/>
    <n v="3"/>
    <s v="TEXAS &amp; LOUISIANA GULF COAST BASIN"/>
    <m/>
    <s v="USA"/>
    <m/>
    <m/>
    <n v="29.657997099999999"/>
    <n v="163"/>
    <n v="-96.660659300000006"/>
    <m/>
    <m/>
    <s v="P-330"/>
    <x v="0"/>
    <s v="DOWDY, R"/>
    <n v="103432708"/>
    <n v="118"/>
    <n v="12227"/>
    <n v="0"/>
    <n v="0"/>
  </r>
  <r>
    <n v="42175335010000"/>
    <n v="4217533501"/>
    <n v="0"/>
    <s v="Not in Permit List"/>
    <x v="1"/>
    <s v="MAGNUM PRODUCING, LP"/>
    <x v="202"/>
    <n v="5"/>
    <x v="33"/>
    <n v="9800"/>
    <s v="GAS"/>
    <x v="0"/>
    <s v="V"/>
    <n v="10000"/>
    <x v="202"/>
    <x v="118"/>
    <x v="74"/>
    <n v="114"/>
    <n v="104892"/>
    <m/>
    <n v="1396"/>
    <m/>
    <m/>
    <n v="118"/>
    <n v="165653"/>
    <n v="18878"/>
    <m/>
    <n v="34"/>
    <n v="1650"/>
    <n v="534"/>
    <s v="GULF COAST WEST"/>
    <n v="18857"/>
    <n v="3677"/>
    <n v="35496"/>
    <m/>
    <n v="2"/>
    <n v="20"/>
    <n v="108"/>
    <n v="118806"/>
    <n v="79"/>
    <m/>
    <n v="1244"/>
    <d v="2016-10-01T00:00:00"/>
    <n v="578"/>
    <n v="0"/>
    <n v="0"/>
    <n v="57500"/>
    <m/>
    <n v="75140"/>
    <m/>
    <n v="17.399999999999999"/>
    <n v="0"/>
    <n v="3875"/>
    <n v="6"/>
    <n v="148"/>
    <n v="6"/>
    <n v="794"/>
    <n v="6"/>
    <n v="5"/>
    <n v="6"/>
    <n v="9214"/>
    <n v="9222"/>
    <n v="0.7"/>
    <n v="52"/>
    <d v="2003-06-01T00:00:00"/>
    <n v="1"/>
    <n v="1"/>
    <s v="DCP OPERATING COMPANY, LP"/>
    <s v="FLINT HILLS RESOURCES, LP"/>
    <n v="198005"/>
    <n v="8"/>
    <m/>
    <s v="MUY BUENO"/>
    <x v="0"/>
    <n v="2"/>
    <s v="TEXAS &amp; LOUISIANA GULF COAST BASIN"/>
    <m/>
    <s v="USA"/>
    <m/>
    <m/>
    <n v="28.6656966"/>
    <n v="51"/>
    <n v="-97.531145199999997"/>
    <m/>
    <m/>
    <s v="P-330"/>
    <x v="0"/>
    <s v="DE JESUS YBARBO, M"/>
    <n v="103432682"/>
    <m/>
    <n v="910"/>
    <n v="607"/>
    <n v="5048"/>
  </r>
  <r>
    <n v="42215323090000"/>
    <n v="4221532309"/>
    <n v="1"/>
    <s v="Recomplete"/>
    <x v="1"/>
    <s v="MAGNUM PRODUCING, LP"/>
    <x v="108"/>
    <n v="14"/>
    <x v="29"/>
    <s v="1-I"/>
    <s v="GAS"/>
    <x v="4"/>
    <s v="V"/>
    <n v="8300"/>
    <x v="178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d v="2004-12-01T00:00:00"/>
    <m/>
    <n v="0"/>
    <n v="0"/>
    <m/>
    <m/>
    <m/>
    <m/>
    <m/>
    <m/>
    <m/>
    <m/>
    <m/>
    <m/>
    <m/>
    <m/>
    <m/>
    <m/>
    <n v="7526"/>
    <n v="7532"/>
    <m/>
    <m/>
    <d v="2003-08-26T00:00:00"/>
    <n v="1"/>
    <m/>
    <s v="DUKE ENERGY FIELD SERVICES, LP"/>
    <s v="FLINT HILLS RESOURCES, LP"/>
    <n v="197203"/>
    <n v="6"/>
    <m/>
    <s v="MERCEDES"/>
    <x v="0"/>
    <n v="4"/>
    <s v="TEXAS &amp; LOUISIANA GULF COAST BASIN"/>
    <m/>
    <s v="USA"/>
    <m/>
    <m/>
    <n v="26.262395699999999"/>
    <n v="54"/>
    <n v="-97.910305399999999"/>
    <m/>
    <m/>
    <s v="P-330"/>
    <x v="0"/>
    <s v="YNOJOSA DE BALLI, J J"/>
    <n v="103030533"/>
    <m/>
    <m/>
    <m/>
    <n v="0"/>
  </r>
  <r>
    <n v="42291324810000"/>
    <n v="4229132481"/>
    <n v="1"/>
    <s v="NewDrill"/>
    <x v="0"/>
    <s v="MAGNUM PRODUCING, LP"/>
    <x v="203"/>
    <n v="1"/>
    <x v="32"/>
    <s v="COOK MTN. 9700"/>
    <s v="GAS"/>
    <x v="3"/>
    <s v="V"/>
    <n v="10150"/>
    <x v="203"/>
    <x v="119"/>
    <x v="41"/>
    <n v="111"/>
    <n v="2679891"/>
    <m/>
    <n v="27721"/>
    <m/>
    <m/>
    <n v="919"/>
    <n v="21779"/>
    <n v="474370"/>
    <m/>
    <n v="130"/>
    <n v="1322"/>
    <n v="13673"/>
    <s v="GULF COAST CENTRAL"/>
    <n v="1343180"/>
    <n v="237536"/>
    <n v="7959"/>
    <m/>
    <n v="171"/>
    <n v="2027"/>
    <n v="11136"/>
    <n v="12161935"/>
    <n v="34"/>
    <n v="471"/>
    <n v="24635"/>
    <d v="2016-05-01T00:00:00"/>
    <n v="878"/>
    <n v="0"/>
    <n v="0"/>
    <n v="65100"/>
    <n v="76492"/>
    <n v="96670"/>
    <n v="13.073"/>
    <n v="15.4"/>
    <n v="0"/>
    <n v="390661"/>
    <n v="3"/>
    <n v="5303"/>
    <n v="2"/>
    <n v="68650"/>
    <n v="3"/>
    <n v="412"/>
    <n v="3"/>
    <n v="9866"/>
    <n v="10022"/>
    <n v="0.66"/>
    <n v="55.5"/>
    <d v="2003-09-30T00:00:00"/>
    <n v="1"/>
    <n v="1"/>
    <s v="DCP LIBERTY GATHERING, LLC"/>
    <s v="SUNOCO PTNRS. MKTG.&amp;TERMINALS LP"/>
    <n v="197368"/>
    <n v="156"/>
    <m/>
    <s v="HULL SOUTH"/>
    <x v="0"/>
    <n v="3"/>
    <s v="TEXAS &amp; LOUISIANA GULF COAST BASIN"/>
    <m/>
    <s v="USA"/>
    <m/>
    <m/>
    <n v="30.075647100000001"/>
    <n v="340"/>
    <n v="-94.643901900000003"/>
    <m/>
    <m/>
    <s v="P-330"/>
    <x v="0"/>
    <s v="ROBINSON, P L"/>
    <n v="103030442"/>
    <n v="250"/>
    <n v="19123"/>
    <n v="718"/>
    <n v="0"/>
  </r>
  <r>
    <n v="42245322770000"/>
    <n v="4224532277"/>
    <n v="0"/>
    <s v="Not in Permit List"/>
    <x v="1"/>
    <s v="MAGNUM PRODUCING, LP"/>
    <x v="204"/>
    <n v="1"/>
    <x v="1"/>
    <s v="NODOSARIA"/>
    <s v="OIL"/>
    <x v="0"/>
    <s v="D"/>
    <n v="8780"/>
    <x v="204"/>
    <x v="120"/>
    <x v="115"/>
    <n v="13"/>
    <m/>
    <m/>
    <n v="607"/>
    <m/>
    <n v="17"/>
    <m/>
    <n v="0"/>
    <n v="607"/>
    <m/>
    <n v="25"/>
    <m/>
    <n v="321"/>
    <s v="GULF COAST CENTRAL"/>
    <n v="0"/>
    <n v="321"/>
    <n v="0"/>
    <m/>
    <n v="3"/>
    <n v="3"/>
    <n v="0"/>
    <n v="19800"/>
    <n v="0"/>
    <n v="554"/>
    <m/>
    <d v="2018-08-01T00:00:00"/>
    <n v="0"/>
    <m/>
    <m/>
    <n v="0"/>
    <m/>
    <n v="0"/>
    <m/>
    <m/>
    <m/>
    <m/>
    <m/>
    <n v="99"/>
    <n v="2"/>
    <n v="99"/>
    <n v="2"/>
    <n v="1"/>
    <n v="2"/>
    <n v="8326"/>
    <n v="8353"/>
    <m/>
    <n v="33.4"/>
    <d v="2001-04-18T00:00:00"/>
    <n v="1"/>
    <n v="1"/>
    <s v="CENTANA INTRASTATE PIPELINE, LLC"/>
    <s v="PLAINS MARKETING, L.P."/>
    <n v="24414"/>
    <n v="27"/>
    <m/>
    <s v="WEED"/>
    <x v="0"/>
    <n v="3"/>
    <s v="TEXAS &amp; LOUISIANA GULF COAST BASIN"/>
    <n v="23"/>
    <s v="USA"/>
    <m/>
    <m/>
    <n v="29.967204599999999"/>
    <n v="144"/>
    <n v="-94.200337200000007"/>
    <m/>
    <m/>
    <s v="P-330"/>
    <x v="0"/>
    <s v="T&amp;NO RR CO"/>
    <n v="103016733"/>
    <n v="53"/>
    <m/>
    <n v="0"/>
    <n v="0"/>
  </r>
  <r>
    <n v="42273020040000"/>
    <n v="4227302004"/>
    <n v="0"/>
    <s v="Not in Permit List"/>
    <x v="1"/>
    <s v="MAGNUM PRODUCING, LP"/>
    <x v="205"/>
    <s v="22 M"/>
    <x v="31"/>
    <s v="UPPER 5"/>
    <s v="GAS"/>
    <x v="0"/>
    <s v="V"/>
    <n v="8393"/>
    <x v="205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d v="2016-08-01T00:00:00"/>
    <m/>
    <n v="0"/>
    <n v="0"/>
    <m/>
    <m/>
    <m/>
    <m/>
    <m/>
    <m/>
    <m/>
    <m/>
    <m/>
    <m/>
    <m/>
    <m/>
    <m/>
    <m/>
    <n v="7908"/>
    <n v="7926"/>
    <m/>
    <m/>
    <d v="2003-05-16T00:00:00"/>
    <n v="1"/>
    <m/>
    <s v="EL PASO FIELD SERVICES, L.P."/>
    <s v="FLINT HILLS RESOURCES, LP"/>
    <n v="196995"/>
    <n v="18"/>
    <m/>
    <s v="MAY"/>
    <x v="0"/>
    <n v="4"/>
    <s v="TEXAS &amp; LOUISIANA GULF COAST BASIN"/>
    <m/>
    <s v="USA"/>
    <m/>
    <m/>
    <n v="27.309642199999999"/>
    <n v="232"/>
    <n v="-97.742447200000001"/>
    <m/>
    <m/>
    <s v="P-330"/>
    <x v="0"/>
    <s v="TREVINO, G"/>
    <n v="103016245"/>
    <m/>
    <m/>
    <m/>
    <n v="0"/>
  </r>
  <r>
    <n v="42131384740000"/>
    <n v="4213138474"/>
    <n v="0"/>
    <s v="Not in Permit List"/>
    <x v="1"/>
    <s v="MAGNUM PRODUCING, LP"/>
    <x v="206"/>
    <n v="2"/>
    <x v="14"/>
    <s v="WILCOX CONS."/>
    <s v="GAS"/>
    <x v="0"/>
    <s v="D"/>
    <n v="16297"/>
    <x v="206"/>
    <x v="97"/>
    <x v="16"/>
    <n v="102"/>
    <n v="140738"/>
    <m/>
    <m/>
    <m/>
    <m/>
    <n v="69"/>
    <n v="10492"/>
    <n v="23456"/>
    <m/>
    <m/>
    <n v="6241"/>
    <n v="0"/>
    <s v="GULF COAST WEST"/>
    <n v="34634"/>
    <n v="5772"/>
    <n v="1574"/>
    <m/>
    <n v="0"/>
    <n v="47"/>
    <n v="283"/>
    <n v="283355"/>
    <n v="14"/>
    <m/>
    <n v="2396"/>
    <d v="2010-12-01T00:00:00"/>
    <n v="497"/>
    <n v="834"/>
    <n v="9300"/>
    <m/>
    <m/>
    <m/>
    <m/>
    <n v="0"/>
    <n v="0"/>
    <n v="8784"/>
    <n v="3"/>
    <m/>
    <m/>
    <n v="1464"/>
    <n v="3"/>
    <n v="9"/>
    <n v="3"/>
    <n v="14156"/>
    <n v="14971"/>
    <n v="0.65"/>
    <m/>
    <d v="2003-02-28T00:00:00"/>
    <n v="1"/>
    <n v="1"/>
    <s v="MAGNUM PRODUCING, LP"/>
    <s v="PLAINS MARKETING, L.P."/>
    <n v="195786"/>
    <n v="815"/>
    <m/>
    <s v="ROSITA, E."/>
    <x v="0"/>
    <n v="4"/>
    <s v="TEXAS &amp; LOUISIANA GULF COAST BASIN"/>
    <n v="92"/>
    <s v="USA"/>
    <m/>
    <m/>
    <n v="27.801761200000001"/>
    <n v="1828"/>
    <n v="-98.508995499999997"/>
    <m/>
    <m/>
    <s v="P-330"/>
    <x v="0"/>
    <s v="BS&amp;F"/>
    <n v="102301709"/>
    <m/>
    <n v="936"/>
    <n v="194"/>
    <n v="0"/>
  </r>
  <r>
    <n v="42089300440000"/>
    <n v="4208930044"/>
    <n v="2"/>
    <s v="Recomplete"/>
    <x v="1"/>
    <s v="MAGNUM PRODUCING, LP"/>
    <x v="207"/>
    <n v="1"/>
    <x v="9"/>
    <s v="8600 WILCOX"/>
    <s v="GAS"/>
    <x v="3"/>
    <s v="V"/>
    <n v="11000"/>
    <x v="207"/>
    <x v="115"/>
    <x v="116"/>
    <n v="45"/>
    <n v="195356"/>
    <m/>
    <n v="8754"/>
    <m/>
    <m/>
    <n v="6"/>
    <n v="1025"/>
    <n v="41313"/>
    <m/>
    <n v="1070"/>
    <n v="12044"/>
    <n v="7338"/>
    <s v="GULF COAST CENTRAL"/>
    <n v="133217"/>
    <n v="29541"/>
    <n v="699"/>
    <s v="EAGLEBINE"/>
    <n v="67"/>
    <n v="218"/>
    <n v="907"/>
    <n v="1306633"/>
    <n v="0"/>
    <n v="12"/>
    <n v="3842"/>
    <d v="2009-05-01T00:00:00"/>
    <n v="20"/>
    <n v="0"/>
    <n v="0"/>
    <n v="13640"/>
    <m/>
    <n v="22320"/>
    <m/>
    <n v="73.3"/>
    <n v="0"/>
    <n v="27223"/>
    <n v="2"/>
    <n v="1996"/>
    <n v="2"/>
    <n v="6533"/>
    <n v="2"/>
    <n v="39"/>
    <n v="2"/>
    <n v="8581"/>
    <n v="8586"/>
    <n v="0.73"/>
    <n v="66.900000000000006"/>
    <d v="2003-05-07T00:00:00"/>
    <n v="1"/>
    <n v="1"/>
    <s v="TRUNKLINE GAS COMPANY, LLC"/>
    <s v="PLAINS MARKETING, L.P."/>
    <n v="194927"/>
    <n v="5"/>
    <m/>
    <s v="RAMSEY"/>
    <x v="0"/>
    <n v="3"/>
    <s v="TEXAS &amp; LOUISIANA GULF COAST BASIN"/>
    <m/>
    <s v="USA"/>
    <m/>
    <m/>
    <n v="29.668434099999999"/>
    <n v="84"/>
    <n v="-96.361935599999995"/>
    <m/>
    <m/>
    <s v="P-330"/>
    <x v="0"/>
    <s v="BARTLESON, P K"/>
    <n v="102258567"/>
    <m/>
    <n v="966"/>
    <n v="6"/>
    <n v="0"/>
  </r>
  <r>
    <n v="42239331170000"/>
    <n v="4223933117"/>
    <n v="3"/>
    <s v="Recomplete"/>
    <x v="1"/>
    <s v="MAGNUM PRODUCING, LP"/>
    <x v="208"/>
    <n v="1"/>
    <x v="13"/>
    <n v="5100"/>
    <s v="GAS"/>
    <x v="3"/>
    <s v="V"/>
    <n v="6510"/>
    <x v="208"/>
    <x v="121"/>
    <x v="117"/>
    <n v="21"/>
    <n v="41180"/>
    <m/>
    <n v="30"/>
    <m/>
    <n v="30"/>
    <n v="123"/>
    <n v="0"/>
    <n v="6893"/>
    <m/>
    <m/>
    <n v="417"/>
    <n v="0"/>
    <s v="GULF COAST WEST"/>
    <n v="10261"/>
    <n v="1710"/>
    <n v="0"/>
    <m/>
    <n v="0"/>
    <n v="9"/>
    <n v="54"/>
    <n v="53645"/>
    <n v="0"/>
    <m/>
    <n v="24572"/>
    <d v="2007-10-01T00:00:00"/>
    <n v="0"/>
    <n v="0"/>
    <n v="0"/>
    <m/>
    <n v="553600"/>
    <n v="1372670"/>
    <n v="1.806"/>
    <n v="0"/>
    <n v="243.9"/>
    <n v="3263"/>
    <n v="9"/>
    <n v="30"/>
    <n v="1"/>
    <n v="544"/>
    <n v="9"/>
    <n v="3"/>
    <n v="9"/>
    <n v="5163"/>
    <n v="5167"/>
    <n v="0.57999999999999996"/>
    <m/>
    <d v="2003-04-09T00:00:00"/>
    <n v="1"/>
    <n v="1"/>
    <s v="PETROLEUM FUELS COMPANY, INC."/>
    <s v="SHELL TRADING (US) COMPANY"/>
    <n v="195347"/>
    <n v="4"/>
    <m/>
    <s v="LA WARD, NORTH"/>
    <x v="0"/>
    <n v="2"/>
    <s v="TEXAS &amp; LOUISIANA GULF COAST BASIN"/>
    <n v="2"/>
    <s v="USA"/>
    <m/>
    <m/>
    <n v="28.9004464"/>
    <n v="132"/>
    <n v="-96.482457800000006"/>
    <n v="1"/>
    <m/>
    <s v="P-330"/>
    <x v="0"/>
    <s v="I&amp;GN RR CO"/>
    <n v="102258507"/>
    <n v="30"/>
    <n v="16608"/>
    <n v="0"/>
    <n v="0"/>
  </r>
  <r>
    <n v="42481017440000"/>
    <n v="4248101744"/>
    <n v="0"/>
    <s v="Not in Permit List"/>
    <x v="1"/>
    <s v="MAGNUM PRODUCING, LP"/>
    <x v="6"/>
    <n v="5"/>
    <x v="5"/>
    <m/>
    <s v="GAS"/>
    <x v="0"/>
    <s v="V"/>
    <n v="7204"/>
    <x v="5"/>
    <x v="121"/>
    <x v="118"/>
    <n v="97"/>
    <n v="361806"/>
    <m/>
    <n v="6527"/>
    <m/>
    <n v="79"/>
    <n v="157"/>
    <n v="10918"/>
    <n v="66828"/>
    <m/>
    <n v="165"/>
    <n v="6883"/>
    <n v="542"/>
    <s v="GULF COAST CENTRAL"/>
    <n v="15670"/>
    <n v="3154"/>
    <n v="473"/>
    <m/>
    <n v="7"/>
    <n v="38"/>
    <n v="191"/>
    <n v="230484"/>
    <n v="5"/>
    <n v="330"/>
    <n v="37503"/>
    <d v="2005-06-21T00:00:00"/>
    <n v="1131"/>
    <n v="420"/>
    <n v="2080"/>
    <n v="29020"/>
    <n v="23432.113000000001"/>
    <n v="55430"/>
    <n v="42.676000000000002"/>
    <n v="34.5"/>
    <n v="503.2"/>
    <n v="10961"/>
    <n v="12"/>
    <n v="248"/>
    <n v="64"/>
    <n v="1926"/>
    <n v="12"/>
    <n v="12"/>
    <n v="12"/>
    <n v="6286"/>
    <n v="6291"/>
    <n v="0.63"/>
    <n v="40.799999999999997"/>
    <d v="2003-04-05T00:00:00"/>
    <n v="1"/>
    <n v="1"/>
    <s v="MAGNUM PRODUCING, LP"/>
    <s v="ENTERPRISE CRUDE OIL LLC"/>
    <n v="194608"/>
    <n v="5"/>
    <m/>
    <s v="LOUISE"/>
    <x v="0"/>
    <n v="3"/>
    <s v="TEXAS &amp; LOUISIANA GULF COAST BASIN"/>
    <n v="23"/>
    <s v="USA"/>
    <m/>
    <m/>
    <n v="29.060730700000001"/>
    <n v="287"/>
    <n v="-96.386690999999999"/>
    <m/>
    <m/>
    <s v="P-330"/>
    <x v="0"/>
    <s v="M&amp;C"/>
    <n v="102243472"/>
    <n v="847"/>
    <n v="19847"/>
    <n v="600"/>
    <n v="0"/>
  </r>
  <r>
    <n v="42273323790000"/>
    <n v="4227332379"/>
    <n v="0"/>
    <s v="Not in Permit List"/>
    <x v="1"/>
    <s v="MAGNUM PRODUCING, LP"/>
    <x v="209"/>
    <n v="2"/>
    <x v="31"/>
    <s v="11,600 CONS."/>
    <s v="GAS"/>
    <x v="0"/>
    <s v="V"/>
    <n v="16069"/>
    <x v="209"/>
    <x v="122"/>
    <x v="1"/>
    <n v="207"/>
    <n v="1385542"/>
    <n v="58"/>
    <n v="13461"/>
    <n v="1"/>
    <n v="78"/>
    <n v="1135"/>
    <n v="81390"/>
    <n v="244385"/>
    <m/>
    <m/>
    <n v="2734"/>
    <n v="5368"/>
    <s v="GULF COAST WEST"/>
    <n v="312904"/>
    <n v="57519"/>
    <n v="10407"/>
    <m/>
    <n v="84"/>
    <n v="536"/>
    <n v="2716"/>
    <n v="3217710"/>
    <n v="96"/>
    <n v="142"/>
    <n v="20723"/>
    <d v="2006-10-26T00:00:00"/>
    <n v="1755"/>
    <n v="46"/>
    <n v="1050"/>
    <n v="32450"/>
    <n v="136351.85200000001"/>
    <n v="102930"/>
    <n v="7.3339999999999996"/>
    <n v="30.8"/>
    <n v="68.7"/>
    <n v="86946"/>
    <n v="3"/>
    <n v="2594"/>
    <n v="1"/>
    <n v="16625"/>
    <n v="2"/>
    <n v="100"/>
    <n v="2"/>
    <n v="11688"/>
    <n v="15675"/>
    <n v="0.63"/>
    <n v="58.7"/>
    <d v="2003-02-27T00:00:00"/>
    <n v="1"/>
    <n v="1"/>
    <s v="MAGNUM PRODUCING, LP"/>
    <s v="GULFMARK ENERGY, INC."/>
    <n v="194224"/>
    <n v="3987"/>
    <m/>
    <s v="MAY, W."/>
    <x v="0"/>
    <n v="4"/>
    <s v="TEXAS &amp; LOUISIANA GULF COAST BASIN"/>
    <m/>
    <s v="USA"/>
    <m/>
    <m/>
    <n v="27.366365099999999"/>
    <n v="232"/>
    <n v="-97.751193599999993"/>
    <m/>
    <m/>
    <s v="P-330"/>
    <x v="0"/>
    <s v="TREVINO, G"/>
    <n v="101917594"/>
    <n v="162"/>
    <n v="22089"/>
    <n v="1872"/>
    <n v="0"/>
  </r>
  <r>
    <n v="42015306050000"/>
    <n v="4201530605"/>
    <n v="1"/>
    <s v="Recomplete"/>
    <x v="1"/>
    <s v="MAGNUM PRODUCING, LP"/>
    <x v="210"/>
    <n v="2"/>
    <x v="12"/>
    <s v="WILCOX 9320"/>
    <s v="GAS"/>
    <x v="0"/>
    <s v="V"/>
    <n v="9745"/>
    <x v="210"/>
    <x v="122"/>
    <x v="68"/>
    <n v="56"/>
    <n v="215571"/>
    <m/>
    <n v="3210"/>
    <m/>
    <m/>
    <n v="162"/>
    <n v="4115"/>
    <n v="39139"/>
    <m/>
    <n v="55"/>
    <n v="2967"/>
    <n v="1467"/>
    <s v="GULF COAST CENTRAL"/>
    <n v="66701"/>
    <n v="12584"/>
    <n v="1451"/>
    <s v="EAGLEBINE"/>
    <n v="12"/>
    <n v="67"/>
    <n v="331"/>
    <n v="399806"/>
    <n v="9"/>
    <n v="210"/>
    <n v="16235"/>
    <d v="2016-05-01T00:00:00"/>
    <n v="397"/>
    <n v="0"/>
    <n v="0"/>
    <n v="28620"/>
    <n v="56250"/>
    <n v="67160"/>
    <n v="17.777999999999999"/>
    <n v="34.9"/>
    <n v="0"/>
    <n v="15671"/>
    <n v="3"/>
    <n v="496"/>
    <n v="3"/>
    <n v="3108"/>
    <n v="3"/>
    <n v="19"/>
    <n v="3"/>
    <n v="9360"/>
    <n v="9367"/>
    <n v="0.7"/>
    <n v="49.6"/>
    <d v="2003-02-17T00:00:00"/>
    <n v="1"/>
    <n v="1"/>
    <s v="MAGNUM PRODUCING, LP"/>
    <s v="SHELL TRADING (US) COMPANY"/>
    <n v="194105"/>
    <n v="7"/>
    <m/>
    <s v="ORANGE HILL, S."/>
    <x v="0"/>
    <n v="3"/>
    <s v="TEXAS &amp; LOUISIANA GULF COAST BASIN"/>
    <n v="209"/>
    <s v="USA"/>
    <m/>
    <m/>
    <n v="29.659761799999998"/>
    <n v="226"/>
    <n v="-96.1847511"/>
    <n v="2"/>
    <m/>
    <s v="P-330"/>
    <x v="0"/>
    <s v="H&amp;TC RR CO"/>
    <n v="101917500"/>
    <n v="24"/>
    <n v="1350"/>
    <n v="74"/>
    <n v="0"/>
  </r>
  <r>
    <n v="42297344770000"/>
    <n v="4229734477"/>
    <n v="0"/>
    <s v="Not in Permit List"/>
    <x v="1"/>
    <s v="MAGNUM PRODUCING, LP"/>
    <x v="211"/>
    <n v="3"/>
    <x v="28"/>
    <s v="THIRD TOM LYNE"/>
    <s v="GAS"/>
    <x v="3"/>
    <s v="V"/>
    <n v="13200"/>
    <x v="211"/>
    <x v="123"/>
    <x v="111"/>
    <n v="53"/>
    <n v="224661"/>
    <m/>
    <n v="2754"/>
    <m/>
    <m/>
    <n v="293"/>
    <n v="6135"/>
    <n v="40198"/>
    <s v="EAGLE FORD DRY"/>
    <n v="100"/>
    <n v="5765"/>
    <n v="1496"/>
    <s v="GULF COAST WEST"/>
    <n v="107579"/>
    <n v="19426"/>
    <n v="2863"/>
    <s v="EAGLEFORD"/>
    <n v="11"/>
    <n v="134"/>
    <n v="739"/>
    <n v="805387"/>
    <n v="9"/>
    <n v="127"/>
    <n v="18254"/>
    <d v="2011-04-01T00:00:00"/>
    <n v="537"/>
    <n v="0"/>
    <n v="0"/>
    <n v="67000"/>
    <m/>
    <n v="81580"/>
    <m/>
    <n v="14.9"/>
    <n v="0"/>
    <n v="23141"/>
    <n v="4"/>
    <n v="389"/>
    <n v="3"/>
    <n v="4161"/>
    <n v="2"/>
    <n v="25"/>
    <n v="2"/>
    <n v="12600"/>
    <n v="12630"/>
    <n v="0.69"/>
    <n v="50.6"/>
    <d v="2002-11-27T00:00:00"/>
    <n v="1"/>
    <n v="1"/>
    <s v="COPANO FIELD SERV/LIVE OAK L.P."/>
    <s v="GULFMARK ENERGY, INC."/>
    <n v="194104"/>
    <n v="30"/>
    <m/>
    <s v="BURIED TREASURE"/>
    <x v="0"/>
    <n v="2"/>
    <s v="TEXAS &amp; LOUISIANA GULF COAST BASIN"/>
    <m/>
    <s v="USA"/>
    <m/>
    <m/>
    <n v="28.290116600000001"/>
    <n v="471"/>
    <n v="-98.099058999999997"/>
    <m/>
    <m/>
    <s v="P-330"/>
    <x v="0"/>
    <s v="WILKINSON, J A"/>
    <n v="101917444"/>
    <m/>
    <n v="9047"/>
    <n v="265"/>
    <n v="0"/>
  </r>
  <r>
    <n v="42089302910000"/>
    <n v="4208930291"/>
    <n v="2"/>
    <s v="Recomplete"/>
    <x v="1"/>
    <s v="MAGNUM PRODUCING, LP"/>
    <x v="212"/>
    <n v="2"/>
    <x v="9"/>
    <n v="10700"/>
    <s v="GAS"/>
    <x v="0"/>
    <s v="V"/>
    <n v="11014"/>
    <x v="212"/>
    <x v="124"/>
    <x v="2"/>
    <n v="208"/>
    <n v="1000223"/>
    <n v="90"/>
    <n v="10631"/>
    <n v="2"/>
    <n v="64"/>
    <n v="2720"/>
    <n v="39775"/>
    <n v="177335"/>
    <m/>
    <n v="9"/>
    <n v="3059"/>
    <n v="396"/>
    <s v="GULF COAST CENTRAL"/>
    <n v="69378"/>
    <n v="11959"/>
    <n v="1958"/>
    <s v="EAGLEBINE"/>
    <n v="6"/>
    <n v="82"/>
    <n v="458"/>
    <n v="491179"/>
    <n v="152"/>
    <n v="524"/>
    <n v="22393"/>
    <d v="2007-12-09T00:00:00"/>
    <n v="1251"/>
    <n v="60"/>
    <n v="2400"/>
    <n v="81600"/>
    <n v="44226.519"/>
    <n v="94090"/>
    <n v="22.611000000000001"/>
    <n v="12.3"/>
    <n v="23.5"/>
    <n v="13898"/>
    <n v="3"/>
    <n v="235"/>
    <n v="79"/>
    <n v="2481"/>
    <n v="3"/>
    <n v="15"/>
    <n v="3"/>
    <n v="10686"/>
    <n v="10692"/>
    <n v="0.68"/>
    <n v="45.4"/>
    <d v="2003-01-25T00:00:00"/>
    <n v="1"/>
    <n v="1"/>
    <s v="ENTERPRISE PRODUCTS OPERATINGLLC"/>
    <s v="ENTERPRISE CRUDE OIL LLC"/>
    <n v="193384"/>
    <n v="6"/>
    <m/>
    <s v="RAMSEY"/>
    <x v="0"/>
    <n v="3"/>
    <s v="TEXAS &amp; LOUISIANA GULF COAST BASIN"/>
    <m/>
    <s v="USA"/>
    <m/>
    <m/>
    <n v="29.666378600000002"/>
    <n v="84"/>
    <n v="-96.371088"/>
    <m/>
    <m/>
    <s v="P-330"/>
    <x v="0"/>
    <s v="BARTLESON, P K"/>
    <n v="101913376"/>
    <n v="543"/>
    <n v="24015"/>
    <n v="1340"/>
    <n v="0"/>
  </r>
  <r>
    <n v="42297344570000"/>
    <n v="4229734457"/>
    <n v="0"/>
    <s v="Not in Permit List"/>
    <x v="1"/>
    <s v="MAGNUM PRODUCING, LP"/>
    <x v="213"/>
    <n v="2"/>
    <x v="28"/>
    <s v="THIRD TOM LYNE"/>
    <s v="GAS"/>
    <x v="3"/>
    <s v="D"/>
    <n v="15155"/>
    <x v="213"/>
    <x v="125"/>
    <x v="111"/>
    <n v="56"/>
    <n v="395359"/>
    <m/>
    <n v="4191"/>
    <m/>
    <m/>
    <n v="190"/>
    <n v="93451"/>
    <n v="70084"/>
    <s v="EAGLE FORD DRY"/>
    <m/>
    <n v="16356"/>
    <n v="2700"/>
    <s v="GULF COAST WEST"/>
    <n v="205892"/>
    <n v="37015"/>
    <n v="48666"/>
    <s v="EAGLEFORD"/>
    <n v="4"/>
    <n v="94"/>
    <n v="538"/>
    <n v="563258"/>
    <n v="45"/>
    <n v="1"/>
    <n v="7003"/>
    <d v="2011-04-01T00:00:00"/>
    <n v="1656"/>
    <n v="0"/>
    <n v="0"/>
    <n v="129360"/>
    <m/>
    <n v="94340"/>
    <m/>
    <n v="7.7"/>
    <n v="0"/>
    <n v="52271"/>
    <n v="3"/>
    <n v="1091"/>
    <n v="2"/>
    <n v="9803"/>
    <n v="3"/>
    <n v="59"/>
    <n v="3"/>
    <n v="13455"/>
    <n v="13631"/>
    <n v="0.7"/>
    <n v="50.2"/>
    <d v="2002-09-06T00:00:00"/>
    <n v="1"/>
    <n v="1"/>
    <s v="COPANO FIELD SERV/LIVE OAK L.P."/>
    <s v="GULFMARK ENERGY, INC."/>
    <n v="193800"/>
    <n v="176"/>
    <m/>
    <s v="BURIED TREASURE"/>
    <x v="0"/>
    <n v="2"/>
    <s v="TEXAS &amp; LOUISIANA GULF COAST BASIN"/>
    <n v="18"/>
    <s v="USA"/>
    <m/>
    <m/>
    <n v="28.294645899999999"/>
    <n v="179"/>
    <n v="-98.098783100000006"/>
    <m/>
    <m/>
    <s v="P-330"/>
    <x v="0"/>
    <s v="FERNANDEZ, A"/>
    <n v="101913321"/>
    <m/>
    <n v="5851"/>
    <n v="1383"/>
    <n v="0"/>
  </r>
  <r>
    <n v="42461343350000"/>
    <n v="4246134335"/>
    <n v="1"/>
    <s v="Recomplete"/>
    <x v="1"/>
    <s v="MAGNUM PRODUCING, LP"/>
    <x v="214"/>
    <n v="2"/>
    <x v="42"/>
    <s v="DEVONIAN, GAS"/>
    <s v="GAS"/>
    <x v="0"/>
    <s v="H"/>
    <n v="12835"/>
    <x v="214"/>
    <x v="123"/>
    <x v="119"/>
    <n v="126"/>
    <n v="300484"/>
    <m/>
    <n v="12051"/>
    <m/>
    <m/>
    <n v="46"/>
    <n v="22881"/>
    <n v="62132"/>
    <m/>
    <n v="1196"/>
    <n v="16180"/>
    <n v="4377"/>
    <s v="MIDLAND"/>
    <n v="74607"/>
    <n v="16812"/>
    <n v="6217"/>
    <s v="MIDLAND"/>
    <n v="43"/>
    <n v="150"/>
    <n v="643"/>
    <n v="900871"/>
    <n v="1"/>
    <n v="373"/>
    <n v="13829"/>
    <d v="2011-04-18T00:00:00"/>
    <n v="330"/>
    <n v="450"/>
    <n v="1844"/>
    <n v="14950"/>
    <n v="53298.506999999998"/>
    <n v="24930"/>
    <n v="18.762"/>
    <n v="66.900000000000006"/>
    <n v="0"/>
    <n v="19929"/>
    <n v="2"/>
    <n v="1333"/>
    <n v="2"/>
    <n v="4655"/>
    <n v="2"/>
    <n v="28"/>
    <n v="2"/>
    <n v="11329"/>
    <n v="12777"/>
    <n v="0.76"/>
    <n v="61.7"/>
    <d v="2002-11-14T00:00:00"/>
    <n v="1"/>
    <n v="1"/>
    <s v="REGENCY FIELD SERVICES LLC"/>
    <s v="PLAINS MARKETING, L.P."/>
    <n v="192880"/>
    <n v="1448"/>
    <m/>
    <s v="BENEDUM"/>
    <x v="0"/>
    <s v="07C"/>
    <s v="PERMIAN BASIN"/>
    <n v="9"/>
    <s v="USA"/>
    <m/>
    <m/>
    <n v="31.317397"/>
    <s v="U136"/>
    <n v="-101.868557"/>
    <n v="58"/>
    <m/>
    <s v="P-440"/>
    <x v="0"/>
    <s v="UL"/>
    <n v="101846894"/>
    <n v="201"/>
    <n v="10713"/>
    <n v="254"/>
    <n v="0"/>
  </r>
  <r>
    <n v="42089306500000"/>
    <n v="4208930650"/>
    <n v="2"/>
    <s v="Recomplete"/>
    <x v="1"/>
    <s v="MAGNUM PRODUCING, LP"/>
    <x v="184"/>
    <n v="2"/>
    <x v="9"/>
    <s v="CONSOLIDATED"/>
    <s v="GAS"/>
    <x v="4"/>
    <s v="V"/>
    <n v="16200"/>
    <x v="181"/>
    <x v="126"/>
    <x v="120"/>
    <n v="2"/>
    <n v="407"/>
    <m/>
    <m/>
    <m/>
    <m/>
    <n v="235"/>
    <n v="0"/>
    <n v="68"/>
    <m/>
    <m/>
    <n v="172"/>
    <m/>
    <s v="GULF COAST CENTRAL"/>
    <m/>
    <m/>
    <m/>
    <s v="EAGLEBINE"/>
    <n v="0"/>
    <n v="1"/>
    <n v="8"/>
    <n v="7581"/>
    <n v="0"/>
    <m/>
    <m/>
    <d v="2004-05-01T00:00:00"/>
    <m/>
    <n v="0"/>
    <n v="0"/>
    <m/>
    <m/>
    <m/>
    <m/>
    <n v="0"/>
    <n v="0"/>
    <n v="235"/>
    <n v="2"/>
    <m/>
    <m/>
    <n v="39"/>
    <n v="2"/>
    <n v="0"/>
    <n v="2"/>
    <n v="11434"/>
    <n v="11864"/>
    <m/>
    <m/>
    <d v="2002-08-20T00:00:00"/>
    <n v="1"/>
    <n v="1"/>
    <m/>
    <m/>
    <n v="193202"/>
    <n v="430"/>
    <m/>
    <s v="COLUMBUS"/>
    <x v="0"/>
    <n v="3"/>
    <s v="TEXAS &amp; LOUISIANA GULF COAST BASIN"/>
    <m/>
    <s v="USA"/>
    <m/>
    <m/>
    <n v="29.653923299999999"/>
    <n v="163"/>
    <n v="-96.663258999999996"/>
    <m/>
    <m/>
    <s v="P-330"/>
    <x v="0"/>
    <s v="DOWDY, R"/>
    <n v="101846636"/>
    <m/>
    <n v="407"/>
    <n v="0"/>
    <n v="0"/>
  </r>
  <r>
    <n v="42409327000000"/>
    <n v="4240932700"/>
    <n v="0"/>
    <s v="Not in Permit List"/>
    <x v="1"/>
    <s v="MAGNUM PRODUCING, LP"/>
    <x v="63"/>
    <n v="2"/>
    <x v="18"/>
    <n v="9300"/>
    <s v="GAS"/>
    <x v="0"/>
    <s v="D"/>
    <n v="9680"/>
    <x v="215"/>
    <x v="123"/>
    <x v="121"/>
    <n v="99"/>
    <n v="466667"/>
    <m/>
    <n v="3564"/>
    <m/>
    <m/>
    <n v="13"/>
    <n v="10116"/>
    <n v="81342"/>
    <m/>
    <n v="165"/>
    <n v="21658"/>
    <n v="948"/>
    <s v="GULF COAST WEST"/>
    <n v="127040"/>
    <n v="22121"/>
    <n v="1096"/>
    <m/>
    <n v="7"/>
    <n v="156"/>
    <n v="897"/>
    <n v="938387"/>
    <n v="1"/>
    <n v="185"/>
    <n v="15632"/>
    <d v="2016-10-01T00:00:00"/>
    <n v="1708"/>
    <n v="0"/>
    <n v="0"/>
    <n v="129300"/>
    <n v="227934.783"/>
    <n v="130940"/>
    <n v="4.3869999999999996"/>
    <n v="7.7"/>
    <n v="0"/>
    <n v="27800"/>
    <n v="2"/>
    <n v="215"/>
    <n v="2"/>
    <n v="4848"/>
    <n v="2"/>
    <n v="29"/>
    <n v="2"/>
    <n v="9374"/>
    <n v="9381"/>
    <n v="0.61"/>
    <n v="50"/>
    <d v="2002-11-08T00:00:00"/>
    <n v="1"/>
    <n v="1"/>
    <s v="PRODUCERS GAS GATHERING JV"/>
    <s v="FLINT HILLS RESOURCES, LP"/>
    <n v="192315"/>
    <n v="7"/>
    <m/>
    <s v="MIDWAY"/>
    <x v="0"/>
    <n v="4"/>
    <s v="TEXAS &amp; LOUISIANA GULF COAST BASIN"/>
    <m/>
    <s v="USA"/>
    <m/>
    <m/>
    <n v="27.998834500000001"/>
    <n v="129"/>
    <n v="-97.412562600000001"/>
    <m/>
    <m/>
    <s v="P-330"/>
    <x v="0"/>
    <s v="GARCIA, J"/>
    <n v="100743968"/>
    <n v="46"/>
    <n v="10485"/>
    <n v="807"/>
    <n v="0"/>
  </r>
  <r>
    <n v="42409325860000"/>
    <n v="4240932586"/>
    <n v="4"/>
    <s v="Recomplete"/>
    <x v="1"/>
    <s v="MAGNUM PRODUCING, LP"/>
    <x v="215"/>
    <n v="1"/>
    <x v="18"/>
    <s v="11-B"/>
    <s v="GAS"/>
    <x v="4"/>
    <s v="V"/>
    <n v="9500"/>
    <x v="58"/>
    <x v="127"/>
    <x v="97"/>
    <n v="37"/>
    <n v="138793"/>
    <m/>
    <n v="7686"/>
    <m/>
    <m/>
    <n v="49"/>
    <n v="1076"/>
    <n v="30818"/>
    <m/>
    <n v="20"/>
    <n v="763"/>
    <n v="1417"/>
    <s v="GULF COAST WEST"/>
    <n v="22909"/>
    <n v="5235"/>
    <n v="177"/>
    <m/>
    <n v="7"/>
    <n v="26"/>
    <n v="109"/>
    <n v="154323"/>
    <n v="0"/>
    <n v="2289"/>
    <n v="46532"/>
    <d v="2003-01-05T00:00:00"/>
    <n v="361"/>
    <n v="2115"/>
    <n v="2525"/>
    <n v="14620"/>
    <n v="16001.284"/>
    <n v="18060"/>
    <n v="62.494999999999997"/>
    <n v="68.400000000000006"/>
    <n v="0"/>
    <n v="5466"/>
    <n v="7"/>
    <n v="348"/>
    <n v="4"/>
    <n v="1165"/>
    <n v="7"/>
    <n v="7"/>
    <n v="7"/>
    <n v="8032"/>
    <n v="8034"/>
    <n v="0.67"/>
    <n v="62.8"/>
    <d v="2002-12-20T00:00:00"/>
    <n v="1"/>
    <n v="1"/>
    <s v="CROSSTEX CCNG GATHERING, LTD."/>
    <s v="FLINT HILLS RESOURCES, LP"/>
    <n v="192661"/>
    <n v="2"/>
    <m/>
    <s v="HARVEY"/>
    <x v="0"/>
    <n v="4"/>
    <s v="TEXAS &amp; LOUISIANA GULF COAST BASIN"/>
    <m/>
    <s v="USA"/>
    <m/>
    <m/>
    <n v="27.984111899999998"/>
    <n v="231"/>
    <n v="-97.264985100000004"/>
    <m/>
    <m/>
    <s v="P-330"/>
    <x v="0"/>
    <s v="SARGENT, G"/>
    <n v="100743929"/>
    <n v="2337"/>
    <n v="37395"/>
    <n v="291"/>
    <n v="0"/>
  </r>
  <r>
    <n v="42015307240000"/>
    <n v="4201530724"/>
    <n v="0"/>
    <s v="Not in Permit List"/>
    <x v="1"/>
    <s v="MAGNUM PRODUCING, LP"/>
    <x v="216"/>
    <n v="1"/>
    <x v="12"/>
    <s v="11000 WILCOX"/>
    <s v="GAS"/>
    <x v="0"/>
    <s v="H"/>
    <n v="21150"/>
    <x v="216"/>
    <x v="128"/>
    <x v="26"/>
    <n v="156"/>
    <n v="61114"/>
    <m/>
    <n v="1109"/>
    <m/>
    <n v="3"/>
    <m/>
    <n v="6930"/>
    <n v="11295"/>
    <m/>
    <n v="48"/>
    <n v="1561"/>
    <n v="294"/>
    <s v="GULF COAST CENTRAL"/>
    <n v="10600"/>
    <n v="2061"/>
    <n v="1202"/>
    <s v="EAGLEBINE"/>
    <n v="2"/>
    <n v="18"/>
    <n v="95"/>
    <n v="107774"/>
    <n v="0"/>
    <n v="145"/>
    <n v="386"/>
    <d v="2016-05-01T00:00:00"/>
    <n v="43"/>
    <n v="0"/>
    <n v="0"/>
    <n v="44620"/>
    <n v="14428.571"/>
    <n v="55110"/>
    <n v="69.307000000000002"/>
    <n v="22.4"/>
    <m/>
    <n v="2945"/>
    <n v="2"/>
    <n v="113"/>
    <n v="105"/>
    <n v="557"/>
    <n v="2"/>
    <n v="3"/>
    <n v="2"/>
    <n v="10981"/>
    <n v="10995"/>
    <n v="0.73"/>
    <n v="56"/>
    <d v="2002-06-17T00:00:00"/>
    <n v="1"/>
    <n v="1"/>
    <s v="MAGNUM PRODUCING, LP"/>
    <s v="PLAINS MARKETING, L.P."/>
    <n v="192497"/>
    <n v="14"/>
    <m/>
    <s v="BLEIBLERVILLE"/>
    <x v="0"/>
    <n v="3"/>
    <s v="TEXAS &amp; LOUISIANA GULF COAST BASIN"/>
    <m/>
    <s v="USA"/>
    <m/>
    <m/>
    <n v="30.019470599999998"/>
    <n v="4"/>
    <n v="-96.468002600000005"/>
    <m/>
    <m/>
    <s v="P-330"/>
    <x v="0"/>
    <s v="AUSTIN, S F"/>
    <n v="100743827"/>
    <n v="49"/>
    <n v="707"/>
    <n v="81"/>
    <n v="0"/>
  </r>
  <r>
    <n v="42175334410000"/>
    <n v="4217533441"/>
    <n v="0"/>
    <s v="Not in Permit List"/>
    <x v="1"/>
    <s v="MAGNUM PRODUCING, LP"/>
    <x v="217"/>
    <n v="1"/>
    <x v="33"/>
    <s v="WILCOX"/>
    <s v="GAS"/>
    <x v="0"/>
    <s v="V"/>
    <n v="15950"/>
    <x v="217"/>
    <x v="127"/>
    <x v="122"/>
    <n v="170"/>
    <n v="257725"/>
    <m/>
    <n v="1405"/>
    <m/>
    <m/>
    <n v="1"/>
    <n v="0"/>
    <n v="44359"/>
    <m/>
    <m/>
    <n v="9870"/>
    <n v="0"/>
    <s v="GULF COAST WEST"/>
    <n v="62211"/>
    <n v="10368"/>
    <n v="0"/>
    <m/>
    <n v="0"/>
    <n v="99"/>
    <n v="595"/>
    <n v="594645"/>
    <n v="0"/>
    <n v="140"/>
    <n v="5592"/>
    <d v="2004-05-17T00:00:00"/>
    <n v="0"/>
    <n v="220"/>
    <n v="560"/>
    <m/>
    <n v="1372000"/>
    <n v="183430"/>
    <n v="0.72899999999999998"/>
    <n v="0"/>
    <n v="0"/>
    <n v="18434"/>
    <n v="2"/>
    <n v="234"/>
    <n v="34"/>
    <n v="3072"/>
    <n v="2"/>
    <n v="18"/>
    <n v="2"/>
    <n v="13290"/>
    <n v="13296"/>
    <n v="0.65"/>
    <m/>
    <d v="2005-03-09T00:00:00"/>
    <n v="1"/>
    <n v="1"/>
    <s v="MAGNUM PRODUCING, LP"/>
    <s v="GULFMARK ENERGY, INC."/>
    <n v="192476"/>
    <n v="6"/>
    <m/>
    <s v="FIFTEEN MILE CREEK"/>
    <x v="0"/>
    <n v="2"/>
    <s v="TEXAS &amp; LOUISIANA GULF COAST BASIN"/>
    <m/>
    <s v="USA"/>
    <m/>
    <m/>
    <n v="28.912526700000001"/>
    <n v="257"/>
    <n v="-97.419148199999995"/>
    <m/>
    <m/>
    <s v="P-330"/>
    <x v="0"/>
    <s v="SALLY, H M"/>
    <n v="100743759"/>
    <n v="1"/>
    <n v="1372"/>
    <n v="0"/>
    <n v="0"/>
  </r>
  <r>
    <n v="42215321090000"/>
    <n v="4221532109"/>
    <n v="0"/>
    <s v="Not in Permit List"/>
    <x v="1"/>
    <s v="MAGNUM PRODUCING, LP"/>
    <x v="108"/>
    <n v="12"/>
    <x v="29"/>
    <s v="1-I"/>
    <s v="GAS"/>
    <x v="3"/>
    <s v="V"/>
    <n v="8100"/>
    <x v="218"/>
    <x v="127"/>
    <x v="123"/>
    <n v="49"/>
    <n v="157066"/>
    <m/>
    <n v="11868"/>
    <m/>
    <m/>
    <n v="2295"/>
    <n v="8047"/>
    <n v="38046"/>
    <m/>
    <n v="284"/>
    <n v="10048"/>
    <n v="6775"/>
    <s v="GULF COAST WEST"/>
    <n v="54081"/>
    <n v="15789"/>
    <n v="1296"/>
    <m/>
    <n v="64"/>
    <n v="133"/>
    <n v="418"/>
    <n v="799774"/>
    <n v="17"/>
    <m/>
    <n v="25288"/>
    <d v="2016-06-01T00:00:00"/>
    <n v="816"/>
    <n v="0"/>
    <n v="0"/>
    <n v="6580"/>
    <m/>
    <n v="13230"/>
    <m/>
    <n v="152"/>
    <n v="0"/>
    <n v="12967"/>
    <n v="2"/>
    <n v="1971"/>
    <n v="2"/>
    <n v="4132"/>
    <n v="2"/>
    <n v="25"/>
    <n v="2"/>
    <n v="7511"/>
    <n v="7522"/>
    <n v="0.57999999999999996"/>
    <m/>
    <d v="2002-12-12T00:00:00"/>
    <n v="1"/>
    <n v="1"/>
    <s v="DCP OPERATING COMPANY, LP"/>
    <s v="FLINT HILLS RESOURCES, LP"/>
    <n v="191941"/>
    <n v="11"/>
    <m/>
    <s v="MERCEDES"/>
    <x v="0"/>
    <n v="4"/>
    <s v="TEXAS &amp; LOUISIANA GULF COAST BASIN"/>
    <m/>
    <s v="USA"/>
    <m/>
    <m/>
    <n v="26.260068499999999"/>
    <n v="54"/>
    <n v="-97.911118999999999"/>
    <n v="58"/>
    <m/>
    <s v="P-330"/>
    <x v="0"/>
    <s v="YNOJOSA DE BALLI, J J"/>
    <n v="100736955"/>
    <m/>
    <n v="44305"/>
    <n v="4593"/>
    <n v="0"/>
  </r>
  <r>
    <n v="42215322880000"/>
    <n v="4221532288"/>
    <n v="0"/>
    <s v="Not in Permit List"/>
    <x v="1"/>
    <s v="MAGNUM PRODUCING, LP"/>
    <x v="108"/>
    <n v="13"/>
    <x v="29"/>
    <s v="1-G"/>
    <s v="GAS"/>
    <x v="3"/>
    <s v="D"/>
    <n v="8310"/>
    <x v="219"/>
    <x v="126"/>
    <x v="124"/>
    <n v="90"/>
    <n v="348255"/>
    <m/>
    <n v="2811"/>
    <m/>
    <m/>
    <n v="296"/>
    <n v="11339"/>
    <n v="60854"/>
    <m/>
    <m/>
    <n v="4252"/>
    <n v="449"/>
    <s v="GULF COAST WEST"/>
    <n v="97520"/>
    <n v="16702"/>
    <n v="4876"/>
    <m/>
    <n v="0"/>
    <n v="50"/>
    <n v="300"/>
    <n v="300161"/>
    <n v="1"/>
    <m/>
    <n v="76744"/>
    <d v="2016-06-01T00:00:00"/>
    <n v="196"/>
    <n v="0"/>
    <n v="0"/>
    <m/>
    <n v="338536.58500000002"/>
    <n v="123890"/>
    <n v="2.9540000000000002"/>
    <n v="0"/>
    <n v="0"/>
    <n v="27393"/>
    <n v="5"/>
    <n v="264"/>
    <n v="2"/>
    <n v="4751"/>
    <n v="5"/>
    <n v="29"/>
    <n v="5"/>
    <n v="7412"/>
    <n v="7422"/>
    <n v="0.59"/>
    <m/>
    <d v="2003-08-21T00:00:00"/>
    <n v="1"/>
    <n v="1"/>
    <s v="MAGNUM PRODUCING, LP"/>
    <s v="FLINT HILLS RESOURCES, LP"/>
    <n v="191931"/>
    <n v="10"/>
    <m/>
    <s v="MERCEDES"/>
    <x v="0"/>
    <n v="4"/>
    <s v="TEXAS &amp; LOUISIANA GULF COAST BASIN"/>
    <m/>
    <s v="USA"/>
    <m/>
    <m/>
    <n v="26.260491999999999"/>
    <n v="54"/>
    <n v="-97.911250300000006"/>
    <m/>
    <m/>
    <s v="P-330"/>
    <x v="0"/>
    <s v="YNOJOSA DE BALLI, J J"/>
    <n v="100736953"/>
    <n v="123"/>
    <n v="41640"/>
    <n v="72"/>
    <n v="0"/>
  </r>
  <r>
    <n v="42273323670000"/>
    <n v="4227332367"/>
    <n v="0"/>
    <s v="Not in Permit List"/>
    <x v="1"/>
    <s v="MAGNUM PRODUCING, LP"/>
    <x v="218"/>
    <n v="3"/>
    <x v="31"/>
    <s v="MASSIVE BASAL"/>
    <s v="GAS"/>
    <x v="0"/>
    <s v="V"/>
    <n v="10200"/>
    <x v="220"/>
    <x v="127"/>
    <x v="125"/>
    <n v="76"/>
    <n v="384962"/>
    <m/>
    <n v="1430"/>
    <m/>
    <m/>
    <n v="181"/>
    <n v="248224"/>
    <n v="65590"/>
    <m/>
    <n v="49"/>
    <n v="16930"/>
    <n v="177"/>
    <s v="GULF COAST WEST"/>
    <n v="107216"/>
    <n v="18046"/>
    <n v="78923"/>
    <m/>
    <n v="1"/>
    <n v="124"/>
    <n v="738"/>
    <n v="743290"/>
    <n v="27"/>
    <n v="991"/>
    <n v="168652"/>
    <d v="2016-08-01T00:00:00"/>
    <n v="108685"/>
    <n v="0"/>
    <n v="0"/>
    <n v="816930"/>
    <n v="8196000"/>
    <n v="269200"/>
    <n v="0.122"/>
    <n v="1.2"/>
    <n v="0"/>
    <n v="29802"/>
    <n v="70"/>
    <n v="245"/>
    <n v="70"/>
    <n v="5212"/>
    <n v="70"/>
    <n v="31"/>
    <n v="70"/>
    <n v="9618"/>
    <n v="9842"/>
    <n v="0.68"/>
    <n v="66"/>
    <d v="2002-11-09T00:00:00"/>
    <n v="1"/>
    <n v="1"/>
    <s v="MAGNUM PRODUCING, LP"/>
    <s v="FLINT HILLS RESOURCES, LP"/>
    <n v="191863"/>
    <n v="224"/>
    <m/>
    <s v="MAY, S."/>
    <x v="0"/>
    <n v="4"/>
    <s v="TEXAS &amp; LOUISIANA GULF COAST BASIN"/>
    <m/>
    <s v="USA"/>
    <m/>
    <m/>
    <n v="27.284873900000001"/>
    <n v="232"/>
    <n v="-97.774533500000004"/>
    <n v="22"/>
    <m/>
    <s v="P-330"/>
    <x v="0"/>
    <s v="TREVINO, G"/>
    <n v="100736950"/>
    <n v="4"/>
    <n v="32784"/>
    <n v="4441"/>
    <n v="0"/>
  </r>
  <r>
    <n v="42123319240000"/>
    <n v="4212331924"/>
    <n v="0"/>
    <s v="Not in Permit List"/>
    <x v="1"/>
    <s v="MAGNUM PRODUCING, LP"/>
    <x v="219"/>
    <n v="1"/>
    <x v="15"/>
    <s v="WILCOX 10,800"/>
    <s v="GAS"/>
    <x v="3"/>
    <s v="V"/>
    <n v="11150"/>
    <x v="221"/>
    <x v="129"/>
    <x v="126"/>
    <n v="56"/>
    <n v="62957"/>
    <m/>
    <n v="2665"/>
    <m/>
    <m/>
    <n v="1542"/>
    <n v="1259"/>
    <n v="13158"/>
    <s v="EAGLE FORD DRY"/>
    <n v="868"/>
    <n v="14026"/>
    <n v="1974"/>
    <s v="GULF COAST WEST"/>
    <n v="45734"/>
    <n v="9596"/>
    <n v="915"/>
    <s v="EAGLEFORD"/>
    <n v="15"/>
    <n v="84"/>
    <n v="412"/>
    <n v="504533"/>
    <n v="31"/>
    <n v="18"/>
    <n v="25"/>
    <d v="2009-10-01T00:00:00"/>
    <n v="0"/>
    <n v="0"/>
    <n v="0"/>
    <n v="26690"/>
    <m/>
    <n v="23620"/>
    <m/>
    <n v="37.5"/>
    <n v="0"/>
    <n v="14026"/>
    <n v="1"/>
    <n v="868"/>
    <n v="1"/>
    <n v="3206"/>
    <n v="1"/>
    <n v="19"/>
    <n v="1"/>
    <n v="10884"/>
    <n v="10898"/>
    <n v="0.71"/>
    <n v="54.3"/>
    <d v="2002-07-30T00:00:00"/>
    <n v="1"/>
    <n v="1"/>
    <s v="EL PASO FIELD SERVICES, L.P."/>
    <s v="SHELL TRADING (US) COMPANY"/>
    <n v="191815"/>
    <n v="14"/>
    <m/>
    <s v="YORKTOWN"/>
    <x v="0"/>
    <n v="2"/>
    <s v="TEXAS &amp; LOUISIANA GULF COAST BASIN"/>
    <m/>
    <s v="USA"/>
    <m/>
    <m/>
    <n v="28.999099300000001"/>
    <n v="425"/>
    <n v="-97.416783699999996"/>
    <m/>
    <m/>
    <s v="P-330"/>
    <x v="0"/>
    <s v="STUBBLEFIELD, W H"/>
    <n v="100736863"/>
    <m/>
    <n v="1542"/>
    <n v="31"/>
    <n v="0"/>
  </r>
  <r>
    <n v="42297344330000"/>
    <n v="4229734433"/>
    <n v="0"/>
    <s v="Not in Permit List"/>
    <x v="1"/>
    <s v="MAGNUM PRODUCING, LP"/>
    <x v="220"/>
    <n v="1"/>
    <x v="28"/>
    <m/>
    <s v="GAS"/>
    <x v="3"/>
    <s v="D"/>
    <n v="12260"/>
    <x v="222"/>
    <x v="0"/>
    <x v="0"/>
    <m/>
    <m/>
    <m/>
    <m/>
    <m/>
    <m/>
    <m/>
    <m/>
    <m/>
    <s v="EAGLE FORD DRY"/>
    <m/>
    <m/>
    <m/>
    <s v="GULF COAST WEST"/>
    <m/>
    <m/>
    <m/>
    <s v="EAGLEFORD"/>
    <m/>
    <m/>
    <m/>
    <m/>
    <m/>
    <m/>
    <m/>
    <d v="2008-10-01T00:00:00"/>
    <m/>
    <n v="0"/>
    <n v="0"/>
    <m/>
    <m/>
    <m/>
    <m/>
    <m/>
    <m/>
    <m/>
    <m/>
    <m/>
    <m/>
    <m/>
    <m/>
    <m/>
    <m/>
    <m/>
    <m/>
    <m/>
    <m/>
    <d v="2001-08-21T00:00:00"/>
    <n v="1"/>
    <m/>
    <m/>
    <m/>
    <n v="191369"/>
    <m/>
    <m/>
    <s v="WILDCAT"/>
    <x v="0"/>
    <n v="2"/>
    <s v="TEXAS &amp; LOUISIANA GULF COAST BASIN"/>
    <n v="54"/>
    <s v="USA"/>
    <m/>
    <m/>
    <n v="28.132541700000001"/>
    <n v="861"/>
    <n v="-98.242579199999994"/>
    <m/>
    <m/>
    <s v="P-330"/>
    <x v="0"/>
    <s v="BS&amp;F"/>
    <n v="100705503"/>
    <m/>
    <m/>
    <m/>
    <n v="0"/>
  </r>
  <r>
    <n v="42409326970000"/>
    <n v="4240932697"/>
    <n v="2"/>
    <s v="Recomplete"/>
    <x v="1"/>
    <s v="MAGNUM PRODUCING, LP"/>
    <x v="53"/>
    <n v="2"/>
    <x v="18"/>
    <m/>
    <s v="OIL"/>
    <x v="0"/>
    <s v="V"/>
    <n v="9500"/>
    <x v="54"/>
    <x v="130"/>
    <x v="77"/>
    <n v="8"/>
    <n v="6079"/>
    <m/>
    <n v="2001"/>
    <m/>
    <n v="94"/>
    <m/>
    <n v="0"/>
    <n v="3014"/>
    <m/>
    <n v="984"/>
    <n v="4824"/>
    <n v="1519"/>
    <s v="GULF COAST WEST"/>
    <n v="6079"/>
    <n v="2532"/>
    <n v="0"/>
    <m/>
    <n v="4"/>
    <n v="7"/>
    <n v="15"/>
    <n v="39548"/>
    <n v="0"/>
    <m/>
    <m/>
    <d v="2005-09-01T00:00:00"/>
    <m/>
    <m/>
    <m/>
    <m/>
    <m/>
    <n v="3040"/>
    <m/>
    <n v="0"/>
    <m/>
    <n v="4824"/>
    <n v="1"/>
    <n v="984"/>
    <n v="1"/>
    <n v="1788"/>
    <n v="1"/>
    <n v="11"/>
    <n v="1"/>
    <n v="4665"/>
    <n v="9197"/>
    <m/>
    <n v="42.6"/>
    <d v="2002-05-17T00:00:00"/>
    <n v="1"/>
    <n v="1"/>
    <s v="SOUTHCROSS CCNG GATHERING LTD."/>
    <s v="FLINT HILLS RESOURCES, LP"/>
    <n v="13114"/>
    <n v="4532"/>
    <m/>
    <s v="HARVEY"/>
    <x v="0"/>
    <n v="4"/>
    <s v="TEXAS &amp; LOUISIANA GULF COAST BASIN"/>
    <m/>
    <s v="USA"/>
    <m/>
    <m/>
    <n v="27.984796200000002"/>
    <m/>
    <n v="-97.264060999999998"/>
    <m/>
    <m/>
    <s v="P-330"/>
    <x v="0"/>
    <m/>
    <n v="100705267"/>
    <n v="94"/>
    <m/>
    <n v="0"/>
    <n v="0"/>
  </r>
  <r>
    <n v="42245322290000"/>
    <n v="4224532229"/>
    <n v="0"/>
    <s v="Not in Permit List"/>
    <x v="1"/>
    <s v="MAGNUM PRODUCING, LP"/>
    <x v="221"/>
    <n v="1"/>
    <x v="1"/>
    <s v="L. HACKBERRY 8570"/>
    <s v="OIL"/>
    <x v="0"/>
    <s v="V"/>
    <n v="9000"/>
    <x v="223"/>
    <x v="131"/>
    <x v="127"/>
    <n v="14"/>
    <n v="20415"/>
    <m/>
    <n v="18940"/>
    <m/>
    <n v="1992"/>
    <n v="4958"/>
    <n v="0"/>
    <n v="22342"/>
    <m/>
    <n v="1197"/>
    <n v="93"/>
    <n v="8620"/>
    <s v="GULF COAST CENTRAL"/>
    <n v="977"/>
    <n v="8783"/>
    <n v="0"/>
    <m/>
    <n v="70"/>
    <n v="70"/>
    <n v="3"/>
    <n v="420290"/>
    <n v="0"/>
    <n v="3353"/>
    <n v="186"/>
    <d v="2018-08-01T00:00:00"/>
    <n v="0"/>
    <m/>
    <m/>
    <n v="40"/>
    <n v="1297.8119999999999"/>
    <n v="1080"/>
    <n v="770.52700000000004"/>
    <n v="23182.799999999999"/>
    <n v="401.8"/>
    <n v="4958"/>
    <n v="14"/>
    <n v="2156"/>
    <n v="2"/>
    <n v="2818"/>
    <n v="14"/>
    <n v="17"/>
    <n v="14"/>
    <n v="8574"/>
    <n v="8578"/>
    <m/>
    <n v="31"/>
    <d v="2000-01-05T00:00:00"/>
    <n v="1"/>
    <n v="1"/>
    <m/>
    <m/>
    <n v="24246"/>
    <n v="4"/>
    <m/>
    <s v="JABO"/>
    <x v="0"/>
    <n v="3"/>
    <s v="TEXAS &amp; LOUISIANA GULF COAST BASIN"/>
    <n v="15"/>
    <s v="USA"/>
    <m/>
    <m/>
    <n v="30.001981300000001"/>
    <n v="145"/>
    <n v="-94.201927800000007"/>
    <m/>
    <m/>
    <s v="P-330"/>
    <x v="0"/>
    <s v="HT&amp;B RR CO"/>
    <n v="100705259"/>
    <n v="15587"/>
    <n v="20229"/>
    <n v="0"/>
    <n v="0"/>
  </r>
  <r>
    <n v="42089314480000"/>
    <n v="4208931448"/>
    <n v="3"/>
    <s v="Recomplete"/>
    <x v="1"/>
    <s v="MAGNUM PRODUCING, LP"/>
    <x v="222"/>
    <n v="1"/>
    <x v="9"/>
    <s v="WILCOX 10300"/>
    <s v="GAS"/>
    <x v="3"/>
    <s v="D"/>
    <n v="11077"/>
    <x v="224"/>
    <x v="129"/>
    <x v="47"/>
    <n v="92"/>
    <n v="462358"/>
    <m/>
    <n v="10358"/>
    <m/>
    <m/>
    <n v="15"/>
    <n v="4584"/>
    <n v="87418"/>
    <m/>
    <n v="58"/>
    <n v="806"/>
    <n v="1437"/>
    <s v="GULF COAST CENTRAL"/>
    <n v="64798"/>
    <n v="12237"/>
    <n v="518"/>
    <s v="EAGLEBINE"/>
    <n v="4"/>
    <n v="17"/>
    <n v="77"/>
    <n v="102900"/>
    <n v="1"/>
    <m/>
    <n v="81"/>
    <d v="2013-07-30T00:00:00"/>
    <n v="1"/>
    <n v="500"/>
    <n v="1500"/>
    <n v="17560"/>
    <m/>
    <n v="44640"/>
    <m/>
    <n v="56.9"/>
    <n v="0"/>
    <n v="21580"/>
    <n v="4"/>
    <n v="411"/>
    <n v="4"/>
    <n v="4008"/>
    <n v="4"/>
    <n v="24"/>
    <n v="4"/>
    <n v="10432"/>
    <n v="10470"/>
    <n v="0.69"/>
    <n v="42.6"/>
    <d v="2002-08-30T00:00:00"/>
    <n v="1"/>
    <n v="1"/>
    <s v="ENTERPRISE PRODUCTS OPERATINGLLC"/>
    <s v="ENTERPRISE CRUDE OIL LLC"/>
    <n v="190621"/>
    <n v="38"/>
    <m/>
    <s v="RAMSEY, E."/>
    <x v="0"/>
    <n v="3"/>
    <s v="TEXAS &amp; LOUISIANA GULF COAST BASIN"/>
    <m/>
    <s v="USA"/>
    <m/>
    <m/>
    <n v="29.6747026"/>
    <n v="152"/>
    <n v="-96.354985200000002"/>
    <m/>
    <m/>
    <s v="P-330"/>
    <x v="0"/>
    <s v="CT RR CO"/>
    <n v="100643442"/>
    <m/>
    <n v="70"/>
    <n v="6"/>
    <n v="0"/>
  </r>
  <r>
    <n v="42409326970000"/>
    <n v="4240932697"/>
    <n v="2"/>
    <s v="Recomplete"/>
    <x v="1"/>
    <s v="MAGNUM PRODUCING &amp; OPERATING CO."/>
    <x v="53"/>
    <n v="2"/>
    <x v="18"/>
    <s v="15-B"/>
    <s v="OIL"/>
    <x v="0"/>
    <s v="V"/>
    <n v="9500"/>
    <x v="54"/>
    <x v="132"/>
    <x v="128"/>
    <n v="2"/>
    <n v="9703"/>
    <m/>
    <n v="540"/>
    <m/>
    <n v="185"/>
    <n v="3097"/>
    <n v="0"/>
    <n v="2157"/>
    <m/>
    <n v="355"/>
    <n v="6606"/>
    <m/>
    <s v="GULF COAST WEST"/>
    <m/>
    <m/>
    <m/>
    <m/>
    <n v="6"/>
    <n v="23"/>
    <n v="103"/>
    <n v="140233"/>
    <n v="0"/>
    <m/>
    <m/>
    <d v="2011-09-01T00:00:00"/>
    <m/>
    <m/>
    <m/>
    <n v="16740"/>
    <n v="17968.519"/>
    <n v="17970"/>
    <n v="55.652999999999999"/>
    <n v="59.7"/>
    <n v="59.7"/>
    <n v="6606"/>
    <n v="1"/>
    <n v="355"/>
    <n v="1"/>
    <n v="1456"/>
    <n v="1"/>
    <n v="9"/>
    <n v="1"/>
    <n v="9182"/>
    <n v="9197"/>
    <m/>
    <n v="47.9"/>
    <d v="2002-05-17T00:00:00"/>
    <n v="1"/>
    <n v="1"/>
    <s v="CROSSTEX CCNG GATHERING, LTD."/>
    <s v="GENESIS CRUDE OIL, L.P."/>
    <n v="13102"/>
    <n v="15"/>
    <m/>
    <s v="HARVEY"/>
    <x v="0"/>
    <n v="4"/>
    <s v="TEXAS &amp; LOUISIANA GULF COAST BASIN"/>
    <m/>
    <s v="USA"/>
    <m/>
    <m/>
    <n v="27.984796200000002"/>
    <n v="231"/>
    <n v="-97.264060900000004"/>
    <m/>
    <m/>
    <s v="P-330"/>
    <x v="3"/>
    <s v="SARGENT, G"/>
    <n v="100580538"/>
    <n v="540"/>
    <n v="9703"/>
    <n v="0"/>
    <n v="0"/>
  </r>
  <r>
    <n v="42409326490000"/>
    <n v="4240932649"/>
    <n v="0"/>
    <s v="Not in Permit List"/>
    <x v="1"/>
    <s v="MAGNUM PRODUCING, LP"/>
    <x v="223"/>
    <n v="4"/>
    <x v="18"/>
    <s v="FRIO 7100, E."/>
    <s v="GAS"/>
    <x v="0"/>
    <s v="V"/>
    <n v="7900"/>
    <x v="225"/>
    <x v="125"/>
    <x v="129"/>
    <n v="9"/>
    <n v="26040"/>
    <m/>
    <n v="2046"/>
    <m/>
    <n v="114"/>
    <n v="228"/>
    <n v="102908"/>
    <n v="6386"/>
    <m/>
    <n v="433"/>
    <n v="13746"/>
    <n v="1433"/>
    <s v="GULF COAST WEST"/>
    <n v="24349"/>
    <n v="5491"/>
    <n v="96226"/>
    <m/>
    <n v="3"/>
    <n v="24"/>
    <n v="128"/>
    <n v="143645"/>
    <n v="901"/>
    <m/>
    <m/>
    <d v="2016-10-01T00:00:00"/>
    <m/>
    <n v="0"/>
    <n v="0"/>
    <n v="50370"/>
    <n v="12727.272999999999"/>
    <n v="12730"/>
    <n v="78.570999999999998"/>
    <n v="19.899999999999999"/>
    <n v="500"/>
    <n v="13746"/>
    <n v="1"/>
    <n v="433"/>
    <n v="1"/>
    <n v="2724"/>
    <n v="1"/>
    <n v="16"/>
    <n v="1"/>
    <n v="7110"/>
    <n v="7112"/>
    <n v="0.63"/>
    <n v="41.6"/>
    <d v="2002-06-28T00:00:00"/>
    <n v="1"/>
    <n v="1"/>
    <s v="PRODUCERS GAS GATHERING JV"/>
    <s v="FLINT HILLS RESOURCES, LP"/>
    <n v="190124"/>
    <n v="2"/>
    <m/>
    <s v="TRIPLE &quot;A&quot;"/>
    <x v="0"/>
    <n v="4"/>
    <s v="TEXAS &amp; LOUISIANA GULF COAST BASIN"/>
    <m/>
    <s v="USA"/>
    <m/>
    <m/>
    <n v="28.002081199999999"/>
    <n v="129"/>
    <n v="-97.423446799999994"/>
    <m/>
    <m/>
    <s v="P-330"/>
    <x v="0"/>
    <s v="GARCIA, J"/>
    <n v="100580149"/>
    <n v="2046"/>
    <n v="26040"/>
    <n v="102908"/>
    <n v="0"/>
  </r>
  <r>
    <n v="42409326970000"/>
    <n v="4240932697"/>
    <n v="2"/>
    <s v="Recomplete"/>
    <x v="1"/>
    <s v="MAGNUM PRODUCING &amp; OPERATING CO."/>
    <x v="224"/>
    <n v="2"/>
    <x v="18"/>
    <s v="15-B"/>
    <s v="GAS"/>
    <x v="4"/>
    <s v="V"/>
    <n v="9500"/>
    <x v="54"/>
    <x v="125"/>
    <x v="130"/>
    <n v="3"/>
    <n v="19117"/>
    <m/>
    <n v="934"/>
    <m/>
    <n v="145"/>
    <n v="2235"/>
    <n v="0"/>
    <n v="4120"/>
    <m/>
    <n v="409"/>
    <n v="10713"/>
    <m/>
    <s v="GULF COAST WEST"/>
    <m/>
    <m/>
    <m/>
    <m/>
    <n v="12"/>
    <n v="45"/>
    <n v="199"/>
    <n v="272548"/>
    <n v="0"/>
    <m/>
    <m/>
    <m/>
    <m/>
    <m/>
    <m/>
    <n v="16230"/>
    <n v="20467.88"/>
    <n v="20470"/>
    <n v="48.856999999999999"/>
    <n v="61.6"/>
    <n v="64.900000000000006"/>
    <n v="10713"/>
    <n v="1"/>
    <n v="409"/>
    <n v="1"/>
    <n v="2195"/>
    <n v="1"/>
    <n v="13"/>
    <n v="1"/>
    <n v="9111"/>
    <n v="9115"/>
    <n v="0.68"/>
    <n v="57.1"/>
    <d v="2002-07-11T00:00:00"/>
    <n v="1"/>
    <n v="1"/>
    <s v="CROSSTEX CCNG GATHERING, LTD."/>
    <s v="GENESIS CRUDE OIL, L.P."/>
    <n v="190417"/>
    <n v="4"/>
    <m/>
    <s v="HARVEY"/>
    <x v="0"/>
    <n v="4"/>
    <s v="TEXAS &amp; LOUISIANA GULF COAST BASIN"/>
    <m/>
    <s v="USA"/>
    <m/>
    <m/>
    <n v="27.984796200000002"/>
    <n v="231"/>
    <n v="-97.264060999999998"/>
    <m/>
    <m/>
    <s v="P-330"/>
    <x v="3"/>
    <s v="SARGENT, G"/>
    <n v="100580055"/>
    <n v="934"/>
    <n v="19117"/>
    <n v="0"/>
    <n v="0"/>
  </r>
  <r>
    <n v="42175332530000"/>
    <n v="4217533253"/>
    <n v="0"/>
    <s v="Not in Permit List"/>
    <x v="1"/>
    <s v="MAGNUM PRODUCING, LP"/>
    <x v="225"/>
    <n v="2"/>
    <x v="33"/>
    <s v="WILCOX J-1 SAND"/>
    <s v="GAS"/>
    <x v="0"/>
    <s v="D"/>
    <n v="14714"/>
    <x v="226"/>
    <x v="133"/>
    <x v="131"/>
    <n v="97"/>
    <n v="1509737"/>
    <m/>
    <n v="13252"/>
    <m/>
    <m/>
    <n v="135"/>
    <n v="11413"/>
    <n v="264875"/>
    <m/>
    <n v="32"/>
    <n v="2035"/>
    <n v="1966"/>
    <s v="GULF COAST WEST"/>
    <n v="236940"/>
    <n v="41456"/>
    <n v="1355"/>
    <m/>
    <n v="6"/>
    <n v="159"/>
    <n v="914"/>
    <n v="951233"/>
    <n v="1"/>
    <m/>
    <n v="837"/>
    <d v="2016-10-01T00:00:00"/>
    <n v="3"/>
    <n v="0"/>
    <n v="0"/>
    <n v="146600"/>
    <m/>
    <n v="113930"/>
    <m/>
    <n v="6.8"/>
    <n v="0"/>
    <n v="57818"/>
    <n v="8"/>
    <n v="676"/>
    <n v="35"/>
    <n v="10137"/>
    <n v="8"/>
    <n v="61"/>
    <n v="8"/>
    <n v="8981"/>
    <n v="8994"/>
    <n v="0.67"/>
    <n v="56.8"/>
    <d v="2002-03-20T00:00:00"/>
    <n v="1"/>
    <n v="1"/>
    <s v="TEXAS EASTERN TRANSMISSION, LP"/>
    <s v="FLINT HILLS RESOURCES, LP"/>
    <n v="189915"/>
    <n v="13"/>
    <m/>
    <s v="ORD"/>
    <x v="0"/>
    <n v="2"/>
    <s v="TEXAS &amp; LOUISIANA GULF COAST BASIN"/>
    <m/>
    <s v="USA"/>
    <m/>
    <m/>
    <n v="28.818642100000002"/>
    <n v="330"/>
    <n v="-97.556077400000007"/>
    <m/>
    <m/>
    <s v="P-330"/>
    <x v="0"/>
    <s v="SHERMAN, S"/>
    <n v="100579948"/>
    <m/>
    <n v="372"/>
    <n v="2"/>
    <n v="5113"/>
  </r>
  <r>
    <n v="42291320970000"/>
    <n v="4229132097"/>
    <n v="0"/>
    <s v="Not in Permit List"/>
    <x v="1"/>
    <s v="MAGNUM PRODUCING &amp; OPERATING COMPANY"/>
    <x v="226"/>
    <n v="23"/>
    <x v="32"/>
    <s v="5000 SAND"/>
    <s v="GAS"/>
    <x v="0"/>
    <s v="V"/>
    <n v="4052"/>
    <x v="227"/>
    <x v="134"/>
    <x v="113"/>
    <n v="20"/>
    <n v="19734"/>
    <m/>
    <m/>
    <m/>
    <m/>
    <n v="793"/>
    <n v="0"/>
    <n v="3289"/>
    <m/>
    <m/>
    <n v="1087"/>
    <n v="0"/>
    <s v="GULF COAST CENTRAL"/>
    <n v="6094"/>
    <n v="1016"/>
    <n v="0"/>
    <m/>
    <n v="0"/>
    <n v="5"/>
    <n v="31"/>
    <n v="30710"/>
    <n v="0"/>
    <m/>
    <n v="8107"/>
    <d v="2016-10-01T00:00:00"/>
    <n v="0"/>
    <n v="0"/>
    <n v="0"/>
    <m/>
    <m/>
    <m/>
    <m/>
    <n v="0"/>
    <n v="0"/>
    <n v="1633"/>
    <n v="17"/>
    <m/>
    <m/>
    <n v="272"/>
    <n v="17"/>
    <n v="2"/>
    <n v="17"/>
    <n v="3430"/>
    <n v="3450"/>
    <n v="0.6"/>
    <m/>
    <d v="1990-06-14T00:00:00"/>
    <n v="1"/>
    <n v="1"/>
    <s v="TRANSCONTINENTAL GAS P.L. CO,LLC"/>
    <m/>
    <n v="189093"/>
    <n v="20"/>
    <m/>
    <s v="DAYTON, NORTH"/>
    <x v="0"/>
    <n v="3"/>
    <s v="TEXAS &amp; LOUISIANA GULF COAST BASIN"/>
    <n v="123"/>
    <s v="USA"/>
    <m/>
    <m/>
    <n v="30.1146843"/>
    <n v="262"/>
    <n v="-94.990073600000002"/>
    <n v="3"/>
    <m/>
    <s v="P-330"/>
    <x v="2"/>
    <s v="H&amp;TC RR CO"/>
    <n v="100569577"/>
    <m/>
    <n v="11627"/>
    <n v="0"/>
    <n v="0"/>
  </r>
  <r>
    <n v="42239331170000"/>
    <n v="4223933117"/>
    <n v="3"/>
    <s v="Recomplete"/>
    <x v="1"/>
    <s v="MAGNUM PRODUCING, LP"/>
    <x v="208"/>
    <n v="1"/>
    <x v="13"/>
    <n v="5750"/>
    <s v="GAS"/>
    <x v="0"/>
    <s v="V"/>
    <n v="6510"/>
    <x v="208"/>
    <x v="135"/>
    <x v="132"/>
    <n v="13"/>
    <n v="67597"/>
    <m/>
    <n v="46"/>
    <m/>
    <m/>
    <n v="1729"/>
    <n v="0"/>
    <n v="11312"/>
    <m/>
    <n v="1"/>
    <n v="1208"/>
    <n v="41"/>
    <s v="GULF COAST WEST"/>
    <n v="42855"/>
    <n v="7184"/>
    <n v="0"/>
    <m/>
    <n v="0"/>
    <n v="22"/>
    <n v="127"/>
    <n v="129032"/>
    <n v="0"/>
    <n v="1"/>
    <n v="1208"/>
    <d v="2002-03-10T00:00:00"/>
    <n v="0"/>
    <n v="1635"/>
    <n v="1965"/>
    <n v="494000"/>
    <n v="1475311.111"/>
    <n v="1469500"/>
    <n v="0.67800000000000005"/>
    <n v="2"/>
    <n v="0"/>
    <n v="11569"/>
    <n v="3"/>
    <n v="19"/>
    <n v="4"/>
    <n v="1930"/>
    <n v="3"/>
    <n v="12"/>
    <n v="3"/>
    <n v="5760"/>
    <n v="5764"/>
    <n v="0.59"/>
    <n v="57.8"/>
    <d v="2002-02-22T00:00:00"/>
    <n v="1"/>
    <n v="1"/>
    <s v="PETROLEUM FUELS COMPANY, INC."/>
    <s v="GULF COAST ENERGY, INC."/>
    <n v="188970"/>
    <n v="4"/>
    <m/>
    <s v="LA WARD, NORTH"/>
    <x v="0"/>
    <n v="2"/>
    <s v="TEXAS &amp; LOUISIANA GULF COAST BASIN"/>
    <n v="2"/>
    <s v="USA"/>
    <m/>
    <m/>
    <n v="28.9004464"/>
    <n v="132"/>
    <n v="-96.482457800000006"/>
    <n v="1"/>
    <m/>
    <s v="P-330"/>
    <x v="0"/>
    <s v="I&amp;GN RR CO"/>
    <n v="100560783"/>
    <n v="45"/>
    <n v="66389"/>
    <n v="0"/>
    <n v="0"/>
  </r>
  <r>
    <n v="42245323070000"/>
    <n v="4224532307"/>
    <n v="0"/>
    <s v="Not in Permit List"/>
    <x v="1"/>
    <s v="MAGNUM PRODUCING, LP"/>
    <x v="138"/>
    <n v="1"/>
    <x v="1"/>
    <s v="FRIO"/>
    <s v="GAS"/>
    <x v="0"/>
    <s v="D"/>
    <n v="13050"/>
    <x v="228"/>
    <x v="135"/>
    <x v="133"/>
    <n v="109"/>
    <n v="5424389"/>
    <m/>
    <n v="6424"/>
    <m/>
    <n v="1"/>
    <n v="34"/>
    <n v="35777"/>
    <n v="910489"/>
    <m/>
    <n v="61"/>
    <n v="19715"/>
    <n v="3143"/>
    <s v="GULF COAST CENTRAL"/>
    <n v="1728440"/>
    <n v="291216"/>
    <n v="4871"/>
    <m/>
    <n v="33"/>
    <n v="2065"/>
    <n v="12195"/>
    <n v="12390484"/>
    <n v="0"/>
    <n v="59"/>
    <n v="33553"/>
    <d v="2016-05-01T00:00:00"/>
    <n v="450"/>
    <n v="0"/>
    <n v="0"/>
    <n v="375060"/>
    <n v="767183.09900000005"/>
    <n v="844390"/>
    <n v="1.3029999999999999"/>
    <n v="2.7"/>
    <n v="29.4"/>
    <n v="378057"/>
    <n v="2"/>
    <n v="1008"/>
    <n v="2"/>
    <n v="64018"/>
    <n v="2"/>
    <n v="384"/>
    <n v="2"/>
    <n v="12878"/>
    <n v="12906"/>
    <n v="0.61"/>
    <m/>
    <d v="2002-02-06T00:00:00"/>
    <n v="1"/>
    <n v="1"/>
    <s v="MAGNUM PRODUCING, LP"/>
    <s v="EASTEX CRUDE COMPANY"/>
    <n v="188081"/>
    <n v="28"/>
    <m/>
    <s v="DEVIL"/>
    <x v="0"/>
    <n v="3"/>
    <s v="TEXAS &amp; LOUISIANA GULF COAST BASIN"/>
    <n v="176"/>
    <s v="USA"/>
    <m/>
    <m/>
    <n v="29.767305700000001"/>
    <n v="625"/>
    <n v="-94.309672000000006"/>
    <m/>
    <m/>
    <s v="P-330"/>
    <x v="0"/>
    <s v="T&amp;NO RR CO"/>
    <n v="100556810"/>
    <n v="71"/>
    <n v="54470"/>
    <n v="729"/>
    <n v="0"/>
  </r>
  <r>
    <n v="42089302910000"/>
    <n v="4208930291"/>
    <n v="2"/>
    <s v="Recomplete"/>
    <x v="1"/>
    <s v="MAGNUM PRODUCING &amp; OPERATING CO."/>
    <x v="212"/>
    <n v="2"/>
    <x v="9"/>
    <n v="9500"/>
    <s v="GAS"/>
    <x v="4"/>
    <s v="V"/>
    <n v="11014"/>
    <x v="212"/>
    <x v="136"/>
    <x v="134"/>
    <n v="13"/>
    <n v="53430"/>
    <m/>
    <n v="528"/>
    <m/>
    <n v="34"/>
    <n v="2757"/>
    <n v="641"/>
    <n v="9433"/>
    <m/>
    <n v="104"/>
    <n v="6125"/>
    <n v="353"/>
    <s v="GULF COAST CENTRAL"/>
    <n v="22616"/>
    <n v="4122"/>
    <n v="271"/>
    <s v="EAGLEBINE"/>
    <n v="2"/>
    <n v="33"/>
    <n v="181"/>
    <n v="195000"/>
    <n v="33"/>
    <n v="104"/>
    <n v="6125"/>
    <d v="2002-07-11T00:00:00"/>
    <n v="74"/>
    <n v="600"/>
    <n v="3115"/>
    <n v="77960"/>
    <n v="111568.39599999999"/>
    <n v="101190"/>
    <n v="8.9629999999999992"/>
    <n v="12.8"/>
    <n v="12.3"/>
    <n v="6125"/>
    <n v="1"/>
    <n v="104"/>
    <n v="1"/>
    <n v="1125"/>
    <n v="1"/>
    <n v="7"/>
    <n v="1"/>
    <n v="9544"/>
    <n v="9558"/>
    <n v="0.68"/>
    <n v="50.9"/>
    <d v="2001-11-01T00:00:00"/>
    <n v="1"/>
    <n v="1"/>
    <s v="CMS TRUNKLINE GAS COMPANY, LLC"/>
    <s v="PLAINS MARKETING, L.P."/>
    <n v="187569"/>
    <n v="14"/>
    <m/>
    <s v="RAMSEY"/>
    <x v="0"/>
    <n v="3"/>
    <s v="TEXAS &amp; LOUISIANA GULF COAST BASIN"/>
    <m/>
    <s v="USA"/>
    <m/>
    <m/>
    <n v="29.666378600000002"/>
    <n v="84"/>
    <n v="-96.371088"/>
    <m/>
    <m/>
    <s v="P-330"/>
    <x v="3"/>
    <s v="BARTLESON, P K"/>
    <n v="100554643"/>
    <n v="424"/>
    <n v="47305"/>
    <n v="567"/>
    <n v="0"/>
  </r>
  <r>
    <n v="42285329190000"/>
    <n v="4228532919"/>
    <n v="1"/>
    <s v="NewDrill"/>
    <x v="0"/>
    <s v="MAGNUM PRODUCING, LP"/>
    <x v="227"/>
    <n v="1"/>
    <x v="11"/>
    <n v="8450"/>
    <s v="GAS"/>
    <x v="3"/>
    <s v="V"/>
    <n v="8604"/>
    <x v="229"/>
    <x v="136"/>
    <x v="135"/>
    <n v="56"/>
    <n v="522075"/>
    <m/>
    <n v="6883"/>
    <m/>
    <m/>
    <n v="92"/>
    <n v="5040"/>
    <n v="93895"/>
    <s v="EAGLE FORD DRY"/>
    <n v="145"/>
    <n v="11932"/>
    <n v="1823"/>
    <s v="GULF COAST WEST"/>
    <n v="122512"/>
    <n v="22242"/>
    <n v="350"/>
    <s v="EAGLEFORD"/>
    <n v="13"/>
    <n v="171"/>
    <n v="948"/>
    <n v="1027935"/>
    <n v="2"/>
    <n v="1515"/>
    <n v="119300"/>
    <d v="2006-05-25T00:00:00"/>
    <n v="2331"/>
    <n v="280"/>
    <n v="2715"/>
    <n v="71530"/>
    <n v="153195.33499999999"/>
    <n v="75850"/>
    <n v="6.5279999999999996"/>
    <n v="14"/>
    <n v="0"/>
    <n v="29400"/>
    <n v="2"/>
    <n v="411"/>
    <n v="2"/>
    <n v="5311"/>
    <n v="2"/>
    <n v="32"/>
    <n v="2"/>
    <n v="8368"/>
    <n v="8434"/>
    <n v="0.67"/>
    <n v="53"/>
    <d v="2001-11-14T00:00:00"/>
    <n v="1"/>
    <n v="1"/>
    <s v="TEXAS EASTERN TRANSMISSION, LP"/>
    <s v="GULF SOUTH PIPELINE COMPANY, LP"/>
    <n v="187890"/>
    <n v="66"/>
    <m/>
    <s v="VIENNA"/>
    <x v="0"/>
    <n v="2"/>
    <s v="TEXAS &amp; LOUISIANA GULF COAST BASIN"/>
    <n v="2"/>
    <s v="USA"/>
    <m/>
    <m/>
    <n v="29.356621499999999"/>
    <n v="633"/>
    <n v="-96.664997600000007"/>
    <m/>
    <m/>
    <s v="P-330"/>
    <x v="0"/>
    <s v="HT&amp;B RR CO"/>
    <n v="100554610"/>
    <n v="343"/>
    <n v="52546"/>
    <n v="1103"/>
    <n v="0"/>
  </r>
  <r>
    <n v="42123319130000"/>
    <n v="4212331913"/>
    <n v="0"/>
    <s v="Not in Permit List"/>
    <x v="1"/>
    <s v="MAGNUM PRODUCING, LP"/>
    <x v="228"/>
    <n v="1"/>
    <x v="15"/>
    <s v="WILCOX 10,800"/>
    <s v="GAS"/>
    <x v="3"/>
    <s v="V"/>
    <n v="13000"/>
    <x v="230"/>
    <x v="136"/>
    <x v="115"/>
    <n v="36"/>
    <n v="125199"/>
    <m/>
    <n v="12479"/>
    <m/>
    <m/>
    <n v="7"/>
    <n v="780"/>
    <n v="33346"/>
    <s v="EAGLE FORD DRY"/>
    <n v="2990"/>
    <n v="16999"/>
    <n v="8862"/>
    <s v="GULF COAST WEST"/>
    <n v="80777"/>
    <n v="22325"/>
    <n v="505"/>
    <s v="EAGLEFORD"/>
    <n v="72"/>
    <n v="209"/>
    <n v="821"/>
    <n v="1256032"/>
    <n v="0"/>
    <n v="97"/>
    <n v="784"/>
    <d v="2015-04-01T00:00:00"/>
    <n v="5"/>
    <n v="0"/>
    <n v="0"/>
    <n v="11330"/>
    <n v="2461.538"/>
    <n v="10030"/>
    <n v="406.25"/>
    <n v="88.3"/>
    <n v="0"/>
    <n v="25455"/>
    <n v="2"/>
    <n v="2990"/>
    <n v="1"/>
    <n v="6490"/>
    <n v="2"/>
    <n v="39"/>
    <n v="2"/>
    <n v="10665"/>
    <n v="10785"/>
    <n v="0.71"/>
    <n v="54.3"/>
    <d v="2001-10-19T00:00:00"/>
    <n v="1"/>
    <n v="1"/>
    <s v="EL PASO FIELD SERVICES, L.P."/>
    <s v="SHELL TRADING (US) COMPANY"/>
    <n v="187004"/>
    <n v="120"/>
    <m/>
    <s v="YORKTOWN"/>
    <x v="0"/>
    <n v="2"/>
    <s v="TEXAS &amp; LOUISIANA GULF COAST BASIN"/>
    <m/>
    <s v="USA"/>
    <m/>
    <m/>
    <n v="28.995127"/>
    <n v="503"/>
    <n v="-97.422985699999998"/>
    <m/>
    <m/>
    <s v="P-330"/>
    <x v="0"/>
    <s v="YORK, J"/>
    <n v="100546477"/>
    <n v="91"/>
    <n v="224"/>
    <n v="0"/>
    <n v="0"/>
  </r>
  <r>
    <n v="42215311070000"/>
    <n v="4221531107"/>
    <n v="1"/>
    <s v="Recomplete"/>
    <x v="1"/>
    <s v="MAGNUM PRODUCING, LP"/>
    <x v="108"/>
    <n v="7"/>
    <x v="29"/>
    <s v="1-E"/>
    <s v="GAS"/>
    <x v="0"/>
    <s v="V"/>
    <n v="9013"/>
    <x v="160"/>
    <x v="137"/>
    <x v="108"/>
    <n v="43"/>
    <n v="5358"/>
    <m/>
    <n v="54"/>
    <m/>
    <m/>
    <n v="3"/>
    <n v="665"/>
    <n v="947"/>
    <m/>
    <m/>
    <n v="118"/>
    <n v="2"/>
    <s v="GULF COAST WEST"/>
    <n v="736"/>
    <n v="125"/>
    <n v="92"/>
    <m/>
    <n v="0"/>
    <n v="1"/>
    <n v="4"/>
    <n v="3581"/>
    <n v="0"/>
    <n v="52"/>
    <n v="1932"/>
    <d v="2005-12-01T00:00:00"/>
    <n v="240"/>
    <n v="0"/>
    <n v="0"/>
    <m/>
    <m/>
    <n v="99220"/>
    <m/>
    <n v="0"/>
    <n v="0"/>
    <n v="614"/>
    <n v="29"/>
    <n v="13"/>
    <n v="27"/>
    <n v="114"/>
    <n v="29"/>
    <n v="1"/>
    <n v="29"/>
    <n v="7144"/>
    <n v="7204"/>
    <n v="0.57999999999999996"/>
    <m/>
    <d v="2001-02-01T00:00:00"/>
    <n v="1"/>
    <n v="1"/>
    <s v="DUKE ENERGY FIELD SERVICES, LP"/>
    <s v="FLINT HILLS RESOURCES, LP"/>
    <n v="186741"/>
    <n v="60"/>
    <m/>
    <s v="MERCEDES"/>
    <x v="0"/>
    <n v="4"/>
    <s v="TEXAS &amp; LOUISIANA GULF COAST BASIN"/>
    <m/>
    <s v="USA"/>
    <m/>
    <m/>
    <n v="26.262508499999999"/>
    <n v="54"/>
    <n v="-97.909125099999997"/>
    <m/>
    <m/>
    <s v="P-330"/>
    <x v="0"/>
    <s v="YNOJOSA DE BALLI, J J"/>
    <n v="100542597"/>
    <m/>
    <n v="593"/>
    <n v="73"/>
    <n v="2453"/>
  </r>
  <r>
    <n v="42089312120000"/>
    <n v="4208931212"/>
    <n v="1"/>
    <s v="Recomplete"/>
    <x v="1"/>
    <s v="MAGNUM PRODUCING &amp; OPERATING CO."/>
    <x v="201"/>
    <n v="2"/>
    <x v="9"/>
    <n v="9060"/>
    <s v="GAS"/>
    <x v="4"/>
    <s v="V"/>
    <n v="10500"/>
    <x v="201"/>
    <x v="138"/>
    <x v="136"/>
    <n v="21"/>
    <n v="170214"/>
    <m/>
    <n v="11135"/>
    <m/>
    <n v="416"/>
    <n v="3229"/>
    <n v="2874"/>
    <n v="39504"/>
    <m/>
    <n v="154"/>
    <n v="1710"/>
    <n v="2380"/>
    <s v="GULF COAST CENTRAL"/>
    <n v="29997"/>
    <n v="7380"/>
    <n v="464"/>
    <s v="EAGLEBINE"/>
    <n v="13"/>
    <n v="38"/>
    <n v="153"/>
    <n v="229133"/>
    <n v="296"/>
    <n v="5091"/>
    <n v="60342"/>
    <d v="2003-06-13T00:00:00"/>
    <n v="933"/>
    <n v="2500"/>
    <n v="2810"/>
    <n v="11950"/>
    <n v="18178.689999999999"/>
    <n v="15290"/>
    <n v="55.009"/>
    <n v="83.7"/>
    <n v="128.80000000000001"/>
    <n v="18776"/>
    <n v="13"/>
    <n v="1011"/>
    <n v="8"/>
    <n v="4012"/>
    <n v="13"/>
    <n v="24"/>
    <n v="13"/>
    <n v="9104"/>
    <n v="9110"/>
    <n v="0.76"/>
    <n v="63"/>
    <d v="2001-10-27T00:00:00"/>
    <n v="1"/>
    <n v="1"/>
    <s v="MAGNUM PRODUCING &amp; OPERATING CO."/>
    <s v="PLAINS MARKETING, L.P."/>
    <n v="186614"/>
    <n v="6"/>
    <m/>
    <s v="HAMEL, NORTH"/>
    <x v="0"/>
    <n v="3"/>
    <s v="TEXAS &amp; LOUISIANA GULF COAST BASIN"/>
    <m/>
    <s v="USA"/>
    <m/>
    <m/>
    <n v="29.6571742"/>
    <n v="163"/>
    <n v="-96.659031799999994"/>
    <m/>
    <m/>
    <s v="P-330"/>
    <x v="3"/>
    <s v="DOWDY, R"/>
    <n v="100542517"/>
    <n v="6044"/>
    <n v="109872"/>
    <n v="1941"/>
    <n v="0"/>
  </r>
  <r>
    <n v="42285329160000"/>
    <n v="4228532916"/>
    <n v="0"/>
    <s v="Not in Permit List"/>
    <x v="1"/>
    <s v="MAGNUM PRODUCING, LP"/>
    <x v="229"/>
    <n v="1"/>
    <x v="11"/>
    <s v="YEGUA"/>
    <s v="OIL"/>
    <x v="0"/>
    <s v="V"/>
    <n v="6500"/>
    <x v="231"/>
    <x v="139"/>
    <x v="104"/>
    <n v="150"/>
    <n v="695943"/>
    <m/>
    <n v="75712"/>
    <m/>
    <n v="21"/>
    <m/>
    <n v="10247"/>
    <n v="191702"/>
    <s v="EAGLE FORD DRY"/>
    <n v="403"/>
    <m/>
    <n v="5687"/>
    <s v="GULF COAST WEST"/>
    <n v="52293"/>
    <n v="14403"/>
    <n v="265"/>
    <s v="EAGLEFORD"/>
    <n v="19"/>
    <n v="39"/>
    <n v="122"/>
    <n v="234806"/>
    <n v="8"/>
    <n v="2683"/>
    <m/>
    <d v="2008-12-23T00:00:00"/>
    <n v="995"/>
    <m/>
    <m/>
    <n v="6530"/>
    <m/>
    <n v="9190"/>
    <m/>
    <n v="153.19999999999999"/>
    <m/>
    <n v="24107"/>
    <n v="10"/>
    <n v="1865"/>
    <n v="74"/>
    <n v="5537"/>
    <n v="11"/>
    <n v="33"/>
    <n v="11"/>
    <n v="5662"/>
    <n v="5664"/>
    <m/>
    <n v="40"/>
    <d v="2001-08-15T00:00:00"/>
    <n v="1"/>
    <n v="1"/>
    <s v="MAGNUM PRODUCING, LP"/>
    <s v="ENTERPRISE CRUDE OIL LLC"/>
    <n v="8665"/>
    <n v="2"/>
    <m/>
    <s v="LAVACA RIVER"/>
    <x v="0"/>
    <n v="2"/>
    <s v="TEXAS &amp; LOUISIANA GULF COAST BASIN"/>
    <m/>
    <s v="USA"/>
    <m/>
    <m/>
    <n v="29.1348983"/>
    <n v="58"/>
    <n v="-96.860339100000004"/>
    <m/>
    <m/>
    <s v="P-330"/>
    <x v="0"/>
    <s v="WILLIAMS, M"/>
    <n v="100536288"/>
    <n v="1759"/>
    <m/>
    <n v="652"/>
    <n v="0"/>
  </r>
  <r>
    <n v="42215314080000"/>
    <n v="4221531408"/>
    <n v="2"/>
    <s v="Recomplete"/>
    <x v="1"/>
    <s v="MAGNUM PRODUCING, LP"/>
    <x v="108"/>
    <n v="8"/>
    <x v="29"/>
    <s v="3-M"/>
    <s v="GAS"/>
    <x v="0"/>
    <s v="V"/>
    <n v="11100"/>
    <x v="120"/>
    <x v="116"/>
    <x v="108"/>
    <n v="10"/>
    <n v="805"/>
    <m/>
    <m/>
    <m/>
    <m/>
    <n v="29"/>
    <n v="160"/>
    <n v="134"/>
    <m/>
    <m/>
    <n v="302"/>
    <n v="0"/>
    <s v="GULF COAST WEST"/>
    <n v="352"/>
    <n v="59"/>
    <n v="70"/>
    <m/>
    <n v="0"/>
    <n v="0"/>
    <n v="2"/>
    <n v="1516"/>
    <n v="6"/>
    <m/>
    <n v="6"/>
    <d v="2005-11-01T00:00:00"/>
    <n v="1"/>
    <n v="0"/>
    <n v="0"/>
    <m/>
    <m/>
    <m/>
    <m/>
    <n v="0"/>
    <n v="0"/>
    <n v="302"/>
    <n v="1"/>
    <m/>
    <m/>
    <n v="50"/>
    <n v="1"/>
    <n v="0"/>
    <n v="1"/>
    <n v="8030"/>
    <n v="8058"/>
    <n v="0.56999999999999995"/>
    <m/>
    <d v="2001-06-05T00:00:00"/>
    <n v="1"/>
    <n v="1"/>
    <s v="DUKE ENERGY FIELD SERVICES, LP"/>
    <s v="FLINT HILLS RESOURCES, LP"/>
    <n v="185717"/>
    <n v="28"/>
    <m/>
    <s v="MERCEDES"/>
    <x v="0"/>
    <n v="4"/>
    <s v="TEXAS &amp; LOUISIANA GULF COAST BASIN"/>
    <m/>
    <s v="USA"/>
    <m/>
    <m/>
    <n v="26.263426599999999"/>
    <n v="54"/>
    <n v="-97.9081525"/>
    <m/>
    <m/>
    <s v="P-330"/>
    <x v="0"/>
    <s v="YNOJOSA DE BALLI, J J"/>
    <n v="100536266"/>
    <m/>
    <n v="447"/>
    <n v="89"/>
    <n v="2453"/>
  </r>
  <r>
    <n v="42123318980000"/>
    <n v="4212331898"/>
    <n v="0"/>
    <s v="Not in Permit List"/>
    <x v="1"/>
    <s v="MAGNUM PRODUCING, LP"/>
    <x v="187"/>
    <n v="2"/>
    <x v="15"/>
    <n v="11400"/>
    <s v="GAS"/>
    <x v="3"/>
    <s v="D"/>
    <n v="12875"/>
    <x v="184"/>
    <x v="140"/>
    <x v="75"/>
    <n v="77"/>
    <n v="4372443"/>
    <m/>
    <n v="152478"/>
    <m/>
    <m/>
    <n v="105"/>
    <n v="172853"/>
    <n v="881218"/>
    <s v="EAGLE FORD DRY"/>
    <n v="7950"/>
    <n v="213578"/>
    <n v="78517"/>
    <s v="GULF COAST WEST"/>
    <n v="2142645"/>
    <n v="435624"/>
    <n v="79346"/>
    <s v="EAGLEFORD"/>
    <n v="513"/>
    <n v="2733"/>
    <n v="13318"/>
    <n v="16397467"/>
    <n v="29"/>
    <m/>
    <n v="551"/>
    <d v="2011-04-01T00:00:00"/>
    <n v="153"/>
    <n v="0"/>
    <n v="0"/>
    <n v="25950"/>
    <m/>
    <n v="28680"/>
    <m/>
    <n v="38.5"/>
    <n v="0"/>
    <n v="402933"/>
    <n v="7"/>
    <n v="15395"/>
    <n v="2"/>
    <n v="81987"/>
    <n v="2"/>
    <n v="492"/>
    <n v="2"/>
    <n v="1124"/>
    <n v="11862"/>
    <n v="0.66"/>
    <n v="50"/>
    <d v="2002-09-26T00:00:00"/>
    <n v="1"/>
    <n v="1"/>
    <s v="DCP MIDSTREAM, LP"/>
    <s v="GULFMARK ENERGY, INC."/>
    <n v="185071"/>
    <n v="10738"/>
    <m/>
    <s v="NORDHEIM, SW."/>
    <x v="0"/>
    <n v="2"/>
    <s v="TEXAS &amp; LOUISIANA GULF COAST BASIN"/>
    <m/>
    <s v="USA"/>
    <m/>
    <m/>
    <n v="28.843950400000001"/>
    <n v="653"/>
    <n v="-97.595588300000003"/>
    <m/>
    <m/>
    <s v="P-330"/>
    <x v="0"/>
    <s v="LAZO, A"/>
    <n v="100536186"/>
    <m/>
    <n v="246"/>
    <n v="68"/>
    <n v="0"/>
  </r>
  <r>
    <n v="42071320420000"/>
    <n v="4207132042"/>
    <n v="0"/>
    <s v="Not in Permit List"/>
    <x v="1"/>
    <s v="MAGNUM PRODUCING, LP"/>
    <x v="230"/>
    <n v="5"/>
    <x v="34"/>
    <s v="FRIO 19"/>
    <s v="GAS"/>
    <x v="0"/>
    <s v="V"/>
    <n v="12200"/>
    <x v="232"/>
    <x v="141"/>
    <x v="2"/>
    <n v="217"/>
    <n v="5230140"/>
    <n v="409"/>
    <n v="70032"/>
    <n v="5"/>
    <n v="106"/>
    <n v="11115"/>
    <n v="36824"/>
    <n v="941722"/>
    <m/>
    <n v="572"/>
    <n v="58280"/>
    <n v="7843"/>
    <s v="GULF COAST CENTRAL"/>
    <n v="491452"/>
    <n v="89752"/>
    <n v="729"/>
    <m/>
    <n v="41"/>
    <n v="403"/>
    <n v="2172"/>
    <n v="2416581"/>
    <n v="213"/>
    <n v="1930"/>
    <n v="218388"/>
    <d v="2017-01-15T00:00:00"/>
    <n v="4195"/>
    <n v="430"/>
    <n v="1100"/>
    <n v="53310"/>
    <n v="70534.502999999997"/>
    <n v="74680"/>
    <n v="14.177"/>
    <n v="18.8"/>
    <n v="9.5"/>
    <n v="103586"/>
    <n v="7"/>
    <n v="1745"/>
    <n v="8"/>
    <n v="18598"/>
    <n v="5"/>
    <n v="112"/>
    <n v="5"/>
    <n v="11955"/>
    <n v="11970"/>
    <n v="0.63"/>
    <n v="59.5"/>
    <d v="2001-07-04T00:00:00"/>
    <n v="1"/>
    <n v="1"/>
    <s v="MAGNUM PRODUCING, LP"/>
    <s v="ACE GATHERING, INC."/>
    <n v="184787"/>
    <n v="15"/>
    <m/>
    <s v="MAYES SOUTH"/>
    <x v="0"/>
    <n v="3"/>
    <s v="TEXAS &amp; LOUISIANA GULF COAST BASIN"/>
    <n v="153"/>
    <s v="USA"/>
    <m/>
    <m/>
    <n v="29.560590099999999"/>
    <n v="412"/>
    <n v="-94.707663400000001"/>
    <m/>
    <m/>
    <s v="P-330"/>
    <x v="0"/>
    <s v="POITEVENT, J"/>
    <n v="100525086"/>
    <n v="2507"/>
    <n v="176830"/>
    <n v="3395"/>
    <n v="0"/>
  </r>
  <r>
    <n v="42285000890000"/>
    <n v="4228500089"/>
    <n v="1"/>
    <s v="ReEnter"/>
    <x v="1"/>
    <s v="MAGNUM PRODUCING, LP"/>
    <x v="231"/>
    <n v="1"/>
    <x v="11"/>
    <n v="8400"/>
    <s v="GAS"/>
    <x v="0"/>
    <s v="V"/>
    <n v="8500"/>
    <x v="233"/>
    <x v="116"/>
    <x v="115"/>
    <n v="45"/>
    <n v="31567"/>
    <m/>
    <n v="89"/>
    <m/>
    <m/>
    <n v="93"/>
    <n v="574"/>
    <n v="5350"/>
    <s v="EAGLE FORD DRY"/>
    <m/>
    <n v="73"/>
    <n v="84"/>
    <s v="GULF COAST WEST"/>
    <n v="10419"/>
    <n v="1821"/>
    <n v="189"/>
    <s v="EAGLEFORD"/>
    <n v="1"/>
    <n v="17"/>
    <n v="99"/>
    <n v="103774"/>
    <n v="2"/>
    <m/>
    <n v="3242"/>
    <d v="2002-05-02T00:00:00"/>
    <n v="60"/>
    <n v="120"/>
    <n v="745"/>
    <n v="117730"/>
    <m/>
    <n v="354690"/>
    <m/>
    <n v="8.5"/>
    <n v="0"/>
    <n v="3061"/>
    <n v="2"/>
    <n v="26"/>
    <n v="1"/>
    <n v="536"/>
    <n v="2"/>
    <n v="3"/>
    <n v="2"/>
    <n v="8374"/>
    <n v="8392"/>
    <n v="0.69"/>
    <n v="48.8"/>
    <d v="2001-06-22T00:00:00"/>
    <n v="1"/>
    <n v="1"/>
    <s v="TEXAS EASTERN TRANSMISSION, LP"/>
    <s v="PLAINS MARKETING, L.P."/>
    <n v="184619"/>
    <n v="18"/>
    <m/>
    <s v="VIENNA"/>
    <x v="0"/>
    <n v="2"/>
    <s v="TEXAS &amp; LOUISIANA GULF COAST BASIN"/>
    <n v="1"/>
    <s v="USA"/>
    <m/>
    <m/>
    <n v="29.368369600000001"/>
    <n v="551"/>
    <n v="-96.657563100000004"/>
    <m/>
    <m/>
    <s v="P-330"/>
    <x v="0"/>
    <s v="HE&amp;WT RR CO"/>
    <n v="100525043"/>
    <m/>
    <n v="1279"/>
    <n v="24"/>
    <n v="0"/>
  </r>
  <r>
    <n v="42175333440000"/>
    <n v="4217533344"/>
    <n v="0"/>
    <s v="Not in Permit List"/>
    <x v="1"/>
    <s v="MAGNUM PRODUCING, LP"/>
    <x v="202"/>
    <n v="3"/>
    <x v="33"/>
    <s v="MASSIVE FIRST-WILCOX"/>
    <s v="GAS"/>
    <x v="0"/>
    <s v="V"/>
    <n v="9515"/>
    <x v="234"/>
    <x v="141"/>
    <x v="44"/>
    <n v="143"/>
    <n v="1522403"/>
    <m/>
    <n v="32665"/>
    <m/>
    <m/>
    <n v="35"/>
    <n v="476859"/>
    <n v="286399"/>
    <m/>
    <n v="773"/>
    <n v="26857"/>
    <n v="11124"/>
    <s v="GULF COAST WEST"/>
    <n v="330784"/>
    <n v="66255"/>
    <n v="72940"/>
    <m/>
    <n v="90"/>
    <n v="514"/>
    <n v="2544"/>
    <n v="3084774"/>
    <n v="105"/>
    <m/>
    <n v="2151"/>
    <d v="2016-10-01T00:00:00"/>
    <n v="628"/>
    <n v="0"/>
    <n v="0"/>
    <n v="28210"/>
    <m/>
    <n v="46610"/>
    <m/>
    <n v="35.4"/>
    <n v="0"/>
    <n v="78858"/>
    <n v="2"/>
    <n v="2795"/>
    <n v="2"/>
    <n v="15938"/>
    <n v="2"/>
    <n v="96"/>
    <n v="2"/>
    <n v="9350"/>
    <n v="9358"/>
    <n v="0.71"/>
    <n v="54.3"/>
    <d v="2001-07-20T00:00:00"/>
    <n v="1"/>
    <n v="1"/>
    <s v="DCP OPERATING COMPANY, LP"/>
    <s v="FLINT HILLS RESOURCES, LP"/>
    <n v="184558"/>
    <n v="8"/>
    <m/>
    <s v="RIVERDALE"/>
    <x v="0"/>
    <n v="2"/>
    <s v="TEXAS &amp; LOUISIANA GULF COAST BASIN"/>
    <m/>
    <s v="USA"/>
    <m/>
    <m/>
    <n v="28.664848800000001"/>
    <n v="51"/>
    <n v="-97.536123200000006"/>
    <m/>
    <m/>
    <s v="P-330"/>
    <x v="0"/>
    <s v="DE JESUS YBARBO, M"/>
    <n v="100525023"/>
    <m/>
    <n v="373"/>
    <n v="703"/>
    <n v="5048"/>
  </r>
  <r>
    <n v="42297344170000"/>
    <n v="4229734417"/>
    <n v="1"/>
    <s v="Recomplete"/>
    <x v="1"/>
    <s v="MAGNUM PRODUCING, LP"/>
    <x v="157"/>
    <n v="1"/>
    <x v="28"/>
    <s v="THIRD TOM LYNE"/>
    <s v="GAS"/>
    <x v="4"/>
    <s v="V"/>
    <n v="13253"/>
    <x v="150"/>
    <x v="142"/>
    <x v="137"/>
    <n v="51"/>
    <n v="6041846"/>
    <m/>
    <n v="428"/>
    <m/>
    <n v="1"/>
    <n v="34"/>
    <n v="68200"/>
    <n v="1007402"/>
    <s v="EAGLE FORD DRY"/>
    <m/>
    <n v="1454"/>
    <n v="256"/>
    <s v="GULF COAST WEST"/>
    <n v="1844300"/>
    <n v="307639"/>
    <n v="14799"/>
    <s v="EAGLEFORD"/>
    <n v="2"/>
    <n v="2329"/>
    <n v="13958"/>
    <n v="13972258"/>
    <n v="63"/>
    <n v="17"/>
    <n v="494094"/>
    <d v="2005-06-07T00:00:00"/>
    <n v="9985"/>
    <n v="40"/>
    <n v="450"/>
    <n v="5847240"/>
    <n v="3167695.6519999998"/>
    <n v="14116460"/>
    <n v="0.316"/>
    <n v="0.2"/>
    <n v="29.4"/>
    <n v="432696"/>
    <n v="2"/>
    <n v="74"/>
    <n v="1"/>
    <n v="72190"/>
    <n v="2"/>
    <n v="433"/>
    <n v="2"/>
    <n v="12474"/>
    <n v="12508"/>
    <n v="0.69"/>
    <n v="49.9"/>
    <d v="2001-04-19T00:00:00"/>
    <n v="1"/>
    <n v="1"/>
    <s v="COPANO FIELD SERV/LIVE OAK L.P."/>
    <s v="GULFMARK ENERGY, INC."/>
    <n v="184276"/>
    <n v="34"/>
    <m/>
    <s v="BURIED TREASURE"/>
    <x v="0"/>
    <n v="2"/>
    <s v="TEXAS &amp; LOUISIANA GULF COAST BASIN"/>
    <n v="16"/>
    <s v="USA"/>
    <m/>
    <m/>
    <n v="28.283633699999999"/>
    <n v="394"/>
    <n v="-98.083770099999995"/>
    <m/>
    <m/>
    <s v="P-330"/>
    <x v="0"/>
    <s v="RAMIRES, E"/>
    <n v="100524956"/>
    <n v="46"/>
    <n v="145714"/>
    <n v="3938"/>
    <n v="0"/>
  </r>
  <r>
    <n v="42239330710000"/>
    <n v="4223933071"/>
    <n v="2"/>
    <s v="Recomplete"/>
    <x v="1"/>
    <s v="MAGNUM PRODUCING, LP"/>
    <x v="232"/>
    <n v="1"/>
    <x v="13"/>
    <s v="MARG"/>
    <s v="OIL"/>
    <x v="0"/>
    <s v="V"/>
    <n v="8010"/>
    <x v="235"/>
    <x v="140"/>
    <x v="1"/>
    <n v="205"/>
    <m/>
    <m/>
    <n v="112636"/>
    <n v="4"/>
    <n v="7"/>
    <m/>
    <n v="1121923"/>
    <n v="112636"/>
    <m/>
    <n v="985"/>
    <m/>
    <n v="8191"/>
    <s v="GULF COAST WEST"/>
    <n v="0"/>
    <n v="8191"/>
    <n v="81910"/>
    <m/>
    <n v="58"/>
    <n v="58"/>
    <n v="0"/>
    <n v="345000"/>
    <n v="59"/>
    <n v="2927"/>
    <m/>
    <d v="2019-12-26T00:00:00"/>
    <n v="27924"/>
    <m/>
    <m/>
    <n v="0"/>
    <m/>
    <n v="0"/>
    <m/>
    <m/>
    <m/>
    <m/>
    <m/>
    <n v="2183"/>
    <n v="3"/>
    <n v="2183"/>
    <n v="3"/>
    <n v="13"/>
    <n v="3"/>
    <n v="5210"/>
    <n v="5214"/>
    <m/>
    <n v="40"/>
    <d v="2000-06-23T00:00:00"/>
    <n v="1"/>
    <n v="1"/>
    <m/>
    <s v="FIRST RIVER ENERGY, LLC"/>
    <n v="8646"/>
    <n v="4"/>
    <m/>
    <s v="LA WARD, NORTH"/>
    <x v="0"/>
    <n v="2"/>
    <s v="TEXAS &amp; LOUISIANA GULF COAST BASIN"/>
    <n v="2"/>
    <s v="USA"/>
    <m/>
    <m/>
    <n v="28.897879100000001"/>
    <n v="132"/>
    <n v="-96.486016699999993"/>
    <n v="1"/>
    <m/>
    <s v="P-330"/>
    <x v="0"/>
    <s v="I&amp;GN RR CO"/>
    <n v="100519752"/>
    <n v="1988"/>
    <m/>
    <n v="16789"/>
    <n v="0"/>
  </r>
  <r>
    <n v="42215315210000"/>
    <n v="4221531521"/>
    <n v="2"/>
    <s v="Recomplete"/>
    <x v="1"/>
    <s v="MAGNUM PRODUCING, LP"/>
    <x v="108"/>
    <n v="9"/>
    <x v="29"/>
    <s v="3-M"/>
    <s v="GAS"/>
    <x v="0"/>
    <s v="V"/>
    <n v="10830"/>
    <x v="109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d v="2005-05-01T00:00:00"/>
    <m/>
    <n v="0"/>
    <n v="0"/>
    <m/>
    <m/>
    <m/>
    <m/>
    <m/>
    <m/>
    <m/>
    <m/>
    <m/>
    <m/>
    <m/>
    <m/>
    <m/>
    <m/>
    <n v="8052"/>
    <n v="8058"/>
    <m/>
    <m/>
    <d v="2001-01-10T00:00:00"/>
    <n v="1"/>
    <m/>
    <s v="DUKE ENERGY FIELD SERVICES, LP"/>
    <s v="FLINT HILLS RESOURCES, LP"/>
    <n v="183478"/>
    <n v="6"/>
    <m/>
    <s v="MERCEDES"/>
    <x v="0"/>
    <n v="4"/>
    <s v="TEXAS &amp; LOUISIANA GULF COAST BASIN"/>
    <m/>
    <s v="USA"/>
    <m/>
    <m/>
    <n v="26.261217299999998"/>
    <n v="54"/>
    <n v="-97.909182999999999"/>
    <m/>
    <m/>
    <s v="P-330"/>
    <x v="0"/>
    <s v="YNOJOSA DE BALLI, J J"/>
    <n v="100515532"/>
    <m/>
    <m/>
    <m/>
    <n v="0"/>
  </r>
  <r>
    <n v="42015002610000"/>
    <n v="4201500261"/>
    <n v="0"/>
    <s v="Not in Permit List"/>
    <x v="1"/>
    <s v="MAGNUM PRODUCING, LP"/>
    <x v="233"/>
    <n v="1"/>
    <x v="12"/>
    <s v="WILCOX CONS."/>
    <s v="GAS"/>
    <x v="0"/>
    <s v="V"/>
    <n v="10219"/>
    <x v="236"/>
    <x v="143"/>
    <x v="2"/>
    <n v="78"/>
    <n v="29466"/>
    <n v="7"/>
    <m/>
    <m/>
    <m/>
    <n v="513"/>
    <n v="0"/>
    <n v="4911"/>
    <m/>
    <m/>
    <n v="1061"/>
    <n v="0"/>
    <s v="GULF COAST CENTRAL"/>
    <n v="5382"/>
    <n v="897"/>
    <n v="0"/>
    <s v="EAGLEBINE"/>
    <n v="0"/>
    <n v="9"/>
    <n v="55"/>
    <n v="55333"/>
    <n v="0"/>
    <m/>
    <n v="1728"/>
    <d v="2012-06-05T00:00:00"/>
    <n v="0"/>
    <n v="70"/>
    <n v="3000"/>
    <m/>
    <m/>
    <m/>
    <m/>
    <n v="0"/>
    <n v="0"/>
    <n v="1660"/>
    <n v="2"/>
    <m/>
    <m/>
    <n v="277"/>
    <n v="2"/>
    <n v="2"/>
    <n v="2"/>
    <n v="10064"/>
    <n v="10084"/>
    <n v="0.67"/>
    <m/>
    <d v="2012-03-21T00:00:00"/>
    <n v="1"/>
    <n v="1"/>
    <s v="MAGNUM PRODUCING, LP"/>
    <s v="SHELL TRADING (US) COMPANY"/>
    <n v="183638"/>
    <n v="20"/>
    <m/>
    <s v="SEALY"/>
    <x v="0"/>
    <n v="3"/>
    <s v="TEXAS &amp; LOUISIANA GULF COAST BASIN"/>
    <n v="179"/>
    <s v="USA"/>
    <m/>
    <m/>
    <n v="29.757490199999999"/>
    <n v="214"/>
    <n v="-96.199672000000007"/>
    <n v="2"/>
    <m/>
    <s v="P-330"/>
    <x v="0"/>
    <s v="H&amp;TC RR CO"/>
    <n v="100515460"/>
    <m/>
    <n v="1852"/>
    <n v="0"/>
    <n v="0"/>
  </r>
  <r>
    <n v="42291323450000"/>
    <n v="4229132345"/>
    <n v="1"/>
    <s v="Recomplete"/>
    <x v="1"/>
    <s v="MAGNUM PRODUCING, LP"/>
    <x v="188"/>
    <n v="1"/>
    <x v="32"/>
    <s v="WILCOX 14500"/>
    <s v="GAS"/>
    <x v="4"/>
    <s v="D"/>
    <n v="18480"/>
    <x v="177"/>
    <x v="144"/>
    <x v="129"/>
    <n v="23"/>
    <n v="101039"/>
    <m/>
    <n v="2046"/>
    <m/>
    <m/>
    <n v="87"/>
    <n v="0"/>
    <n v="18886"/>
    <m/>
    <n v="227"/>
    <n v="1422"/>
    <n v="949"/>
    <s v="GULF COAST CENTRAL"/>
    <n v="52469"/>
    <n v="9694"/>
    <n v="0"/>
    <m/>
    <n v="8"/>
    <n v="91"/>
    <n v="498"/>
    <n v="545643"/>
    <n v="0"/>
    <n v="1383"/>
    <n v="68029"/>
    <d v="2004-11-01T00:00:00"/>
    <n v="0"/>
    <n v="0"/>
    <n v="0"/>
    <n v="63130"/>
    <n v="92946.429000000004"/>
    <n v="49380"/>
    <n v="10.759"/>
    <n v="15.8"/>
    <n v="0"/>
    <n v="13952"/>
    <n v="2"/>
    <n v="356"/>
    <n v="15"/>
    <n v="2546"/>
    <n v="2"/>
    <n v="15"/>
    <n v="2"/>
    <n v="15206"/>
    <n v="15210"/>
    <n v="0.74"/>
    <n v="67.5"/>
    <d v="2001-01-01T00:00:00"/>
    <n v="1"/>
    <n v="1"/>
    <s v="KINDER MORGAN TEXAS PIPELINE, LP"/>
    <s v="TEPPCO CRUDE OIL, L.P."/>
    <n v="183615"/>
    <n v="4"/>
    <m/>
    <s v="MCCOY"/>
    <x v="0"/>
    <n v="3"/>
    <s v="TEXAS &amp; LOUISIANA GULF COAST BASIN"/>
    <m/>
    <s v="USA"/>
    <m/>
    <m/>
    <n v="30.3485485"/>
    <n v="24"/>
    <n v="-95.025568699999994"/>
    <m/>
    <m/>
    <s v="P-330"/>
    <x v="0"/>
    <s v="DONAHO, D"/>
    <n v="100515448"/>
    <n v="56"/>
    <n v="5205"/>
    <n v="0"/>
    <n v="0"/>
  </r>
  <r>
    <n v="42239331170000"/>
    <n v="4223933117"/>
    <n v="3"/>
    <s v="Recomplete"/>
    <x v="1"/>
    <s v="MAGNUM PRODUCING, LP"/>
    <x v="208"/>
    <n v="1"/>
    <x v="13"/>
    <n v="6300"/>
    <s v="GAS"/>
    <x v="3"/>
    <s v="V"/>
    <n v="6510"/>
    <x v="208"/>
    <x v="142"/>
    <x v="138"/>
    <n v="10"/>
    <n v="45480"/>
    <m/>
    <n v="41"/>
    <m/>
    <m/>
    <n v="654"/>
    <n v="0"/>
    <n v="7621"/>
    <m/>
    <m/>
    <n v="1294"/>
    <n v="41"/>
    <s v="GULF COAST WEST"/>
    <n v="34580"/>
    <n v="5804"/>
    <n v="0"/>
    <m/>
    <n v="0"/>
    <n v="76"/>
    <n v="454"/>
    <n v="454129"/>
    <n v="0"/>
    <m/>
    <m/>
    <d v="2014-04-01T00:00:00"/>
    <m/>
    <n v="0"/>
    <n v="0"/>
    <m/>
    <n v="1109268.2930000001"/>
    <n v="1109270"/>
    <n v="0.90100000000000002"/>
    <n v="0"/>
    <n v="0"/>
    <n v="14078"/>
    <n v="2"/>
    <n v="31"/>
    <n v="1"/>
    <n v="2346"/>
    <n v="2"/>
    <n v="14"/>
    <n v="2"/>
    <n v="6348"/>
    <n v="6351"/>
    <n v="0.61"/>
    <n v="49"/>
    <d v="2001-04-22T00:00:00"/>
    <n v="1"/>
    <n v="1"/>
    <s v="PETROLEUM FUELS COMPANY, INC."/>
    <s v="GULFMARK ENERGY, INC."/>
    <n v="183658"/>
    <n v="3"/>
    <m/>
    <s v="LA WARD, NORTH"/>
    <x v="0"/>
    <n v="2"/>
    <s v="TEXAS &amp; LOUISIANA GULF COAST BASIN"/>
    <n v="2"/>
    <s v="USA"/>
    <m/>
    <m/>
    <n v="28.9004464"/>
    <n v="132"/>
    <n v="-96.482457800000006"/>
    <n v="1"/>
    <m/>
    <s v="P-330"/>
    <x v="0"/>
    <s v="I&amp;GN RR CO"/>
    <n v="100515399"/>
    <n v="41"/>
    <n v="45480"/>
    <n v="0"/>
    <n v="0"/>
  </r>
  <r>
    <n v="42239330710000"/>
    <n v="4223933071"/>
    <n v="2"/>
    <s v="Recomplete"/>
    <x v="1"/>
    <s v="MAGNUM PRODUCING &amp; OPERATING CO."/>
    <x v="232"/>
    <n v="1"/>
    <x v="13"/>
    <n v="5650"/>
    <s v="GAS"/>
    <x v="4"/>
    <s v="V"/>
    <n v="8010"/>
    <x v="235"/>
    <x v="145"/>
    <x v="139"/>
    <n v="8"/>
    <n v="31982"/>
    <m/>
    <n v="517"/>
    <m/>
    <n v="33"/>
    <n v="796"/>
    <n v="0"/>
    <n v="5847"/>
    <m/>
    <m/>
    <n v="609"/>
    <n v="484"/>
    <s v="GULF COAST WEST"/>
    <n v="30529"/>
    <n v="5572"/>
    <n v="0"/>
    <m/>
    <n v="12"/>
    <n v="19"/>
    <n v="41"/>
    <n v="112516"/>
    <n v="0"/>
    <m/>
    <m/>
    <m/>
    <m/>
    <m/>
    <m/>
    <n v="3450"/>
    <n v="61860.735000000001"/>
    <n v="61860"/>
    <n v="16.164999999999999"/>
    <n v="289.60000000000002"/>
    <n v="41.5"/>
    <n v="9426"/>
    <n v="4"/>
    <n v="369"/>
    <n v="1"/>
    <n v="1572"/>
    <n v="4"/>
    <n v="9"/>
    <n v="4"/>
    <n v="5801"/>
    <n v="5803"/>
    <n v="0.6"/>
    <n v="47.8"/>
    <d v="2000-06-23T00:00:00"/>
    <n v="1"/>
    <n v="1"/>
    <s v="PETROLEUM FUELS COMPANY, INC."/>
    <s v="EOTT ENERGY OPERATING L. P."/>
    <n v="183180"/>
    <n v="2"/>
    <m/>
    <s v="LA WARD, NORTH"/>
    <x v="0"/>
    <n v="2"/>
    <s v="TEXAS &amp; LOUISIANA GULF COAST BASIN"/>
    <n v="2"/>
    <s v="USA"/>
    <m/>
    <m/>
    <n v="28.897879100000001"/>
    <n v="132"/>
    <n v="-96.486016699999993"/>
    <n v="1"/>
    <m/>
    <s v="P-330"/>
    <x v="3"/>
    <s v="I&amp;GN RR CO"/>
    <n v="100515398"/>
    <n v="517"/>
    <n v="31982"/>
    <n v="0"/>
    <n v="0"/>
  </r>
  <r>
    <n v="42025330710000"/>
    <n v="4202533071"/>
    <n v="0"/>
    <s v="Not in Permit List"/>
    <x v="1"/>
    <s v="MAGNUM PRODUCING, LP"/>
    <x v="234"/>
    <m/>
    <x v="7"/>
    <s v="UPPER MUTT"/>
    <s v="OIL"/>
    <x v="0"/>
    <s v="V"/>
    <n v="4715"/>
    <x v="237"/>
    <x v="144"/>
    <x v="140"/>
    <n v="92"/>
    <n v="32994"/>
    <m/>
    <n v="8567"/>
    <m/>
    <n v="31"/>
    <n v="31"/>
    <n v="12974"/>
    <n v="14066"/>
    <s v="EAGLE FORD DRY"/>
    <n v="531"/>
    <n v="4547"/>
    <n v="861"/>
    <s v="GULF COAST WEST"/>
    <n v="10566"/>
    <n v="2622"/>
    <n v="1213"/>
    <s v="EAGLEFORD"/>
    <n v="4"/>
    <n v="17"/>
    <n v="78"/>
    <n v="103107"/>
    <n v="8"/>
    <n v="1265"/>
    <n v="550"/>
    <d v="2020-02-01T00:00:00"/>
    <n v="2932"/>
    <m/>
    <m/>
    <n v="18260"/>
    <n v="837.48099999999999"/>
    <n v="3850"/>
    <n v="1194.058"/>
    <n v="54.8"/>
    <n v="1000"/>
    <n v="4547"/>
    <n v="1"/>
    <n v="531"/>
    <n v="1"/>
    <n v="1289"/>
    <n v="1"/>
    <n v="8"/>
    <n v="1"/>
    <n v="4172"/>
    <n v="4715"/>
    <m/>
    <n v="40.299999999999997"/>
    <d v="2001-01-04T00:00:00"/>
    <n v="1"/>
    <n v="2"/>
    <s v="DCP OPERATING COMPANY, LP"/>
    <s v="ENTERPRISE CRUDE OIL LLC"/>
    <n v="8635"/>
    <n v="543"/>
    <m/>
    <s v="PETTUS, S. E."/>
    <x v="0"/>
    <n v="2"/>
    <s v="TEXAS &amp; LOUISIANA GULF COAST BASIN"/>
    <m/>
    <s v="USA"/>
    <m/>
    <m/>
    <n v="28.6149399"/>
    <n v="279"/>
    <n v="-97.763850199999993"/>
    <m/>
    <m/>
    <s v="P-330"/>
    <x v="0"/>
    <s v="RANDOLPH, L C"/>
    <n v="100512759"/>
    <n v="1286"/>
    <n v="1077"/>
    <n v="1569"/>
    <n v="0"/>
  </r>
  <r>
    <n v="42015301390000"/>
    <n v="4201530139"/>
    <n v="4"/>
    <s v="Recomplete"/>
    <x v="1"/>
    <s v="MAGNUM PRODUCING, LP"/>
    <x v="165"/>
    <n v="1"/>
    <x v="12"/>
    <s v="WILCOX 10,400"/>
    <s v="GAS"/>
    <x v="4"/>
    <s v="V"/>
    <n v="11082"/>
    <x v="158"/>
    <x v="146"/>
    <x v="93"/>
    <n v="65"/>
    <n v="393428"/>
    <m/>
    <n v="10983"/>
    <m/>
    <m/>
    <n v="711"/>
    <n v="30482"/>
    <n v="76554"/>
    <m/>
    <n v="125"/>
    <n v="5050"/>
    <n v="3054"/>
    <s v="GULF COAST CENTRAL"/>
    <n v="92103"/>
    <n v="18405"/>
    <n v="3760"/>
    <s v="EAGLEBINE"/>
    <n v="22"/>
    <n v="142"/>
    <n v="725"/>
    <n v="853935"/>
    <n v="38"/>
    <n v="363"/>
    <n v="6961"/>
    <d v="2004-06-23T00:00:00"/>
    <n v="373"/>
    <n v="70"/>
    <n v="1780"/>
    <n v="33630"/>
    <n v="17755.101999999999"/>
    <n v="35820"/>
    <n v="56.322000000000003"/>
    <n v="29.7"/>
    <n v="0"/>
    <n v="22464"/>
    <n v="2"/>
    <n v="703"/>
    <n v="3"/>
    <n v="4412"/>
    <n v="2"/>
    <n v="26"/>
    <n v="2"/>
    <n v="10436"/>
    <n v="10446"/>
    <n v="0.72"/>
    <n v="45.7"/>
    <d v="2000-11-08T00:00:00"/>
    <n v="1"/>
    <n v="1"/>
    <s v="EL PASO FIELD SERVICES, L.P."/>
    <s v="SHELL TRADING (US) COMPANY"/>
    <n v="182413"/>
    <n v="10"/>
    <m/>
    <s v="NELSONVILLE"/>
    <x v="0"/>
    <n v="3"/>
    <s v="TEXAS &amp; LOUISIANA GULF COAST BASIN"/>
    <m/>
    <s v="USA"/>
    <m/>
    <m/>
    <n v="29.976056799999999"/>
    <n v="4"/>
    <n v="-96.340064900000002"/>
    <m/>
    <m/>
    <s v="P-330"/>
    <x v="0"/>
    <s v="AUSTIN, S F"/>
    <n v="100498297"/>
    <n v="147"/>
    <n v="2610"/>
    <n v="139"/>
    <n v="0"/>
  </r>
  <r>
    <n v="42339305420000"/>
    <n v="4233930542"/>
    <n v="1"/>
    <s v="Amended"/>
    <x v="1"/>
    <s v="MAGNUM PRODUCING, LP"/>
    <x v="235"/>
    <s v="2W"/>
    <x v="38"/>
    <s v="MIDDLE WILCOX CONS."/>
    <s v="GAS"/>
    <x v="3"/>
    <s v="V"/>
    <n v="9646"/>
    <x v="238"/>
    <x v="147"/>
    <x v="141"/>
    <n v="146"/>
    <n v="388834"/>
    <m/>
    <n v="880"/>
    <m/>
    <m/>
    <n v="138"/>
    <n v="170115"/>
    <n v="65686"/>
    <m/>
    <m/>
    <n v="584"/>
    <n v="0"/>
    <s v="GULF COAST CENTRAL"/>
    <n v="12895"/>
    <n v="2149"/>
    <n v="5642"/>
    <m/>
    <n v="0"/>
    <n v="26"/>
    <n v="155"/>
    <n v="154667"/>
    <n v="60"/>
    <m/>
    <n v="33640"/>
    <d v="2015-05-01T00:00:00"/>
    <n v="14717"/>
    <n v="0"/>
    <n v="0"/>
    <m/>
    <m/>
    <n v="441860"/>
    <m/>
    <n v="0"/>
    <n v="0"/>
    <n v="13774"/>
    <n v="66"/>
    <n v="222"/>
    <n v="23"/>
    <n v="2518"/>
    <n v="66"/>
    <n v="15"/>
    <n v="66"/>
    <n v="9421"/>
    <n v="9433"/>
    <n v="0.67"/>
    <n v="40.6"/>
    <d v="2000-08-28T00:00:00"/>
    <n v="1"/>
    <n v="1"/>
    <s v="MAGNUM PRODUCING, LP"/>
    <s v="SHELL TRADING (US) COMPANY"/>
    <n v="182576"/>
    <n v="12"/>
    <m/>
    <s v="CONROE"/>
    <x v="0"/>
    <n v="3"/>
    <s v="TEXAS &amp; LOUISIANA GULF COAST BASIN"/>
    <m/>
    <s v="USA"/>
    <m/>
    <m/>
    <n v="30.2280382"/>
    <n v="502"/>
    <n v="-95.378777999999997"/>
    <m/>
    <m/>
    <s v="P-330"/>
    <x v="0"/>
    <s v="SMITH, L"/>
    <n v="100498282"/>
    <m/>
    <n v="44501"/>
    <n v="19468"/>
    <n v="0"/>
  </r>
  <r>
    <n v="42015301040000"/>
    <n v="4201530104"/>
    <n v="1"/>
    <s v="ReEnter"/>
    <x v="1"/>
    <s v="MAGNUM PRODUCING, LP"/>
    <x v="236"/>
    <n v="1"/>
    <x v="12"/>
    <s v="10,400, W."/>
    <s v="GAS"/>
    <x v="3"/>
    <s v="V"/>
    <n v="11016"/>
    <x v="239"/>
    <x v="137"/>
    <x v="142"/>
    <n v="13"/>
    <n v="32242"/>
    <m/>
    <n v="1061"/>
    <m/>
    <n v="7"/>
    <n v="153"/>
    <n v="194"/>
    <n v="6435"/>
    <m/>
    <n v="96"/>
    <n v="2266"/>
    <n v="113"/>
    <s v="GULF COAST CENTRAL"/>
    <n v="2645"/>
    <n v="554"/>
    <n v="44"/>
    <s v="EAGLEBINE"/>
    <n v="1"/>
    <n v="3"/>
    <n v="12"/>
    <n v="15516"/>
    <n v="1"/>
    <n v="178"/>
    <n v="1446"/>
    <d v="2003-04-06T00:00:00"/>
    <n v="14"/>
    <n v="965"/>
    <n v="3165"/>
    <n v="22290"/>
    <n v="36559.74"/>
    <n v="30390"/>
    <n v="27.352"/>
    <n v="44.9"/>
    <n v="45.8"/>
    <n v="5767"/>
    <n v="27"/>
    <n v="202"/>
    <n v="27"/>
    <n v="1163"/>
    <n v="27"/>
    <n v="7"/>
    <n v="27"/>
    <n v="10520"/>
    <n v="10523"/>
    <n v="0.67"/>
    <n v="52.5"/>
    <d v="2001-01-11T00:00:00"/>
    <n v="1"/>
    <n v="1"/>
    <s v="ENERGY TRANSFER FUEL, LP"/>
    <s v="SHELL TRADING (US) COMPANY"/>
    <n v="182061"/>
    <n v="3"/>
    <m/>
    <s v="MILHEIM"/>
    <x v="0"/>
    <n v="3"/>
    <s v="TEXAS &amp; LOUISIANA GULF COAST BASIN"/>
    <m/>
    <s v="USA"/>
    <m/>
    <m/>
    <n v="29.895709"/>
    <n v="31"/>
    <n v="-96.279808099999997"/>
    <m/>
    <m/>
    <s v="P-330"/>
    <x v="0"/>
    <s v="CUMMINS, J"/>
    <n v="100491824"/>
    <n v="770"/>
    <n v="28151"/>
    <n v="136"/>
    <n v="0"/>
  </r>
  <r>
    <n v="42285328290000"/>
    <n v="4228532829"/>
    <n v="0"/>
    <s v="Not in Permit List"/>
    <x v="1"/>
    <s v="MAGNUM PRODUCING, LP"/>
    <x v="237"/>
    <n v="1"/>
    <x v="11"/>
    <n v="8450"/>
    <s v="GAS"/>
    <x v="0"/>
    <s v="V"/>
    <n v="8700"/>
    <x v="240"/>
    <x v="144"/>
    <x v="130"/>
    <n v="20"/>
    <n v="260655"/>
    <m/>
    <n v="4924"/>
    <m/>
    <n v="2"/>
    <n v="1136"/>
    <n v="3947"/>
    <n v="48366"/>
    <s v="EAGLE FORD DRY"/>
    <m/>
    <n v="219"/>
    <n v="3606"/>
    <s v="GULF COAST WEST"/>
    <n v="160461"/>
    <n v="30350"/>
    <n v="2002"/>
    <s v="EAGLEFORD"/>
    <n v="11"/>
    <n v="85"/>
    <n v="441"/>
    <n v="509750"/>
    <n v="39"/>
    <n v="4441"/>
    <n v="209570"/>
    <d v="2016-10-01T00:00:00"/>
    <n v="2615"/>
    <n v="0"/>
    <n v="0"/>
    <n v="38740"/>
    <n v="105766.046"/>
    <n v="52940"/>
    <n v="9.4550000000000001"/>
    <n v="25.8"/>
    <n v="1.8"/>
    <n v="45918"/>
    <n v="3"/>
    <n v="1161"/>
    <n v="2"/>
    <n v="8814"/>
    <n v="3"/>
    <n v="53"/>
    <n v="3"/>
    <n v="8423"/>
    <n v="8472"/>
    <n v="0.69"/>
    <n v="53"/>
    <d v="2001-01-04T00:00:00"/>
    <n v="1"/>
    <n v="1"/>
    <s v="TEXAS EASTERN TRANSMISSION, LP"/>
    <s v="GULFMARK ENERGY, INC."/>
    <n v="181968"/>
    <n v="49"/>
    <m/>
    <s v="VIENNA"/>
    <x v="0"/>
    <n v="2"/>
    <s v="TEXAS &amp; LOUISIANA GULF COAST BASIN"/>
    <n v="3"/>
    <s v="USA"/>
    <m/>
    <m/>
    <n v="29.375757400000001"/>
    <n v="550"/>
    <n v="-96.647634400000001"/>
    <m/>
    <m/>
    <s v="P-330"/>
    <x v="0"/>
    <s v="HE&amp;WT RR CO"/>
    <n v="100491782"/>
    <n v="483"/>
    <n v="51085"/>
    <n v="1332"/>
    <n v="0"/>
  </r>
  <r>
    <n v="42025330500000"/>
    <n v="4202533050"/>
    <n v="0"/>
    <s v="Not in Permit List"/>
    <x v="1"/>
    <s v="MAGNUM PRODUCING, LP"/>
    <x v="234"/>
    <n v="5"/>
    <x v="7"/>
    <n v="1360"/>
    <s v="GAS"/>
    <x v="0"/>
    <s v="V"/>
    <n v="4975"/>
    <x v="241"/>
    <x v="144"/>
    <x v="143"/>
    <n v="57"/>
    <n v="49775"/>
    <m/>
    <n v="34"/>
    <m/>
    <m/>
    <n v="41"/>
    <n v="16726"/>
    <n v="8330"/>
    <s v="EAGLE FORD DRY"/>
    <m/>
    <n v="1565"/>
    <n v="0"/>
    <s v="GULF COAST WEST"/>
    <n v="6847"/>
    <n v="1141"/>
    <n v="2301"/>
    <s v="EAGLEFORD"/>
    <n v="0"/>
    <n v="10"/>
    <n v="60"/>
    <n v="60179"/>
    <n v="14"/>
    <n v="22"/>
    <n v="12348"/>
    <d v="2016-10-01T00:00:00"/>
    <n v="4148"/>
    <n v="0"/>
    <n v="0"/>
    <m/>
    <m/>
    <n v="1463970"/>
    <m/>
    <n v="0"/>
    <n v="0"/>
    <n v="1685"/>
    <n v="2"/>
    <n v="12"/>
    <n v="1"/>
    <n v="281"/>
    <n v="2"/>
    <n v="2"/>
    <n v="2"/>
    <n v="1358"/>
    <n v="1362"/>
    <n v="0.57999999999999996"/>
    <m/>
    <d v="2001-01-08T00:00:00"/>
    <n v="1"/>
    <n v="1"/>
    <s v="DCP OPERATING COMPANY, LP"/>
    <s v="SHELL TRADING (US) COMPANY"/>
    <n v="182045"/>
    <n v="4"/>
    <m/>
    <s v="PETTUS, S. E."/>
    <x v="0"/>
    <n v="2"/>
    <s v="TEXAS &amp; LOUISIANA GULF COAST BASIN"/>
    <m/>
    <s v="USA"/>
    <m/>
    <m/>
    <n v="28.617417799999998"/>
    <n v="279"/>
    <n v="-97.768249800000007"/>
    <m/>
    <m/>
    <s v="P-330"/>
    <x v="0"/>
    <s v="RANDOLPH, L C"/>
    <n v="100491763"/>
    <m/>
    <n v="8379"/>
    <n v="2816"/>
    <n v="0"/>
  </r>
  <r>
    <n v="42215316600000"/>
    <n v="4221531660"/>
    <n v="2"/>
    <s v="Recomplete"/>
    <x v="1"/>
    <s v="MAGNUM PRODUCING, LP"/>
    <x v="108"/>
    <n v="10"/>
    <x v="29"/>
    <s v="1-G"/>
    <s v="GAS"/>
    <x v="3"/>
    <s v="V"/>
    <n v="9404"/>
    <x v="242"/>
    <x v="137"/>
    <x v="52"/>
    <n v="136"/>
    <n v="247400"/>
    <m/>
    <n v="2753"/>
    <m/>
    <m/>
    <n v="10"/>
    <n v="5706"/>
    <n v="43986"/>
    <m/>
    <m/>
    <n v="2393"/>
    <n v="95"/>
    <s v="GULF COAST WEST"/>
    <n v="29125"/>
    <n v="4949"/>
    <n v="704"/>
    <m/>
    <n v="0"/>
    <n v="63"/>
    <n v="378"/>
    <n v="378065"/>
    <n v="1"/>
    <n v="23"/>
    <n v="7116"/>
    <d v="2016-06-01T00:00:00"/>
    <n v="115"/>
    <n v="0"/>
    <n v="0"/>
    <m/>
    <m/>
    <n v="89870"/>
    <m/>
    <n v="0"/>
    <n v="0"/>
    <n v="11720"/>
    <n v="2"/>
    <n v="878"/>
    <n v="22"/>
    <n v="1953"/>
    <n v="2"/>
    <n v="12"/>
    <n v="2"/>
    <n v="7362"/>
    <n v="7397"/>
    <n v="0.59"/>
    <m/>
    <d v="2001-02-22T00:00:00"/>
    <n v="1"/>
    <n v="1"/>
    <s v="MAGNUM PRODUCING, LP"/>
    <s v="FLINT HILLS RESOURCES, LP"/>
    <n v="181469"/>
    <n v="35"/>
    <m/>
    <s v="MERCEDES"/>
    <x v="0"/>
    <n v="4"/>
    <s v="TEXAS &amp; LOUISIANA GULF COAST BASIN"/>
    <m/>
    <s v="USA"/>
    <m/>
    <m/>
    <n v="26.2529574"/>
    <n v="54"/>
    <n v="-97.9096397"/>
    <m/>
    <m/>
    <s v="P-330"/>
    <x v="0"/>
    <s v="YNOJOSA DE BALLI, J J"/>
    <n v="100482973"/>
    <m/>
    <n v="1477"/>
    <n v="125"/>
    <n v="0"/>
  </r>
  <r>
    <n v="42089312120000"/>
    <n v="4208931212"/>
    <n v="1"/>
    <s v="Recomplete"/>
    <x v="1"/>
    <s v="MAGNUM PRODUCING &amp; OPERATING CO."/>
    <x v="201"/>
    <n v="2"/>
    <x v="9"/>
    <s v="WILCOX 8460"/>
    <s v="GAS"/>
    <x v="2"/>
    <s v="V"/>
    <n v="10500"/>
    <x v="201"/>
    <x v="140"/>
    <x v="144"/>
    <n v="1"/>
    <n v="2002"/>
    <m/>
    <m/>
    <m/>
    <m/>
    <n v="2002"/>
    <n v="0"/>
    <n v="334"/>
    <m/>
    <m/>
    <n v="2002"/>
    <m/>
    <s v="GULF COAST CENTRAL"/>
    <m/>
    <m/>
    <m/>
    <s v="EAGLEBINE"/>
    <n v="0"/>
    <n v="0"/>
    <n v="0"/>
    <m/>
    <n v="0"/>
    <m/>
    <m/>
    <d v="2003-05-01T00:00:00"/>
    <m/>
    <n v="0"/>
    <n v="0"/>
    <m/>
    <m/>
    <m/>
    <m/>
    <n v="0"/>
    <n v="0"/>
    <n v="2002"/>
    <n v="1"/>
    <m/>
    <m/>
    <n v="334"/>
    <n v="1"/>
    <n v="2"/>
    <n v="1"/>
    <n v="8432"/>
    <n v="8436"/>
    <n v="0.75"/>
    <n v="46.4"/>
    <d v="2001-03-13T00:00:00"/>
    <n v="1"/>
    <n v="1"/>
    <m/>
    <m/>
    <n v="181548"/>
    <n v="4"/>
    <m/>
    <s v="HAMEL"/>
    <x v="0"/>
    <n v="3"/>
    <s v="TEXAS &amp; LOUISIANA GULF COAST BASIN"/>
    <m/>
    <s v="USA"/>
    <m/>
    <m/>
    <n v="29.6571742"/>
    <n v="163"/>
    <n v="-96.659031799999994"/>
    <m/>
    <m/>
    <s v="P-330"/>
    <x v="3"/>
    <s v="DOWDY, R"/>
    <n v="100482823"/>
    <m/>
    <n v="2002"/>
    <n v="0"/>
    <n v="0"/>
  </r>
  <r>
    <n v="42131384150000"/>
    <n v="4213138415"/>
    <n v="0"/>
    <s v="Not in Permit List"/>
    <x v="1"/>
    <s v="MAGNUM PRODUCING &amp; OPERATING COMPANY"/>
    <x v="238"/>
    <n v="1"/>
    <x v="14"/>
    <n v="10250"/>
    <s v="GAS"/>
    <x v="3"/>
    <s v="V"/>
    <n v="10700"/>
    <x v="243"/>
    <x v="111"/>
    <x v="145"/>
    <n v="8"/>
    <n v="262498"/>
    <m/>
    <n v="2858"/>
    <m/>
    <n v="1"/>
    <n v="1"/>
    <n v="0"/>
    <n v="46608"/>
    <m/>
    <n v="747"/>
    <n v="65876"/>
    <n v="2743"/>
    <s v="GULF COAST WEST"/>
    <n v="258697"/>
    <n v="45859"/>
    <n v="0"/>
    <m/>
    <n v="24"/>
    <n v="403"/>
    <n v="2270"/>
    <n v="2417258"/>
    <n v="0"/>
    <m/>
    <m/>
    <d v="2005-12-01T00:00:00"/>
    <m/>
    <n v="0"/>
    <n v="0"/>
    <n v="92730"/>
    <n v="91846.745999999999"/>
    <n v="91850"/>
    <n v="10.888"/>
    <n v="10.8"/>
    <n v="1000"/>
    <n v="70381"/>
    <n v="2"/>
    <n v="759"/>
    <n v="2"/>
    <n v="12489"/>
    <n v="2"/>
    <n v="75"/>
    <n v="2"/>
    <n v="10250"/>
    <n v="10458"/>
    <n v="0.69"/>
    <n v="51"/>
    <d v="2000-09-02T00:00:00"/>
    <n v="1"/>
    <n v="1"/>
    <s v="EL PASO FIELD SERVICES, L.P."/>
    <s v="GENESIS CRUDE OIL, L.P."/>
    <n v="180481"/>
    <n v="208"/>
    <m/>
    <s v="ROSITA"/>
    <x v="0"/>
    <n v="4"/>
    <s v="TEXAS &amp; LOUISIANA GULF COAST BASIN"/>
    <n v="43"/>
    <s v="USA"/>
    <m/>
    <m/>
    <n v="27.845568100000001"/>
    <n v="756"/>
    <n v="-98.488841300000004"/>
    <m/>
    <m/>
    <s v="P-330"/>
    <x v="2"/>
    <s v="TT RR CO"/>
    <n v="100257554"/>
    <n v="2858"/>
    <n v="262498"/>
    <n v="0"/>
    <n v="0"/>
  </r>
  <r>
    <n v="42089322340000"/>
    <n v="4208932234"/>
    <n v="0"/>
    <s v="Not in Permit List"/>
    <x v="1"/>
    <s v="MAGNUM PRODUCING, LP"/>
    <x v="239"/>
    <n v="1"/>
    <x v="9"/>
    <n v="9900"/>
    <s v="GAS"/>
    <x v="3"/>
    <s v="V"/>
    <n v="11310"/>
    <x v="244"/>
    <x v="137"/>
    <x v="146"/>
    <n v="28"/>
    <n v="45604"/>
    <m/>
    <n v="1418"/>
    <m/>
    <m/>
    <n v="59"/>
    <n v="7308"/>
    <n v="9019"/>
    <m/>
    <n v="349"/>
    <n v="13292"/>
    <n v="697"/>
    <s v="GULF COAST CENTRAL"/>
    <n v="22660"/>
    <n v="4474"/>
    <n v="1674"/>
    <s v="EAGLEBINE"/>
    <n v="4"/>
    <n v="21"/>
    <n v="106"/>
    <n v="128710"/>
    <n v="21"/>
    <n v="483"/>
    <n v="13964"/>
    <d v="2008-11-01T00:00:00"/>
    <n v="3426"/>
    <n v="0"/>
    <n v="0"/>
    <n v="28100"/>
    <n v="39300.546000000002"/>
    <n v="32160"/>
    <n v="25.445"/>
    <n v="35.6"/>
    <n v="0"/>
    <n v="13292"/>
    <n v="1"/>
    <n v="349"/>
    <n v="1"/>
    <n v="2564"/>
    <n v="1"/>
    <n v="15"/>
    <n v="1"/>
    <n v="11098"/>
    <n v="11286"/>
    <n v="0.72"/>
    <n v="49.7"/>
    <d v="2000-11-27T00:00:00"/>
    <n v="1"/>
    <n v="1"/>
    <s v="HOUSTON PIPE LINE COMPANY LP"/>
    <s v="PLAINS MARKETING, L.P."/>
    <n v="180463"/>
    <n v="188"/>
    <m/>
    <s v="ROCK ISLAND"/>
    <x v="0"/>
    <n v="3"/>
    <s v="TEXAS &amp; LOUISIANA GULF COAST BASIN"/>
    <m/>
    <s v="USA"/>
    <m/>
    <m/>
    <n v="29.5439489"/>
    <n v="105"/>
    <n v="-96.556102300000006"/>
    <m/>
    <m/>
    <s v="P-330"/>
    <x v="0"/>
    <s v="BATON, M"/>
    <n v="100257452"/>
    <n v="183"/>
    <n v="7192"/>
    <n v="1713"/>
    <n v="0"/>
  </r>
  <r>
    <n v="42123318850000"/>
    <n v="4212331885"/>
    <n v="2"/>
    <s v="Recomplete"/>
    <x v="1"/>
    <s v="MAGNUM PRODUCING, LP"/>
    <x v="193"/>
    <n v="1"/>
    <x v="15"/>
    <s v="WILCOX 12850"/>
    <s v="GAS"/>
    <x v="4"/>
    <s v="V"/>
    <n v="13742"/>
    <x v="189"/>
    <x v="148"/>
    <x v="147"/>
    <n v="27"/>
    <n v="726943"/>
    <m/>
    <n v="225"/>
    <m/>
    <m/>
    <n v="413"/>
    <n v="4364"/>
    <n v="121382"/>
    <s v="EAGLE FORD DRY"/>
    <n v="42"/>
    <n v="131745"/>
    <n v="167"/>
    <s v="GULF COAST WEST"/>
    <n v="342916"/>
    <n v="57320"/>
    <n v="726"/>
    <s v="EAGLEFORD"/>
    <n v="1"/>
    <n v="293"/>
    <n v="1751"/>
    <n v="1756100"/>
    <n v="2826"/>
    <n v="37"/>
    <n v="244966"/>
    <d v="2003-04-02T00:00:00"/>
    <n v="519"/>
    <n v="1260"/>
    <n v="4800"/>
    <n v="1875540"/>
    <m/>
    <n v="3230860"/>
    <m/>
    <n v="0.5"/>
    <n v="0"/>
    <n v="131745"/>
    <n v="1"/>
    <n v="42"/>
    <n v="1"/>
    <n v="22000"/>
    <n v="1"/>
    <n v="132"/>
    <n v="1"/>
    <n v="12850"/>
    <n v="12886"/>
    <n v="0.64"/>
    <m/>
    <d v="2000-10-05T00:00:00"/>
    <n v="1"/>
    <n v="1"/>
    <s v="KINDER MORGAN ENERGY PARTNERS LP"/>
    <s v="GULFMARK ENERGY, INC."/>
    <n v="180694"/>
    <n v="36"/>
    <m/>
    <s v="WENDLING"/>
    <x v="0"/>
    <n v="2"/>
    <s v="TEXAS &amp; LOUISIANA GULF COAST BASIN"/>
    <m/>
    <s v="USA"/>
    <m/>
    <m/>
    <n v="28.861675300000002"/>
    <n v="52"/>
    <n v="-97.554166100000003"/>
    <m/>
    <m/>
    <s v="P-330"/>
    <x v="0"/>
    <s v="ALDERETE, D"/>
    <n v="100257405"/>
    <m/>
    <n v="112517"/>
    <n v="3063"/>
    <n v="0"/>
  </r>
  <r>
    <n v="42175330120000"/>
    <n v="4217533012"/>
    <n v="0"/>
    <s v="Not in Permit List"/>
    <x v="1"/>
    <s v="MAGNUM PRODUCING, LP"/>
    <x v="240"/>
    <n v="1"/>
    <x v="33"/>
    <n v="9800"/>
    <s v="GAS"/>
    <x v="0"/>
    <s v="D"/>
    <n v="11480"/>
    <x v="245"/>
    <x v="149"/>
    <x v="2"/>
    <n v="239"/>
    <n v="1578508"/>
    <n v="51"/>
    <n v="41197"/>
    <n v="1"/>
    <n v="37"/>
    <n v="1887"/>
    <n v="126030"/>
    <n v="304282"/>
    <m/>
    <m/>
    <n v="456"/>
    <n v="2675"/>
    <s v="GULF COAST WEST"/>
    <n v="113565"/>
    <n v="21603"/>
    <n v="9184"/>
    <m/>
    <n v="14"/>
    <n v="144"/>
    <n v="777"/>
    <n v="861613"/>
    <n v="133"/>
    <n v="570"/>
    <n v="26964"/>
    <d v="2020-06-11T00:00:00"/>
    <n v="3458"/>
    <n v="160"/>
    <n v="240"/>
    <n v="54840"/>
    <n v="41507.519"/>
    <n v="38320"/>
    <n v="24.091999999999999"/>
    <n v="18.2"/>
    <n v="19.600000000000001"/>
    <n v="24076"/>
    <n v="2"/>
    <n v="584"/>
    <n v="7"/>
    <n v="4452"/>
    <n v="2"/>
    <n v="27"/>
    <n v="2"/>
    <n v="9177"/>
    <n v="9894"/>
    <n v="0.68"/>
    <n v="48"/>
    <d v="2000-07-27T00:00:00"/>
    <n v="1"/>
    <n v="1"/>
    <s v="MAGNUM PRODUCING, LP"/>
    <s v="GULFMARK ENERGY, INC."/>
    <n v="180461"/>
    <n v="717"/>
    <m/>
    <s v="MUY BUENO"/>
    <x v="0"/>
    <n v="2"/>
    <s v="TEXAS &amp; LOUISIANA GULF COAST BASIN"/>
    <m/>
    <s v="USA"/>
    <m/>
    <m/>
    <n v="28.666768699999999"/>
    <n v="51"/>
    <n v="-97.526114000000007"/>
    <m/>
    <m/>
    <s v="P-330"/>
    <x v="0"/>
    <s v="DE JESUS YBARBO, M"/>
    <n v="100257390"/>
    <n v="532"/>
    <n v="22082"/>
    <n v="1472"/>
    <n v="5048"/>
  </r>
  <r>
    <n v="42409326020000"/>
    <n v="4240932602"/>
    <n v="1"/>
    <s v="NewDrill"/>
    <x v="0"/>
    <s v="MAGNUM PRODUCING &amp; OPERATING CO."/>
    <x v="111"/>
    <n v="22"/>
    <x v="18"/>
    <n v="5200"/>
    <s v="GAS"/>
    <x v="3"/>
    <s v="V"/>
    <n v="7010"/>
    <x v="246"/>
    <x v="150"/>
    <x v="148"/>
    <n v="16"/>
    <n v="87155"/>
    <m/>
    <n v="939"/>
    <m/>
    <n v="18"/>
    <n v="3454"/>
    <n v="25449"/>
    <n v="15465"/>
    <m/>
    <n v="58"/>
    <n v="4804"/>
    <n v="189"/>
    <s v="GULF COAST WEST"/>
    <n v="42293"/>
    <n v="7238"/>
    <n v="14500"/>
    <m/>
    <n v="1"/>
    <n v="38"/>
    <n v="222"/>
    <n v="226226"/>
    <n v="531"/>
    <n v="100"/>
    <n v="25527"/>
    <d v="2002-04-01T00:00:00"/>
    <n v="8752"/>
    <n v="0"/>
    <n v="0"/>
    <n v="344650"/>
    <n v="73454.111999999994"/>
    <n v="92820"/>
    <n v="13.614000000000001"/>
    <n v="2.9"/>
    <n v="5.2"/>
    <n v="9291"/>
    <n v="7"/>
    <n v="178"/>
    <n v="8"/>
    <n v="1606"/>
    <n v="7"/>
    <n v="10"/>
    <n v="7"/>
    <n v="5243"/>
    <n v="5246"/>
    <n v="0.57999999999999996"/>
    <n v="55.4"/>
    <d v="2000-09-01T00:00:00"/>
    <n v="1"/>
    <n v="1"/>
    <s v="HOUSTON PIPE LINE COMPANY LP"/>
    <s v="FLINT HILLS RESOURCES, LP"/>
    <n v="180273"/>
    <n v="3"/>
    <m/>
    <s v="PLYMOUTH"/>
    <x v="0"/>
    <n v="4"/>
    <s v="TEXAS &amp; LOUISIANA GULF COAST BASIN"/>
    <m/>
    <s v="USA"/>
    <m/>
    <m/>
    <n v="28.057564299999999"/>
    <n v="119"/>
    <n v="-97.381416200000004"/>
    <n v="24"/>
    <m/>
    <s v="P-330"/>
    <x v="3"/>
    <s v="FESSENDEN, J"/>
    <n v="100254340"/>
    <n v="839"/>
    <n v="61628"/>
    <n v="16697"/>
    <n v="0"/>
  </r>
  <r>
    <n v="42015304740000"/>
    <n v="4201530474"/>
    <n v="0"/>
    <s v="Not in Permit List"/>
    <x v="1"/>
    <s v="MAGNUM PRODUCING, LP"/>
    <x v="101"/>
    <n v="1"/>
    <x v="12"/>
    <s v="WILCOX 9540"/>
    <s v="GAS"/>
    <x v="0"/>
    <s v="D"/>
    <n v="10560"/>
    <x v="103"/>
    <x v="150"/>
    <x v="141"/>
    <n v="41"/>
    <n v="80380"/>
    <m/>
    <n v="2112"/>
    <m/>
    <n v="2"/>
    <m/>
    <n v="26695"/>
    <n v="15509"/>
    <m/>
    <n v="27"/>
    <n v="614"/>
    <n v="777"/>
    <s v="GULF COAST CENTRAL"/>
    <n v="27069"/>
    <n v="5289"/>
    <n v="10785"/>
    <s v="EAGLEBINE"/>
    <n v="3"/>
    <n v="17"/>
    <n v="84"/>
    <n v="101903"/>
    <n v="0"/>
    <n v="11"/>
    <m/>
    <d v="2003-06-15T00:00:00"/>
    <n v="0"/>
    <n v="200"/>
    <n v="1200"/>
    <n v="27970"/>
    <m/>
    <n v="38060"/>
    <m/>
    <n v="35.799999999999997"/>
    <m/>
    <n v="7339"/>
    <n v="4"/>
    <n v="200"/>
    <n v="5"/>
    <n v="1388"/>
    <n v="4"/>
    <n v="8"/>
    <n v="4"/>
    <n v="5122"/>
    <n v="5134"/>
    <n v="0.65"/>
    <n v="53"/>
    <d v="2005-12-27T00:00:00"/>
    <n v="1"/>
    <n v="1"/>
    <s v="MAGNUM PRODUCING, LP"/>
    <m/>
    <n v="180254"/>
    <n v="12"/>
    <m/>
    <s v="BLEIBLERVILLE"/>
    <x v="0"/>
    <n v="3"/>
    <s v="TEXAS &amp; LOUISIANA GULF COAST BASIN"/>
    <m/>
    <s v="USA"/>
    <m/>
    <m/>
    <n v="30.016194899999999"/>
    <n v="60"/>
    <n v="-96.450289900000001"/>
    <m/>
    <m/>
    <s v="P-330"/>
    <x v="0"/>
    <s v="KUYKENDALL, E M"/>
    <n v="100254216"/>
    <n v="3"/>
    <m/>
    <n v="0"/>
    <n v="0"/>
  </r>
  <r>
    <n v="42245322230000"/>
    <n v="4224532223"/>
    <n v="0"/>
    <s v="Not in Permit List"/>
    <x v="1"/>
    <s v="MAGNUM PRODUCING, LP"/>
    <x v="241"/>
    <n v="2"/>
    <x v="1"/>
    <s v="HACKBERRY"/>
    <s v="GAS"/>
    <x v="3"/>
    <s v="D"/>
    <n v="9000"/>
    <x v="247"/>
    <x v="151"/>
    <x v="149"/>
    <n v="101"/>
    <n v="921557"/>
    <m/>
    <n v="846"/>
    <m/>
    <m/>
    <n v="196"/>
    <n v="190032"/>
    <n v="154439"/>
    <m/>
    <n v="90"/>
    <n v="166719"/>
    <n v="197"/>
    <s v="GULF COAST CENTRAL"/>
    <n v="652801"/>
    <n v="108997"/>
    <n v="189"/>
    <m/>
    <n v="3"/>
    <n v="1666"/>
    <n v="9978"/>
    <n v="9994067"/>
    <n v="241"/>
    <n v="5"/>
    <n v="2400"/>
    <d v="2014-11-01T00:00:00"/>
    <n v="2946"/>
    <n v="0"/>
    <n v="0"/>
    <n v="3650370"/>
    <n v="367600"/>
    <n v="1089310"/>
    <n v="2.72"/>
    <n v="0.3"/>
    <n v="0"/>
    <n v="299330"/>
    <n v="2"/>
    <n v="90"/>
    <n v="1"/>
    <n v="49970"/>
    <n v="2"/>
    <n v="300"/>
    <n v="2"/>
    <n v="8428"/>
    <n v="8434"/>
    <n v="0.59"/>
    <m/>
    <d v="2000-03-16T00:00:00"/>
    <n v="1"/>
    <n v="1"/>
    <s v="DCP MIDSTREAM, LP"/>
    <s v="SUNOCO PTNRS. MKTG.&amp;TERMINALS LP"/>
    <n v="179980"/>
    <n v="6"/>
    <m/>
    <s v="ALPHABET SOUP &quot;Z&quot;"/>
    <x v="0"/>
    <n v="3"/>
    <s v="TEXAS &amp; LOUISIANA GULF COAST BASIN"/>
    <m/>
    <s v="USA"/>
    <m/>
    <m/>
    <n v="30.0127132"/>
    <n v="28"/>
    <n v="-94.126306200000002"/>
    <m/>
    <m/>
    <s v="P-330"/>
    <x v="0"/>
    <s v="HILLEBRAND, C"/>
    <n v="100254210"/>
    <n v="5"/>
    <n v="1838"/>
    <n v="2257"/>
    <n v="0"/>
  </r>
  <r>
    <n v="42215313470000"/>
    <n v="4221531347"/>
    <n v="0"/>
    <s v="Not in Permit List"/>
    <x v="1"/>
    <s v="MAGNUM PRODUCING, LP"/>
    <x v="108"/>
    <n v="11"/>
    <x v="29"/>
    <s v="1-C"/>
    <s v="GAS"/>
    <x v="3"/>
    <s v="V"/>
    <n v="7952"/>
    <x v="248"/>
    <x v="147"/>
    <x v="62"/>
    <n v="93"/>
    <n v="236562"/>
    <m/>
    <n v="1702"/>
    <m/>
    <m/>
    <n v="50"/>
    <n v="1200"/>
    <n v="41129"/>
    <m/>
    <n v="8"/>
    <n v="3293"/>
    <n v="687"/>
    <s v="GULF COAST WEST"/>
    <n v="59030"/>
    <n v="10525"/>
    <n v="284"/>
    <m/>
    <n v="6"/>
    <n v="61"/>
    <n v="332"/>
    <n v="366000"/>
    <n v="2"/>
    <n v="215"/>
    <n v="1535"/>
    <d v="2016-06-01T00:00:00"/>
    <n v="56"/>
    <n v="0"/>
    <n v="0"/>
    <n v="57840"/>
    <n v="43970.588000000003"/>
    <n v="138990"/>
    <n v="22.742000000000001"/>
    <n v="17.3"/>
    <n v="0"/>
    <n v="12310"/>
    <n v="5"/>
    <n v="172"/>
    <n v="2"/>
    <n v="2157"/>
    <n v="5"/>
    <n v="13"/>
    <n v="5"/>
    <n v="6978"/>
    <n v="6981"/>
    <n v="0.64"/>
    <n v="48.2"/>
    <d v="2000-08-22T00:00:00"/>
    <n v="1"/>
    <n v="1"/>
    <s v="DCP OPERATING COMPANY, LP"/>
    <s v="FLINT HILLS RESOURCES, LP"/>
    <n v="179449"/>
    <n v="3"/>
    <m/>
    <s v="MERCEDES"/>
    <x v="0"/>
    <n v="4"/>
    <s v="TEXAS &amp; LOUISIANA GULF COAST BASIN"/>
    <m/>
    <s v="USA"/>
    <m/>
    <m/>
    <n v="26.259707899999999"/>
    <n v="54"/>
    <n v="-97.907065799999998"/>
    <m/>
    <m/>
    <s v="P-330"/>
    <x v="0"/>
    <s v="YNOJOSA DE BALLI, J J"/>
    <n v="100251517"/>
    <n v="34"/>
    <n v="1495"/>
    <n v="55"/>
    <n v="0"/>
  </r>
  <r>
    <n v="42481342120000"/>
    <n v="4248134212"/>
    <n v="0"/>
    <s v="Not in Permit List"/>
    <x v="1"/>
    <s v="MAGNUM PRODUCING, LP"/>
    <x v="132"/>
    <n v="5"/>
    <x v="5"/>
    <s v="YEGUA"/>
    <s v="GAS"/>
    <x v="0"/>
    <s v="V"/>
    <n v="7757"/>
    <x v="248"/>
    <x v="147"/>
    <x v="150"/>
    <n v="67"/>
    <n v="414669"/>
    <m/>
    <n v="4751"/>
    <m/>
    <m/>
    <n v="48"/>
    <n v="8419"/>
    <n v="73863"/>
    <m/>
    <n v="1125"/>
    <n v="47403"/>
    <n v="4052"/>
    <s v="GULF COAST CENTRAL"/>
    <n v="261254"/>
    <n v="47594"/>
    <n v="5304"/>
    <m/>
    <n v="33"/>
    <n v="432"/>
    <n v="2393"/>
    <n v="2591433"/>
    <n v="1"/>
    <m/>
    <n v="2183"/>
    <d v="2016-05-01T00:00:00"/>
    <n v="44"/>
    <n v="0"/>
    <n v="0"/>
    <n v="72450"/>
    <m/>
    <n v="87280"/>
    <m/>
    <n v="13.8"/>
    <n v="0"/>
    <n v="71797"/>
    <n v="2"/>
    <n v="1125"/>
    <n v="1"/>
    <n v="12957"/>
    <n v="2"/>
    <n v="78"/>
    <n v="2"/>
    <n v="7272"/>
    <n v="7300"/>
    <n v="0.67"/>
    <n v="66.099999999999994"/>
    <d v="2000-08-15T00:00:00"/>
    <n v="1"/>
    <n v="1"/>
    <s v="KERR-MCGEE OIL &amp; GAS ONSHORE LP"/>
    <s v="FLINT HILLS RESOURCES, LP"/>
    <n v="179674"/>
    <n v="28"/>
    <m/>
    <s v="TAIL FEATHERS"/>
    <x v="0"/>
    <n v="3"/>
    <s v="TEXAS &amp; LOUISIANA GULF COAST BASIN"/>
    <n v="36"/>
    <s v="USA"/>
    <m/>
    <m/>
    <n v="29.248127"/>
    <n v="607"/>
    <n v="-96.451259500000006"/>
    <m/>
    <m/>
    <s v="P-330"/>
    <x v="0"/>
    <s v="WC RR CO"/>
    <n v="100251425"/>
    <m/>
    <n v="268"/>
    <n v="5"/>
    <n v="0"/>
  </r>
  <r>
    <n v="42015006220000"/>
    <n v="4201500622"/>
    <n v="2"/>
    <s v="Recomplete"/>
    <x v="1"/>
    <s v="MAGNUM PRODUCING, LP"/>
    <x v="242"/>
    <n v="2"/>
    <x v="12"/>
    <s v="WILCOX 10,800"/>
    <s v="GAS"/>
    <x v="3"/>
    <s v="V"/>
    <n v="11490"/>
    <x v="249"/>
    <x v="149"/>
    <x v="151"/>
    <n v="73"/>
    <n v="88326"/>
    <m/>
    <n v="3076"/>
    <m/>
    <n v="24"/>
    <n v="357"/>
    <n v="62248"/>
    <n v="17797"/>
    <m/>
    <n v="192"/>
    <n v="6683"/>
    <n v="591"/>
    <s v="GULF COAST CENTRAL"/>
    <n v="20211"/>
    <n v="3960"/>
    <n v="6233"/>
    <s v="EAGLEBINE"/>
    <n v="5"/>
    <n v="35"/>
    <n v="180"/>
    <n v="207419"/>
    <n v="261"/>
    <n v="130"/>
    <n v="1898"/>
    <d v="2009-05-01T00:00:00"/>
    <n v="1707"/>
    <n v="0"/>
    <n v="0"/>
    <n v="39280"/>
    <n v="21946.977999999999"/>
    <n v="28710"/>
    <n v="45.564"/>
    <n v="25.5"/>
    <n v="67.2"/>
    <n v="6683"/>
    <n v="1"/>
    <n v="275"/>
    <n v="82"/>
    <n v="1306"/>
    <n v="1"/>
    <n v="8"/>
    <n v="1"/>
    <n v="10984"/>
    <n v="11102"/>
    <n v="0.78"/>
    <n v="53.5"/>
    <d v="2000-07-10T00:00:00"/>
    <n v="1"/>
    <n v="1"/>
    <s v="EL PASO FIELD SERVICES, L.P."/>
    <s v="SHELL TRADING (US) COMPANY"/>
    <n v="179497"/>
    <n v="118"/>
    <m/>
    <s v="NELSONVILLE"/>
    <x v="0"/>
    <n v="3"/>
    <s v="TEXAS &amp; LOUISIANA GULF COAST BASIN"/>
    <m/>
    <s v="USA"/>
    <m/>
    <m/>
    <n v="29.978938299999999"/>
    <n v="4"/>
    <n v="-96.347255700000005"/>
    <m/>
    <m/>
    <s v="P-330"/>
    <x v="0"/>
    <s v="AUSTIN, S F"/>
    <n v="100251420"/>
    <n v="943"/>
    <n v="20696"/>
    <n v="16922"/>
    <n v="0"/>
  </r>
  <r>
    <n v="42089313120000"/>
    <n v="4208931312"/>
    <n v="0"/>
    <s v="Not in Permit List"/>
    <x v="1"/>
    <s v="MAGNUM PRODUCING, LP"/>
    <x v="243"/>
    <n v="1"/>
    <x v="9"/>
    <s v="WILCOX 9370"/>
    <s v="GAS"/>
    <x v="3"/>
    <s v="V"/>
    <n v="11024"/>
    <x v="250"/>
    <x v="152"/>
    <x v="54"/>
    <n v="121"/>
    <n v="571857"/>
    <m/>
    <n v="15833"/>
    <m/>
    <n v="1"/>
    <m/>
    <n v="4621"/>
    <n v="111142"/>
    <m/>
    <n v="42"/>
    <n v="1225"/>
    <n v="1529"/>
    <s v="GULF COAST CENTRAL"/>
    <n v="59756"/>
    <n v="11488"/>
    <n v="346"/>
    <s v="EAGLEBINE"/>
    <n v="7"/>
    <n v="54"/>
    <n v="283"/>
    <n v="323367"/>
    <n v="0"/>
    <n v="375"/>
    <n v="12074"/>
    <d v="2004-06-30T00:00:00"/>
    <n v="53"/>
    <n v="55"/>
    <n v="800"/>
    <n v="41790"/>
    <n v="7333.3329999999996"/>
    <n v="36120"/>
    <n v="136.364"/>
    <n v="23.9"/>
    <m/>
    <n v="14152"/>
    <n v="6"/>
    <n v="399"/>
    <n v="34"/>
    <n v="2715"/>
    <n v="6"/>
    <n v="16"/>
    <n v="6"/>
    <n v="9364"/>
    <n v="9380"/>
    <n v="0.73"/>
    <n v="50.4"/>
    <d v="2000-03-23T00:00:00"/>
    <n v="1"/>
    <n v="1"/>
    <s v="MAGNUM PRODUCING, LP"/>
    <s v="SHELL TRADING (US) COMPANY"/>
    <n v="179070"/>
    <n v="16"/>
    <m/>
    <s v="RAMSEY, E."/>
    <x v="0"/>
    <n v="3"/>
    <s v="TEXAS &amp; LOUISIANA GULF COAST BASIN"/>
    <m/>
    <s v="USA"/>
    <m/>
    <m/>
    <n v="29.6741603"/>
    <n v="84"/>
    <n v="-96.362924399999997"/>
    <m/>
    <m/>
    <s v="P-330"/>
    <x v="0"/>
    <s v="BARTLESON, P K"/>
    <n v="100246923"/>
    <n v="12"/>
    <n v="88"/>
    <n v="0"/>
    <n v="0"/>
  </r>
  <r>
    <n v="42245322490000"/>
    <n v="4224532249"/>
    <n v="0"/>
    <s v="Not in Permit List"/>
    <x v="1"/>
    <s v="MAGNUM PRODUCING, LP"/>
    <x v="244"/>
    <n v="1"/>
    <x v="1"/>
    <n v="7800"/>
    <s v="GAS"/>
    <x v="3"/>
    <s v="V"/>
    <n v="9400"/>
    <x v="251"/>
    <x v="145"/>
    <x v="152"/>
    <n v="100"/>
    <n v="597943"/>
    <m/>
    <n v="5639"/>
    <m/>
    <m/>
    <n v="204"/>
    <n v="1299121"/>
    <n v="105296"/>
    <m/>
    <m/>
    <n v="1285"/>
    <n v="570"/>
    <s v="GULF COAST CENTRAL"/>
    <n v="106004"/>
    <n v="18237"/>
    <n v="150"/>
    <m/>
    <n v="4"/>
    <n v="140"/>
    <n v="820"/>
    <n v="842967"/>
    <n v="4814"/>
    <n v="6"/>
    <n v="5807"/>
    <d v="2014-11-01T00:00:00"/>
    <n v="137046"/>
    <n v="0"/>
    <n v="0"/>
    <m/>
    <m/>
    <n v="106040"/>
    <m/>
    <n v="0"/>
    <n v="0"/>
    <n v="51123"/>
    <n v="5"/>
    <n v="370"/>
    <n v="9"/>
    <n v="8753"/>
    <n v="5"/>
    <n v="53"/>
    <n v="5"/>
    <n v="8442"/>
    <n v="8447"/>
    <n v="0.61"/>
    <n v="44.6"/>
    <d v="2000-06-23T00:00:00"/>
    <n v="1"/>
    <n v="1"/>
    <s v="DCP MIDSTREAM, LP"/>
    <s v="SUNOCO PTNRS. MKTG.&amp;TERMINALS LP"/>
    <n v="179047"/>
    <n v="5"/>
    <m/>
    <s v="LOVELLS LAKE, N."/>
    <x v="0"/>
    <n v="3"/>
    <s v="TEXAS &amp; LOUISIANA GULF COAST BASIN"/>
    <m/>
    <s v="USA"/>
    <m/>
    <m/>
    <n v="29.97053"/>
    <n v="51"/>
    <n v="-94.166683000000006"/>
    <m/>
    <m/>
    <s v="P-330"/>
    <x v="0"/>
    <s v="STIVERS, S"/>
    <n v="100246917"/>
    <m/>
    <n v="1358"/>
    <n v="32049"/>
    <n v="0"/>
  </r>
  <r>
    <n v="42089312120000"/>
    <n v="4208931212"/>
    <n v="1"/>
    <s v="Recomplete"/>
    <x v="1"/>
    <s v="MAGNUM PRODUCING &amp; OPERATING CO."/>
    <x v="245"/>
    <n v="2"/>
    <x v="9"/>
    <n v="9350"/>
    <s v="GAS"/>
    <x v="4"/>
    <s v="V"/>
    <n v="10500"/>
    <x v="201"/>
    <x v="148"/>
    <x v="144"/>
    <n v="6"/>
    <n v="48331"/>
    <m/>
    <n v="3438"/>
    <m/>
    <n v="147"/>
    <n v="162"/>
    <n v="0"/>
    <n v="11493"/>
    <m/>
    <n v="15"/>
    <n v="13963"/>
    <n v="3438"/>
    <s v="GULF COAST CENTRAL"/>
    <n v="48331"/>
    <n v="11493"/>
    <n v="0"/>
    <s v="EAGLEBINE"/>
    <n v="68"/>
    <n v="165"/>
    <n v="585"/>
    <n v="992700"/>
    <n v="0"/>
    <m/>
    <m/>
    <d v="2000-10-13T00:00:00"/>
    <m/>
    <n v="2600"/>
    <n v="2790"/>
    <n v="8610"/>
    <n v="14057.882"/>
    <n v="14060"/>
    <n v="71.134"/>
    <n v="116.2"/>
    <n v="907.4"/>
    <n v="17547"/>
    <n v="2"/>
    <n v="2039"/>
    <n v="2"/>
    <n v="4964"/>
    <n v="2"/>
    <n v="30"/>
    <n v="2"/>
    <n v="9324"/>
    <n v="9329"/>
    <n v="0.71"/>
    <m/>
    <d v="2000-10-06T00:00:00"/>
    <n v="1"/>
    <n v="1"/>
    <m/>
    <m/>
    <n v="179422"/>
    <n v="5"/>
    <m/>
    <s v="HAMEL, SOUTH"/>
    <x v="0"/>
    <n v="3"/>
    <s v="TEXAS &amp; LOUISIANA GULF COAST BASIN"/>
    <m/>
    <s v="USA"/>
    <m/>
    <m/>
    <n v="29.6571742"/>
    <n v="163"/>
    <n v="-96.659031799999994"/>
    <m/>
    <m/>
    <s v="P-330"/>
    <x v="3"/>
    <s v="DOWDY, R"/>
    <n v="100246911"/>
    <n v="3438"/>
    <n v="48331"/>
    <n v="0"/>
    <n v="0"/>
  </r>
  <r>
    <n v="42025303780000"/>
    <n v="4202530378"/>
    <n v="0"/>
    <s v="Not in Permit List"/>
    <x v="1"/>
    <s v="MAGNUM PRODUCING, LP"/>
    <x v="234"/>
    <n v="2"/>
    <x v="7"/>
    <s v="MUTT"/>
    <s v="OIL"/>
    <x v="0"/>
    <s v="V"/>
    <n v="9962"/>
    <x v="252"/>
    <x v="145"/>
    <x v="153"/>
    <n v="48"/>
    <n v="1164"/>
    <m/>
    <n v="16371"/>
    <m/>
    <n v="12"/>
    <m/>
    <n v="37308"/>
    <n v="16565"/>
    <s v="EAGLE FORD DRY"/>
    <n v="545"/>
    <n v="255"/>
    <n v="4422"/>
    <s v="GULF COAST WEST"/>
    <n v="1164"/>
    <n v="4616"/>
    <n v="5402"/>
    <s v="EAGLEFORD"/>
    <n v="38"/>
    <n v="41"/>
    <n v="19"/>
    <n v="248290"/>
    <n v="153"/>
    <n v="1659"/>
    <m/>
    <d v="2014-09-01T00:00:00"/>
    <n v="10890"/>
    <m/>
    <m/>
    <n v="500"/>
    <m/>
    <n v="70"/>
    <m/>
    <n v="1996.6"/>
    <m/>
    <n v="593"/>
    <n v="2"/>
    <n v="1184"/>
    <n v="2"/>
    <n v="1283"/>
    <n v="2"/>
    <n v="8"/>
    <n v="2"/>
    <n v="4285"/>
    <n v="4288"/>
    <m/>
    <n v="45.5"/>
    <d v="1975-06-18T00:00:00"/>
    <n v="1"/>
    <n v="1"/>
    <s v="DCP INTRASTATE NETWORK, LLC"/>
    <s v="SHELL TRADING (US) COMPANY"/>
    <n v="8551"/>
    <n v="3"/>
    <m/>
    <s v="PETTUS, S. E."/>
    <x v="0"/>
    <n v="2"/>
    <s v="TEXAS &amp; LOUISIANA GULF COAST BASIN"/>
    <m/>
    <s v="USA"/>
    <m/>
    <m/>
    <n v="28.612950900000001"/>
    <n v="279"/>
    <n v="-97.766635500000007"/>
    <m/>
    <m/>
    <s v="P-330"/>
    <x v="0"/>
    <s v="RANDOLPH, L C"/>
    <n v="2540883"/>
    <n v="1263"/>
    <m/>
    <n v="13096"/>
    <n v="1264"/>
  </r>
  <r>
    <n v="42409313320000"/>
    <n v="4240931332"/>
    <n v="1"/>
    <s v="Recomplete"/>
    <x v="1"/>
    <s v="MAGNUM PRODUCING, LP"/>
    <x v="119"/>
    <n v="4"/>
    <x v="18"/>
    <s v="7400 ANDREW"/>
    <s v="OIL"/>
    <x v="0"/>
    <s v="V"/>
    <n v="9470"/>
    <x v="253"/>
    <x v="149"/>
    <x v="145"/>
    <n v="13"/>
    <n v="50185"/>
    <m/>
    <n v="22946"/>
    <m/>
    <n v="810"/>
    <n v="2448"/>
    <n v="1603277"/>
    <n v="31310"/>
    <m/>
    <n v="3670"/>
    <m/>
    <n v="15521"/>
    <s v="GULF COAST WEST"/>
    <n v="28032"/>
    <n v="20193"/>
    <n v="1084479"/>
    <m/>
    <n v="123"/>
    <n v="179"/>
    <n v="336"/>
    <n v="1071677"/>
    <n v="56596"/>
    <n v="3670"/>
    <m/>
    <d v="2017-02-10T00:00:00"/>
    <n v="256429"/>
    <m/>
    <m/>
    <n v="2740"/>
    <n v="2603.4969999999998"/>
    <n v="2190"/>
    <n v="384.09899999999999"/>
    <n v="364.3"/>
    <n v="330.9"/>
    <n v="10428"/>
    <n v="1"/>
    <n v="3799"/>
    <n v="2"/>
    <n v="5537"/>
    <n v="2"/>
    <n v="33"/>
    <n v="2"/>
    <n v="7494"/>
    <n v="7499"/>
    <m/>
    <n v="40.4"/>
    <d v="1979-07-03T00:00:00"/>
    <n v="1"/>
    <n v="1"/>
    <s v="PRODUCERS GAS GATHERING JV"/>
    <s v="FLINT HILLS RESOURCES, LP"/>
    <n v="12949"/>
    <n v="5"/>
    <m/>
    <s v="TAFT"/>
    <x v="0"/>
    <n v="4"/>
    <s v="TEXAS &amp; LOUISIANA GULF COAST BASIN"/>
    <m/>
    <s v="USA"/>
    <m/>
    <m/>
    <n v="28.001913399999999"/>
    <n v="129"/>
    <n v="-97.429688600000006"/>
    <m/>
    <m/>
    <s v="P-330"/>
    <x v="0"/>
    <s v="GARCIA, J"/>
    <n v="2498618"/>
    <n v="19276"/>
    <n v="50185"/>
    <n v="1346848"/>
    <n v="0"/>
  </r>
  <r>
    <n v="42071316880000"/>
    <n v="4207131688"/>
    <n v="4"/>
    <s v="Recomplete"/>
    <x v="1"/>
    <s v="MAGNUM PRODUCING, LP"/>
    <x v="246"/>
    <s v="2-C"/>
    <x v="34"/>
    <s v="F-15-C"/>
    <s v="GAS"/>
    <x v="0"/>
    <s v="V"/>
    <n v="9200"/>
    <x v="193"/>
    <x v="153"/>
    <x v="154"/>
    <n v="7"/>
    <n v="50973"/>
    <m/>
    <n v="1259"/>
    <m/>
    <n v="132"/>
    <n v="2130"/>
    <n v="114"/>
    <n v="9754"/>
    <m/>
    <n v="248"/>
    <n v="2994"/>
    <n v="1127"/>
    <s v="GULF COAST CENTRAL"/>
    <n v="48843"/>
    <n v="9267"/>
    <n v="109"/>
    <m/>
    <n v="16"/>
    <n v="96"/>
    <n v="483"/>
    <n v="576742"/>
    <n v="5"/>
    <m/>
    <m/>
    <d v="2016-05-01T00:00:00"/>
    <m/>
    <n v="0"/>
    <n v="0"/>
    <n v="31020"/>
    <n v="40486.894"/>
    <n v="40490"/>
    <n v="24.699000000000002"/>
    <n v="32.200000000000003"/>
    <n v="62"/>
    <n v="14981"/>
    <n v="2"/>
    <n v="483"/>
    <n v="2"/>
    <n v="2980"/>
    <n v="2"/>
    <n v="18"/>
    <n v="2"/>
    <n v="8342"/>
    <n v="8348"/>
    <n v="0.62"/>
    <n v="47.7"/>
    <d v="2000-01-25T00:00:00"/>
    <n v="1"/>
    <n v="1"/>
    <s v="KINDER MORGAN TEXAS PIPELINE LLC"/>
    <s v="SUNOCO PTNRS. MKTG.&amp;TERMINALS LP"/>
    <n v="177245"/>
    <n v="6"/>
    <m/>
    <s v="WHITES BAYOU"/>
    <x v="0"/>
    <n v="3"/>
    <s v="TEXAS &amp; LOUISIANA GULF COAST BASIN"/>
    <m/>
    <s v="USA"/>
    <m/>
    <m/>
    <n v="29.8033812"/>
    <n v="48"/>
    <n v="-94.651257099999995"/>
    <m/>
    <m/>
    <s v="P-330"/>
    <x v="0"/>
    <s v="BLUME, J N"/>
    <n v="2492424"/>
    <n v="1259"/>
    <n v="50973"/>
    <n v="114"/>
    <n v="0"/>
  </r>
  <r>
    <n v="42089321720000"/>
    <n v="4208932172"/>
    <n v="0"/>
    <s v="Not in Permit List"/>
    <x v="1"/>
    <s v="MAGNUM PRODUCING, LP"/>
    <x v="247"/>
    <s v="1H"/>
    <x v="9"/>
    <s v="AUSTIN CHALK"/>
    <s v="GAS"/>
    <x v="0"/>
    <s v="H"/>
    <n v="18892"/>
    <x v="254"/>
    <x v="154"/>
    <x v="73"/>
    <n v="117"/>
    <n v="36991"/>
    <m/>
    <n v="6"/>
    <m/>
    <m/>
    <n v="1"/>
    <n v="842"/>
    <n v="6171"/>
    <m/>
    <n v="1"/>
    <n v="6555"/>
    <n v="2"/>
    <s v="GULF COAST CENTRAL"/>
    <n v="18448"/>
    <n v="3077"/>
    <n v="425"/>
    <s v="EAGLEBINE"/>
    <n v="0"/>
    <n v="34"/>
    <n v="205"/>
    <n v="205000"/>
    <n v="0"/>
    <n v="1"/>
    <n v="185"/>
    <d v="2016-05-01T00:00:00"/>
    <n v="1"/>
    <n v="0"/>
    <n v="0"/>
    <n v="5939000"/>
    <m/>
    <n v="6165170"/>
    <m/>
    <n v="0.2"/>
    <n v="0"/>
    <n v="6555"/>
    <n v="1"/>
    <n v="1"/>
    <n v="117"/>
    <n v="1094"/>
    <n v="1"/>
    <n v="7"/>
    <n v="1"/>
    <n v="14533"/>
    <n v="18892"/>
    <n v="0.63"/>
    <m/>
    <d v="2000-01-27T00:00:00"/>
    <n v="1"/>
    <n v="1"/>
    <s v="ENERGY TRANSFER COMPANY"/>
    <s v="SHELL TRADING (US) COMPANY"/>
    <n v="177442"/>
    <n v="4359"/>
    <m/>
    <s v="LOMITA"/>
    <x v="0"/>
    <n v="3"/>
    <s v="TEXAS &amp; LOUISIANA GULF COAST BASIN"/>
    <m/>
    <s v="USA"/>
    <m/>
    <m/>
    <n v="29.7767287"/>
    <n v="29"/>
    <n v="-96.649263300000001"/>
    <m/>
    <m/>
    <s v="P-330"/>
    <x v="0"/>
    <s v="HUNT, W R"/>
    <n v="2492401"/>
    <m/>
    <n v="78"/>
    <n v="0"/>
    <n v="0"/>
  </r>
  <r>
    <n v="42355331980000"/>
    <n v="4235533198"/>
    <n v="0"/>
    <s v="Not in Permit List"/>
    <x v="1"/>
    <s v="MAGNUM PRODUCING, LP"/>
    <x v="248"/>
    <n v="1"/>
    <x v="23"/>
    <s v="VKSBG. A"/>
    <s v="GAS"/>
    <x v="3"/>
    <s v="V"/>
    <n v="8701"/>
    <x v="255"/>
    <x v="154"/>
    <x v="136"/>
    <n v="38"/>
    <n v="195615"/>
    <m/>
    <n v="2899"/>
    <m/>
    <n v="4"/>
    <n v="60"/>
    <n v="1143"/>
    <n v="35502"/>
    <m/>
    <m/>
    <n v="372"/>
    <n v="897"/>
    <s v="GULF COAST WEST"/>
    <n v="52175"/>
    <n v="9593"/>
    <n v="77"/>
    <m/>
    <n v="3"/>
    <n v="40"/>
    <n v="220"/>
    <n v="240065"/>
    <n v="5"/>
    <n v="335"/>
    <n v="16463"/>
    <d v="2005-08-01T00:00:00"/>
    <n v="768"/>
    <n v="0"/>
    <n v="0"/>
    <m/>
    <n v="51800"/>
    <n v="67480"/>
    <n v="19.305"/>
    <n v="0"/>
    <n v="66.7"/>
    <n v="22981"/>
    <n v="11"/>
    <n v="345"/>
    <n v="4"/>
    <n v="4132"/>
    <n v="11"/>
    <n v="25"/>
    <n v="11"/>
    <n v="8504"/>
    <n v="8509"/>
    <n v="0.67"/>
    <n v="50.8"/>
    <d v="2000-01-28T00:00:00"/>
    <n v="1"/>
    <n v="1"/>
    <s v="CROSSTEX CCNG TRANSMISSION, LTD."/>
    <s v="FLINT HILLS RESOURCES, LP"/>
    <n v="176863"/>
    <n v="5"/>
    <m/>
    <s v="DUGGER"/>
    <x v="0"/>
    <n v="4"/>
    <s v="TEXAS &amp; LOUISIANA GULF COAST BASIN"/>
    <n v="250"/>
    <s v="USA"/>
    <m/>
    <m/>
    <n v="27.663408"/>
    <n v="464"/>
    <n v="-97.630359900000002"/>
    <m/>
    <m/>
    <s v="P-330"/>
    <x v="0"/>
    <s v="CANUTILLO COLONY DITCH CO"/>
    <n v="2484224"/>
    <n v="25"/>
    <n v="1295"/>
    <n v="111"/>
    <n v="0"/>
  </r>
  <r>
    <n v="42245322190000"/>
    <n v="4224532219"/>
    <n v="1"/>
    <s v="Amended"/>
    <x v="1"/>
    <s v="MAGNUM PRODUCING, LP"/>
    <x v="49"/>
    <n v="1"/>
    <x v="1"/>
    <s v="DISCORBIS 11,600"/>
    <s v="GAS"/>
    <x v="0"/>
    <s v="D"/>
    <n v="12540"/>
    <x v="49"/>
    <x v="154"/>
    <x v="76"/>
    <n v="100"/>
    <n v="10338308"/>
    <m/>
    <n v="20123"/>
    <m/>
    <m/>
    <n v="1320"/>
    <n v="22559"/>
    <n v="1743174"/>
    <m/>
    <m/>
    <n v="1280"/>
    <n v="2550"/>
    <s v="GULF COAST CENTRAL"/>
    <n v="808235"/>
    <n v="137256"/>
    <n v="1319"/>
    <m/>
    <n v="6"/>
    <n v="353"/>
    <n v="2080"/>
    <n v="2118966"/>
    <n v="5"/>
    <n v="407"/>
    <n v="372992"/>
    <d v="2012-07-22T00:00:00"/>
    <n v="1818"/>
    <n v="400"/>
    <n v="850"/>
    <n v="320860"/>
    <n v="801765.799"/>
    <n v="513760"/>
    <n v="1.2470000000000001"/>
    <n v="3.1"/>
    <n v="0"/>
    <n v="192851"/>
    <n v="3"/>
    <n v="635"/>
    <n v="4"/>
    <n v="32741"/>
    <n v="3"/>
    <n v="196"/>
    <n v="3"/>
    <n v="12337"/>
    <n v="12359"/>
    <n v="0.6"/>
    <n v="49"/>
    <d v="2000-01-10T00:00:00"/>
    <n v="1"/>
    <n v="1"/>
    <s v="DCP MIDSTREAM, LP"/>
    <s v="SUNOCO PTNRS. MKTG.&amp;TERMINALS LP"/>
    <n v="176658"/>
    <n v="22"/>
    <m/>
    <s v="ANGELINA, E."/>
    <x v="0"/>
    <n v="3"/>
    <s v="TEXAS &amp; LOUISIANA GULF COAST BASIN"/>
    <n v="163"/>
    <s v="USA"/>
    <m/>
    <m/>
    <n v="29.775275700000002"/>
    <n v="374"/>
    <n v="-94.306365900000003"/>
    <m/>
    <m/>
    <s v="P-330"/>
    <x v="0"/>
    <s v="T&amp;NO RR CO"/>
    <n v="2410817"/>
    <n v="269"/>
    <n v="215675"/>
    <n v="1058"/>
    <n v="0"/>
  </r>
  <r>
    <n v="42255314030000"/>
    <n v="4225531403"/>
    <n v="0"/>
    <s v="Not in Permit List"/>
    <x v="1"/>
    <s v="MAGNUM PRODUCING, LP"/>
    <x v="249"/>
    <n v="1"/>
    <x v="43"/>
    <m/>
    <s v="GAS"/>
    <x v="4"/>
    <s v="V"/>
    <n v="13200"/>
    <x v="256"/>
    <x v="0"/>
    <x v="0"/>
    <m/>
    <m/>
    <m/>
    <m/>
    <m/>
    <m/>
    <m/>
    <m/>
    <m/>
    <s v="EAGLE FORD DRY"/>
    <m/>
    <m/>
    <m/>
    <s v="GULF COAST WEST"/>
    <m/>
    <m/>
    <m/>
    <s v="EAGLEFORD"/>
    <m/>
    <m/>
    <m/>
    <m/>
    <m/>
    <m/>
    <m/>
    <d v="2004-10-01T00:00:00"/>
    <m/>
    <n v="0"/>
    <n v="0"/>
    <m/>
    <m/>
    <m/>
    <m/>
    <m/>
    <m/>
    <m/>
    <m/>
    <m/>
    <m/>
    <m/>
    <m/>
    <m/>
    <m/>
    <m/>
    <m/>
    <m/>
    <m/>
    <d v="2005-03-28T00:00:00"/>
    <n v="1"/>
    <m/>
    <m/>
    <m/>
    <n v="176171"/>
    <m/>
    <m/>
    <s v="WILDCAT"/>
    <x v="0"/>
    <n v="2"/>
    <s v="TEXAS &amp; LOUISIANA GULF COAST BASIN"/>
    <m/>
    <s v="USA"/>
    <m/>
    <m/>
    <n v="28.777927800000001"/>
    <n v="3"/>
    <n v="-97.664947699999999"/>
    <m/>
    <m/>
    <s v="P-330"/>
    <x v="0"/>
    <s v="GUTIERRES, A F / BLANCO, V"/>
    <n v="2366184"/>
    <m/>
    <m/>
    <m/>
    <n v="0"/>
  </r>
  <r>
    <n v="42015303930000"/>
    <n v="4201530393"/>
    <n v="0"/>
    <s v="Not in Permit List"/>
    <x v="1"/>
    <s v="MAGNUM PRODUCING, LP"/>
    <x v="250"/>
    <n v="1"/>
    <x v="12"/>
    <s v="WILCOX CONS."/>
    <s v="GAS"/>
    <x v="3"/>
    <s v="V"/>
    <n v="11442"/>
    <x v="22"/>
    <x v="155"/>
    <x v="155"/>
    <n v="3"/>
    <n v="2024"/>
    <m/>
    <m/>
    <m/>
    <m/>
    <n v="57"/>
    <n v="0"/>
    <n v="337"/>
    <m/>
    <m/>
    <n v="1545"/>
    <m/>
    <s v="GULF COAST CENTRAL"/>
    <m/>
    <m/>
    <m/>
    <s v="EAGLEBINE"/>
    <n v="0"/>
    <n v="2"/>
    <n v="14"/>
    <n v="13613"/>
    <n v="0"/>
    <m/>
    <m/>
    <d v="2014-11-01T00:00:00"/>
    <m/>
    <n v="0"/>
    <n v="0"/>
    <m/>
    <m/>
    <m/>
    <m/>
    <n v="0"/>
    <n v="0"/>
    <n v="1545"/>
    <n v="1"/>
    <m/>
    <m/>
    <n v="258"/>
    <n v="1"/>
    <n v="2"/>
    <n v="1"/>
    <n v="9668"/>
    <n v="9680"/>
    <n v="0.83"/>
    <n v="44.8"/>
    <d v="1999-12-10T00:00:00"/>
    <n v="1"/>
    <n v="1"/>
    <s v="MAGNUM PRODUCING, LP"/>
    <s v="SHELL TRADING (US) COMPANY"/>
    <n v="175630"/>
    <n v="12"/>
    <m/>
    <s v="SEALY"/>
    <x v="0"/>
    <n v="3"/>
    <s v="TEXAS &amp; LOUISIANA GULF COAST BASIN"/>
    <n v="156"/>
    <s v="USA"/>
    <m/>
    <m/>
    <n v="29.770214299999999"/>
    <n v="352"/>
    <n v="-96.184154800000002"/>
    <n v="2"/>
    <m/>
    <s v="P-330"/>
    <x v="0"/>
    <s v="H&amp;TC RR CO"/>
    <n v="2351087"/>
    <m/>
    <n v="2024"/>
    <n v="0"/>
    <n v="0"/>
  </r>
  <r>
    <n v="42339309630000"/>
    <n v="4233930963"/>
    <n v="1"/>
    <s v="NewDrill"/>
    <x v="0"/>
    <s v="MAGNUM PRODUCING, LP"/>
    <x v="251"/>
    <s v="1-C"/>
    <x v="38"/>
    <s v="WILCOX 9040"/>
    <s v="GAS"/>
    <x v="3"/>
    <s v="V"/>
    <n v="11504"/>
    <x v="257"/>
    <x v="156"/>
    <x v="156"/>
    <n v="54"/>
    <n v="153350"/>
    <m/>
    <n v="3466"/>
    <m/>
    <n v="4"/>
    <n v="4"/>
    <n v="159"/>
    <n v="29024"/>
    <m/>
    <n v="606"/>
    <n v="24723"/>
    <n v="1518"/>
    <s v="GULF COAST CENTRAL"/>
    <n v="66626"/>
    <n v="12622"/>
    <n v="69"/>
    <m/>
    <n v="10"/>
    <n v="97"/>
    <n v="519"/>
    <n v="581933"/>
    <n v="0"/>
    <n v="273"/>
    <n v="14500"/>
    <d v="2000-07-24T00:00:00"/>
    <n v="16"/>
    <n v="60"/>
    <n v="780"/>
    <n v="49600"/>
    <n v="54815.476000000002"/>
    <n v="44240"/>
    <n v="18.242999999999999"/>
    <n v="20.2"/>
    <n v="1000"/>
    <n v="24723"/>
    <n v="1"/>
    <n v="606"/>
    <n v="1"/>
    <n v="4727"/>
    <n v="1"/>
    <n v="28"/>
    <n v="1"/>
    <n v="9044"/>
    <n v="9048"/>
    <n v="0.72"/>
    <n v="55.1"/>
    <d v="1999-07-12T00:00:00"/>
    <n v="1"/>
    <n v="1"/>
    <s v="KINDER MORGAN TEXAS PIPELINE, LP"/>
    <s v="PLAINS MARKETING, L.P."/>
    <n v="175516"/>
    <n v="4"/>
    <m/>
    <s v="PATRICK P. RAY"/>
    <x v="0"/>
    <n v="3"/>
    <s v="TEXAS &amp; LOUISIANA GULF COAST BASIN"/>
    <m/>
    <s v="USA"/>
    <m/>
    <m/>
    <n v="30.254719900000001"/>
    <n v="79"/>
    <n v="-95.276531199999994"/>
    <m/>
    <m/>
    <s v="P-330"/>
    <x v="0"/>
    <s v="BEACH, C"/>
    <n v="2351079"/>
    <n v="168"/>
    <n v="9209"/>
    <n v="10"/>
    <n v="0"/>
  </r>
  <r>
    <n v="42409325860000"/>
    <n v="4240932586"/>
    <n v="4"/>
    <s v="Recomplete"/>
    <x v="1"/>
    <s v="MAGNUM PRODUCING, LP"/>
    <x v="215"/>
    <s v="1 C"/>
    <x v="18"/>
    <s v="L-5"/>
    <s v="OIL"/>
    <x v="0"/>
    <s v="V"/>
    <n v="9500"/>
    <x v="58"/>
    <x v="157"/>
    <x v="157"/>
    <n v="8"/>
    <n v="30983"/>
    <m/>
    <n v="8741"/>
    <m/>
    <n v="929"/>
    <n v="2182"/>
    <n v="375141"/>
    <n v="13905"/>
    <m/>
    <n v="1771"/>
    <n v="5979"/>
    <n v="7539"/>
    <s v="GULF COAST WEST"/>
    <n v="28114"/>
    <n v="12225"/>
    <n v="323555"/>
    <m/>
    <n v="84"/>
    <n v="146"/>
    <n v="369"/>
    <n v="875161"/>
    <n v="39870"/>
    <m/>
    <m/>
    <d v="2020-02-01T00:00:00"/>
    <m/>
    <m/>
    <m/>
    <n v="4370"/>
    <n v="3544.56"/>
    <n v="3540"/>
    <n v="282.12200000000001"/>
    <n v="228.8"/>
    <n v="425.8"/>
    <n v="11434"/>
    <n v="2"/>
    <n v="2616"/>
    <n v="2"/>
    <n v="4522"/>
    <n v="2"/>
    <n v="27"/>
    <n v="2"/>
    <n v="8576"/>
    <n v="8584"/>
    <m/>
    <n v="37.700000000000003"/>
    <d v="1999-03-27T00:00:00"/>
    <n v="1"/>
    <n v="1"/>
    <s v="SOUTHCROSS CCNG GATHERING LTD."/>
    <s v="PLAINS MARKETING, L.P."/>
    <n v="12878"/>
    <n v="8"/>
    <m/>
    <s v="HARVEY, EAST"/>
    <x v="0"/>
    <n v="4"/>
    <s v="TEXAS &amp; LOUISIANA GULF COAST BASIN"/>
    <m/>
    <s v="USA"/>
    <m/>
    <m/>
    <n v="27.984111899999998"/>
    <n v="231"/>
    <n v="-97.264985100000004"/>
    <m/>
    <m/>
    <s v="P-330"/>
    <x v="0"/>
    <s v="SARGENT, G"/>
    <n v="2346556"/>
    <n v="8741"/>
    <n v="30983"/>
    <n v="375141"/>
    <n v="0"/>
  </r>
  <r>
    <n v="42089310100000"/>
    <n v="4208931010"/>
    <n v="4"/>
    <s v="Recomplete"/>
    <x v="1"/>
    <s v="MAGNUM PRODUCING, LP"/>
    <x v="252"/>
    <n v="1"/>
    <x v="9"/>
    <n v="7360"/>
    <s v="GAS"/>
    <x v="0"/>
    <s v="V"/>
    <n v="10800"/>
    <x v="67"/>
    <x v="156"/>
    <x v="56"/>
    <n v="131"/>
    <n v="323674"/>
    <m/>
    <n v="3124"/>
    <m/>
    <n v="19"/>
    <n v="395"/>
    <n v="1295"/>
    <n v="57070"/>
    <m/>
    <n v="62"/>
    <n v="14814"/>
    <n v="599"/>
    <s v="GULF COAST CENTRAL"/>
    <n v="78789"/>
    <n v="13731"/>
    <n v="105"/>
    <s v="EAGLEBINE"/>
    <n v="4"/>
    <n v="85"/>
    <n v="485"/>
    <n v="510133"/>
    <n v="2"/>
    <n v="42"/>
    <n v="1035"/>
    <d v="2010-12-14T00:00:00"/>
    <n v="8"/>
    <n v="20"/>
    <n v="300"/>
    <n v="113560"/>
    <n v="18993.377"/>
    <n v="103610"/>
    <n v="52.65"/>
    <n v="8.8000000000000007"/>
    <n v="48.1"/>
    <n v="14814"/>
    <n v="1"/>
    <n v="215"/>
    <n v="93"/>
    <n v="2551"/>
    <n v="2"/>
    <n v="15"/>
    <n v="2"/>
    <n v="7240"/>
    <n v="7260"/>
    <n v="0.71"/>
    <n v="53.4"/>
    <d v="1999-10-10T00:00:00"/>
    <n v="1"/>
    <n v="1"/>
    <s v="MAGNUM PRODUCING, LP"/>
    <s v="ENTERPRISE CRUDE OIL LLC"/>
    <n v="175274"/>
    <n v="20"/>
    <m/>
    <s v="SUBLIME"/>
    <x v="0"/>
    <n v="3"/>
    <s v="TEXAS &amp; LOUISIANA GULF COAST BASIN"/>
    <m/>
    <s v="USA"/>
    <m/>
    <m/>
    <n v="29.525456999999999"/>
    <n v="215"/>
    <n v="-96.705159100000003"/>
    <m/>
    <m/>
    <s v="P-330"/>
    <x v="0"/>
    <s v="FENN, J B"/>
    <n v="2346301"/>
    <n v="151"/>
    <n v="2868"/>
    <n v="17"/>
    <n v="0"/>
  </r>
  <r>
    <n v="42291321570000"/>
    <n v="4229132157"/>
    <n v="0"/>
    <s v="Not in Permit List"/>
    <x v="1"/>
    <s v="MAGNUM PRODUCING &amp; OPERATING COMPANY"/>
    <x v="93"/>
    <n v="28"/>
    <x v="32"/>
    <s v="YEGUA EY-1"/>
    <s v="OIL"/>
    <x v="0"/>
    <s v="D"/>
    <n v="7500"/>
    <x v="258"/>
    <x v="157"/>
    <x v="2"/>
    <n v="204"/>
    <n v="160810"/>
    <m/>
    <n v="44729"/>
    <n v="1"/>
    <n v="25"/>
    <m/>
    <n v="624528"/>
    <n v="71531"/>
    <m/>
    <n v="1681"/>
    <m/>
    <n v="8270"/>
    <s v="GULF COAST CENTRAL"/>
    <n v="10321"/>
    <n v="9990"/>
    <n v="55375"/>
    <m/>
    <n v="97"/>
    <n v="97"/>
    <n v="0"/>
    <n v="582968"/>
    <n v="464"/>
    <n v="86"/>
    <m/>
    <d v="2019-12-15T00:00:00"/>
    <n v="1595"/>
    <m/>
    <m/>
    <n v="0"/>
    <m/>
    <n v="3600"/>
    <m/>
    <m/>
    <m/>
    <n v="3760"/>
    <n v="3"/>
    <n v="3012"/>
    <n v="2"/>
    <n v="3012"/>
    <n v="2"/>
    <n v="18"/>
    <n v="2"/>
    <n v="6924"/>
    <n v="7130"/>
    <m/>
    <n v="37.4"/>
    <d v="1992-09-19T00:00:00"/>
    <n v="1"/>
    <n v="1"/>
    <m/>
    <s v="GULFMARK ENERGY, INC."/>
    <n v="23738"/>
    <n v="206"/>
    <m/>
    <s v="DAYTON, NORTH"/>
    <x v="0"/>
    <n v="3"/>
    <s v="TEXAS &amp; LOUISIANA GULF COAST BASIN"/>
    <m/>
    <s v="USA"/>
    <m/>
    <m/>
    <n v="30.0874378"/>
    <m/>
    <n v="-94.965760500000002"/>
    <m/>
    <m/>
    <s v="P-330"/>
    <x v="2"/>
    <m/>
    <n v="2341992"/>
    <n v="92"/>
    <m/>
    <n v="1707"/>
    <n v="176"/>
  </r>
  <r>
    <n v="42339309630000"/>
    <n v="4233930963"/>
    <n v="1"/>
    <s v="NewDrill"/>
    <x v="0"/>
    <s v="MAGNUM PRODUCING, LP"/>
    <x v="251"/>
    <s v="1-T"/>
    <x v="38"/>
    <s v="WILCOX 10,400"/>
    <s v="GAS"/>
    <x v="3"/>
    <s v="V"/>
    <n v="11504"/>
    <x v="257"/>
    <x v="156"/>
    <x v="158"/>
    <n v="4"/>
    <n v="4179"/>
    <m/>
    <n v="243"/>
    <m/>
    <n v="10"/>
    <n v="261"/>
    <n v="874"/>
    <n v="940"/>
    <m/>
    <n v="56"/>
    <n v="1042"/>
    <m/>
    <s v="GULF COAST CENTRAL"/>
    <m/>
    <m/>
    <m/>
    <m/>
    <n v="1"/>
    <n v="7"/>
    <n v="31"/>
    <n v="40100"/>
    <n v="55"/>
    <m/>
    <m/>
    <d v="2003-11-01T00:00:00"/>
    <m/>
    <n v="0"/>
    <n v="0"/>
    <n v="21340"/>
    <n v="17197.530999999999"/>
    <n v="17200"/>
    <n v="58.148000000000003"/>
    <n v="46.9"/>
    <n v="38.299999999999997"/>
    <n v="1937"/>
    <n v="3"/>
    <n v="133"/>
    <n v="3"/>
    <n v="456"/>
    <n v="3"/>
    <n v="3"/>
    <n v="3"/>
    <n v="10458"/>
    <n v="10482"/>
    <n v="0.68"/>
    <n v="51.1"/>
    <d v="1999-10-12T00:00:00"/>
    <n v="1"/>
    <n v="1"/>
    <s v="KINDER MORGAN TEXAS PIPELINE, LP"/>
    <s v="PLAINS MARKETING, L.P."/>
    <n v="175020"/>
    <n v="24"/>
    <m/>
    <s v="PATRICK P. RAY"/>
    <x v="0"/>
    <n v="3"/>
    <s v="TEXAS &amp; LOUISIANA GULF COAST BASIN"/>
    <m/>
    <s v="USA"/>
    <m/>
    <m/>
    <n v="30.254719900000001"/>
    <n v="79"/>
    <n v="-95.276531199999994"/>
    <m/>
    <m/>
    <s v="P-330"/>
    <x v="0"/>
    <s v="BEACH, C"/>
    <n v="2341745"/>
    <n v="243"/>
    <n v="4179"/>
    <n v="874"/>
    <n v="0"/>
  </r>
  <r>
    <n v="42123318580000"/>
    <n v="4212331858"/>
    <n v="1"/>
    <s v="NewDrill"/>
    <x v="0"/>
    <s v="MAGNUM PRODUCING, LP"/>
    <x v="253"/>
    <n v="4"/>
    <x v="15"/>
    <s v="WILCOX 11100"/>
    <s v="GAS"/>
    <x v="0"/>
    <s v="V"/>
    <n v="11195"/>
    <x v="259"/>
    <x v="158"/>
    <x v="2"/>
    <n v="75"/>
    <n v="139705"/>
    <n v="2"/>
    <n v="1276"/>
    <m/>
    <m/>
    <n v="54"/>
    <n v="83209"/>
    <n v="24560"/>
    <s v="EAGLE FORD DRY"/>
    <n v="170"/>
    <n v="19077"/>
    <n v="404"/>
    <s v="GULF COAST WEST"/>
    <n v="41866"/>
    <n v="7382"/>
    <n v="333"/>
    <s v="EAGLEFORD"/>
    <n v="3"/>
    <n v="41"/>
    <n v="227"/>
    <n v="244667"/>
    <n v="92"/>
    <m/>
    <n v="1181"/>
    <d v="2015-10-15T00:00:00"/>
    <n v="2008"/>
    <n v="45"/>
    <n v="500"/>
    <n v="75560"/>
    <m/>
    <n v="109490"/>
    <m/>
    <n v="13.2"/>
    <n v="0"/>
    <n v="19077"/>
    <n v="1"/>
    <n v="191"/>
    <n v="8"/>
    <n v="3350"/>
    <n v="1"/>
    <n v="20"/>
    <n v="1"/>
    <n v="11084"/>
    <n v="11088"/>
    <n v="0.65"/>
    <m/>
    <d v="1999-08-07T00:00:00"/>
    <n v="1"/>
    <n v="1"/>
    <s v="SOUTHCROSS CCNG GATHERING LTD."/>
    <s v="SHELL TRADING (US) COMPANY"/>
    <n v="174916"/>
    <n v="4"/>
    <m/>
    <s v="YORKTOWN, S"/>
    <x v="0"/>
    <n v="2"/>
    <s v="TEXAS &amp; LOUISIANA GULF COAST BASIN"/>
    <m/>
    <s v="USA"/>
    <m/>
    <m/>
    <n v="28.9626655"/>
    <n v="455"/>
    <n v="-97.410620300000005"/>
    <m/>
    <m/>
    <s v="P-330"/>
    <x v="0"/>
    <s v="TINSLEY, J T"/>
    <n v="2341717"/>
    <m/>
    <n v="602"/>
    <n v="1024"/>
    <n v="0"/>
  </r>
  <r>
    <n v="42007301360000"/>
    <n v="4200730136"/>
    <n v="1"/>
    <s v="Amended"/>
    <x v="1"/>
    <s v="MAGNUM PRODUCING, LP"/>
    <x v="254"/>
    <n v="1"/>
    <x v="19"/>
    <s v="F-1 FB-B"/>
    <s v="OIL"/>
    <x v="0"/>
    <s v="V"/>
    <n v="13000"/>
    <x v="260"/>
    <x v="159"/>
    <x v="159"/>
    <n v="201"/>
    <n v="230391"/>
    <m/>
    <n v="148597"/>
    <m/>
    <n v="11"/>
    <m/>
    <n v="0"/>
    <n v="186995"/>
    <m/>
    <n v="1428"/>
    <n v="508"/>
    <n v="15310"/>
    <s v="GULF COAST WEST"/>
    <n v="12254"/>
    <n v="17352"/>
    <n v="0"/>
    <m/>
    <n v="92"/>
    <n v="100"/>
    <n v="52"/>
    <n v="601677"/>
    <n v="0"/>
    <n v="2509"/>
    <m/>
    <d v="2020-02-01T00:00:00"/>
    <n v="0"/>
    <m/>
    <m/>
    <n v="570"/>
    <m/>
    <n v="1550"/>
    <m/>
    <n v="1769"/>
    <m/>
    <n v="6379"/>
    <n v="32"/>
    <n v="2957"/>
    <n v="4"/>
    <n v="3436"/>
    <n v="38"/>
    <n v="21"/>
    <n v="38"/>
    <n v="7807"/>
    <n v="7933"/>
    <m/>
    <n v="36.700000000000003"/>
    <d v="1984-06-22T00:00:00"/>
    <n v="1"/>
    <n v="1"/>
    <s v="MAGNUM PRODUCING, LP"/>
    <s v="FIRST RIVER ENERGY, LLC"/>
    <n v="12863"/>
    <n v="126"/>
    <m/>
    <s v="ESTES COVE"/>
    <x v="0"/>
    <n v="4"/>
    <s v="TEXAS &amp; LOUISIANA GULF COAST BASIN"/>
    <m/>
    <s v="USA"/>
    <m/>
    <m/>
    <n v="27.977553199999999"/>
    <m/>
    <n v="-97.087556000000006"/>
    <m/>
    <m/>
    <s v="P-330"/>
    <x v="0"/>
    <m/>
    <n v="2326002"/>
    <n v="1080"/>
    <m/>
    <n v="0"/>
    <n v="0"/>
  </r>
  <r>
    <n v="42015301320000"/>
    <n v="4201530132"/>
    <n v="2"/>
    <s v="Recomplete"/>
    <x v="1"/>
    <s v="MAGNUM PRODUCING, LP"/>
    <x v="255"/>
    <n v="1"/>
    <x v="12"/>
    <s v="WILCOX 9,200"/>
    <s v="OIL"/>
    <x v="0"/>
    <s v="V"/>
    <n v="10816"/>
    <x v="261"/>
    <x v="158"/>
    <x v="146"/>
    <n v="41"/>
    <n v="56733"/>
    <m/>
    <n v="10670"/>
    <m/>
    <n v="3"/>
    <n v="6"/>
    <n v="0"/>
    <n v="20126"/>
    <m/>
    <n v="282"/>
    <n v="1113"/>
    <n v="1207"/>
    <s v="GULF COAST CENTRAL"/>
    <n v="6012"/>
    <n v="2209"/>
    <n v="0"/>
    <s v="EAGLEBINE"/>
    <n v="13"/>
    <n v="24"/>
    <n v="70"/>
    <n v="146033"/>
    <n v="0"/>
    <n v="3364"/>
    <n v="11905"/>
    <d v="2007-03-01T00:00:00"/>
    <n v="0"/>
    <m/>
    <m/>
    <n v="5470"/>
    <n v="5000"/>
    <n v="5320"/>
    <n v="200"/>
    <n v="182.9"/>
    <n v="500"/>
    <n v="4634"/>
    <n v="27"/>
    <n v="673"/>
    <n v="8"/>
    <n v="1397"/>
    <n v="8"/>
    <n v="8"/>
    <n v="8"/>
    <n v="9218"/>
    <n v="9222"/>
    <m/>
    <n v="40"/>
    <d v="1973-09-30T00:00:00"/>
    <n v="1"/>
    <n v="1"/>
    <s v="ENERGY TRANSFER COMPANY"/>
    <s v="SHELL TRADING (US) COMPANY"/>
    <n v="23718"/>
    <n v="4"/>
    <m/>
    <s v="NELSONVILLE"/>
    <x v="0"/>
    <n v="3"/>
    <s v="TEXAS &amp; LOUISIANA GULF COAST BASIN"/>
    <m/>
    <s v="USA"/>
    <m/>
    <m/>
    <n v="29.965240900000001"/>
    <n v="4"/>
    <n v="-96.349597700000004"/>
    <m/>
    <m/>
    <s v="P-330"/>
    <x v="0"/>
    <s v="AUSTIN, S F"/>
    <n v="2325996"/>
    <n v="253"/>
    <n v="1265"/>
    <n v="0"/>
    <n v="0"/>
  </r>
  <r>
    <n v="42123006370000"/>
    <n v="4212300637"/>
    <n v="1"/>
    <s v="Recomplete"/>
    <x v="1"/>
    <s v="MAGNUM PRODUCING, LP"/>
    <x v="256"/>
    <n v="1"/>
    <x v="15"/>
    <s v="YEGUA 4800"/>
    <s v="OIL"/>
    <x v="0"/>
    <s v="V"/>
    <n v="7671"/>
    <x v="262"/>
    <x v="158"/>
    <x v="160"/>
    <n v="31"/>
    <n v="7219"/>
    <m/>
    <n v="4119"/>
    <m/>
    <n v="11"/>
    <m/>
    <n v="0"/>
    <n v="5322"/>
    <s v="EAGLE FORD DRY"/>
    <n v="122"/>
    <n v="357"/>
    <n v="1384"/>
    <s v="GULF COAST WEST"/>
    <n v="4407"/>
    <n v="2118"/>
    <n v="0"/>
    <s v="EAGLEFORD"/>
    <n v="11"/>
    <n v="18"/>
    <n v="40"/>
    <n v="108067"/>
    <n v="0"/>
    <n v="1140"/>
    <n v="1400"/>
    <d v="2018-12-01T00:00:00"/>
    <n v="0"/>
    <m/>
    <m/>
    <n v="3540"/>
    <m/>
    <n v="1750"/>
    <m/>
    <n v="282.89999999999998"/>
    <m/>
    <n v="1202"/>
    <n v="2"/>
    <n v="340"/>
    <n v="2"/>
    <n v="540"/>
    <n v="2"/>
    <n v="3"/>
    <n v="2"/>
    <n v="4836"/>
    <n v="4878"/>
    <m/>
    <n v="40"/>
    <d v="1952-08-19T00:00:00"/>
    <n v="1"/>
    <n v="1"/>
    <s v="EL PASO FIELD SERVICES, L.P."/>
    <s v="GULFMARK ENERGY, INC."/>
    <n v="8462"/>
    <n v="42"/>
    <m/>
    <s v="COTTONWOOD CREEK S."/>
    <x v="0"/>
    <n v="2"/>
    <s v="TEXAS &amp; LOUISIANA GULF COAST BASIN"/>
    <m/>
    <s v="USA"/>
    <m/>
    <m/>
    <n v="28.951527599999999"/>
    <n v="335"/>
    <n v="-97.325997200000003"/>
    <m/>
    <m/>
    <s v="P-330"/>
    <x v="0"/>
    <s v="MASON, L M"/>
    <n v="2325979"/>
    <n v="924"/>
    <m/>
    <n v="0"/>
    <n v="0"/>
  </r>
  <r>
    <n v="42409325860000"/>
    <n v="4240932586"/>
    <n v="4"/>
    <s v="Recomplete"/>
    <x v="1"/>
    <s v="MAGNUM PRODUCING &amp; OPERATING CO."/>
    <x v="53"/>
    <m/>
    <x v="18"/>
    <s v="M-4, FB-B"/>
    <s v="OIL"/>
    <x v="0"/>
    <s v="V"/>
    <n v="9500"/>
    <x v="58"/>
    <x v="160"/>
    <x v="161"/>
    <n v="44"/>
    <n v="244414"/>
    <m/>
    <n v="56223"/>
    <m/>
    <m/>
    <n v="741"/>
    <n v="95277"/>
    <n v="96959"/>
    <m/>
    <n v="1312"/>
    <n v="4680"/>
    <n v="17969"/>
    <s v="GULF COAST WEST"/>
    <n v="64097"/>
    <n v="28652"/>
    <n v="39204"/>
    <m/>
    <n v="189"/>
    <n v="285"/>
    <n v="579"/>
    <n v="1710419"/>
    <n v="0"/>
    <n v="12239"/>
    <n v="71518"/>
    <d v="2006-03-07T00:00:00"/>
    <n v="4073"/>
    <m/>
    <m/>
    <n v="3070"/>
    <n v="8418.3729999999996"/>
    <n v="4350"/>
    <n v="118.788"/>
    <n v="326.10000000000002"/>
    <n v="0"/>
    <n v="17935"/>
    <n v="2"/>
    <n v="5848"/>
    <n v="2"/>
    <n v="8837"/>
    <n v="2"/>
    <n v="53"/>
    <n v="2"/>
    <n v="7860"/>
    <n v="8932"/>
    <m/>
    <n v="42.6"/>
    <d v="1999-03-27T00:00:00"/>
    <n v="1"/>
    <n v="1"/>
    <s v="CROSSTEX CCNG GATHERING, LTD."/>
    <s v="FLINT HILLS RESOURCES, LP"/>
    <n v="12846"/>
    <n v="1072"/>
    <m/>
    <s v="HARVEY"/>
    <x v="0"/>
    <n v="4"/>
    <s v="TEXAS &amp; LOUISIANA GULF COAST BASIN"/>
    <m/>
    <s v="USA"/>
    <m/>
    <m/>
    <n v="27.984111899999998"/>
    <n v="231"/>
    <n v="-97.264985100000004"/>
    <m/>
    <m/>
    <s v="P-330"/>
    <x v="3"/>
    <s v="SARGENT, G"/>
    <n v="2272776"/>
    <n v="3516"/>
    <n v="29599"/>
    <n v="2911"/>
    <n v="0"/>
  </r>
  <r>
    <n v="42409325860000"/>
    <n v="4240932586"/>
    <n v="4"/>
    <s v="Recomplete"/>
    <x v="1"/>
    <s v="MAGNUM PRODUCING &amp; OPERATING CO."/>
    <x v="53"/>
    <s v="1-T"/>
    <x v="18"/>
    <s v="15-B"/>
    <s v="GAS"/>
    <x v="4"/>
    <s v="V"/>
    <n v="9500"/>
    <x v="58"/>
    <x v="161"/>
    <x v="162"/>
    <n v="5"/>
    <n v="48088"/>
    <m/>
    <n v="2199"/>
    <m/>
    <n v="46"/>
    <n v="51"/>
    <n v="1811"/>
    <n v="10214"/>
    <m/>
    <n v="843"/>
    <n v="15441"/>
    <n v="2199"/>
    <s v="GULF COAST WEST"/>
    <n v="48088"/>
    <n v="10214"/>
    <n v="1811"/>
    <m/>
    <n v="23"/>
    <n v="106"/>
    <n v="498"/>
    <n v="634067"/>
    <n v="2"/>
    <m/>
    <m/>
    <d v="1999-05-19T00:00:00"/>
    <m/>
    <n v="2490"/>
    <n v="3275"/>
    <n v="21970"/>
    <n v="21868.121999999999"/>
    <n v="21870"/>
    <n v="45.728999999999999"/>
    <n v="45.5"/>
    <n v="902"/>
    <n v="15441"/>
    <n v="1"/>
    <n v="843"/>
    <n v="1"/>
    <n v="3417"/>
    <n v="1"/>
    <n v="20"/>
    <n v="1"/>
    <n v="9135"/>
    <n v="9144"/>
    <n v="0.68"/>
    <n v="55.2"/>
    <d v="1999-05-12T00:00:00"/>
    <n v="1"/>
    <n v="1"/>
    <s v="CCNG GAS GATHERING, L.P."/>
    <s v="EOTT ENERGY OPERATING L. P."/>
    <n v="173912"/>
    <n v="9"/>
    <m/>
    <s v="HARVEY"/>
    <x v="0"/>
    <n v="4"/>
    <s v="TEXAS &amp; LOUISIANA GULF COAST BASIN"/>
    <m/>
    <s v="USA"/>
    <m/>
    <m/>
    <n v="27.984111899999998"/>
    <n v="231"/>
    <n v="-97.264985100000004"/>
    <m/>
    <m/>
    <s v="P-330"/>
    <x v="3"/>
    <s v="SARGENT, G"/>
    <n v="2272545"/>
    <n v="2199"/>
    <n v="48088"/>
    <n v="1811"/>
    <n v="0"/>
  </r>
  <r>
    <n v="42215326280000"/>
    <n v="4221532628"/>
    <n v="0"/>
    <s v="Not in Permit List"/>
    <x v="1"/>
    <s v="MAGNUM PRODUCING, LP"/>
    <x v="257"/>
    <n v="2"/>
    <x v="29"/>
    <s v="VICKSBURG CONS."/>
    <s v="GAS"/>
    <x v="0"/>
    <s v="V"/>
    <n v="16070"/>
    <x v="263"/>
    <x v="161"/>
    <x v="8"/>
    <n v="245"/>
    <n v="478825"/>
    <n v="6"/>
    <n v="7074"/>
    <m/>
    <m/>
    <n v="184"/>
    <n v="642017"/>
    <n v="86878"/>
    <m/>
    <m/>
    <n v="5581"/>
    <n v="1207"/>
    <s v="GULF COAST WEST"/>
    <n v="96381"/>
    <n v="17271"/>
    <n v="83036"/>
    <m/>
    <n v="21"/>
    <n v="271"/>
    <n v="1503"/>
    <n v="1628167"/>
    <n v="320"/>
    <n v="36"/>
    <n v="2597"/>
    <d v="2003-07-12T00:00:00"/>
    <n v="4517"/>
    <n v="550"/>
    <n v="2150"/>
    <n v="71780"/>
    <m/>
    <n v="67690"/>
    <m/>
    <n v="13.9"/>
    <n v="0"/>
    <n v="45077"/>
    <n v="2"/>
    <n v="644"/>
    <n v="20"/>
    <n v="8141"/>
    <n v="2"/>
    <n v="49"/>
    <n v="2"/>
    <n v="13294"/>
    <n v="14108"/>
    <n v="0.62"/>
    <n v="50"/>
    <d v="1999-05-28T00:00:00"/>
    <n v="1"/>
    <n v="1"/>
    <s v="MAGNUM PRODUCING, LP"/>
    <s v="GULFMARK ENERGY, INC."/>
    <n v="173434"/>
    <n v="814"/>
    <m/>
    <s v="JAVELINA"/>
    <x v="0"/>
    <n v="4"/>
    <s v="TEXAS &amp; LOUISIANA GULF COAST BASIN"/>
    <m/>
    <s v="USA"/>
    <m/>
    <m/>
    <n v="26.468448200000001"/>
    <n v="227"/>
    <n v="-98.364622299999994"/>
    <m/>
    <m/>
    <s v="P-330"/>
    <x v="0"/>
    <s v="HIDALGO CSL"/>
    <n v="2098863"/>
    <m/>
    <n v="1806"/>
    <n v="3142"/>
    <n v="0"/>
  </r>
  <r>
    <n v="42175330120000"/>
    <n v="4217533012"/>
    <n v="0"/>
    <s v="Not in Permit List"/>
    <x v="1"/>
    <s v="MAGNUM PRODUCING, LP"/>
    <x v="240"/>
    <n v="1"/>
    <x v="33"/>
    <s v="WILCOX J"/>
    <s v="GAS"/>
    <x v="0"/>
    <s v="D"/>
    <n v="11480"/>
    <x v="245"/>
    <x v="162"/>
    <x v="163"/>
    <n v="19"/>
    <n v="272785"/>
    <m/>
    <n v="5210"/>
    <m/>
    <n v="26"/>
    <n v="2398"/>
    <n v="7878"/>
    <n v="50674"/>
    <m/>
    <n v="13"/>
    <n v="7652"/>
    <n v="2798"/>
    <s v="GULF COAST WEST"/>
    <n v="147414"/>
    <n v="27367"/>
    <n v="3171"/>
    <m/>
    <n v="15"/>
    <n v="146"/>
    <n v="791"/>
    <n v="878036"/>
    <n v="892"/>
    <n v="3187"/>
    <n v="167019"/>
    <d v="2016-10-01T00:00:00"/>
    <n v="3593"/>
    <n v="0"/>
    <n v="0"/>
    <n v="54550"/>
    <n v="52281.760000000002"/>
    <n v="52360"/>
    <n v="19.126999999999999"/>
    <n v="18.3"/>
    <n v="10.8"/>
    <n v="36547"/>
    <n v="3"/>
    <n v="755"/>
    <n v="3"/>
    <n v="6846"/>
    <n v="3"/>
    <n v="41"/>
    <n v="3"/>
    <n v="11380"/>
    <n v="11400"/>
    <m/>
    <m/>
    <d v="1999-01-11T00:00:00"/>
    <n v="1"/>
    <n v="1"/>
    <m/>
    <m/>
    <n v="172874"/>
    <n v="20"/>
    <m/>
    <s v="MUY BUENO"/>
    <x v="0"/>
    <n v="2"/>
    <s v="TEXAS &amp; LOUISIANA GULF COAST BASIN"/>
    <m/>
    <s v="USA"/>
    <m/>
    <m/>
    <n v="28.666768699999999"/>
    <n v="51"/>
    <n v="-97.526114000000007"/>
    <m/>
    <m/>
    <s v="P-330"/>
    <x v="0"/>
    <s v="DE JESUS YBARBO, M"/>
    <n v="2093611"/>
    <n v="2023"/>
    <n v="105766"/>
    <n v="4285"/>
    <n v="0"/>
  </r>
  <r>
    <n v="42409319080000"/>
    <n v="4240931908"/>
    <n v="0"/>
    <s v="Not in Permit List"/>
    <x v="1"/>
    <s v="MAGNUM PRODUCING, LP"/>
    <x v="258"/>
    <n v="10"/>
    <x v="18"/>
    <s v="WATSONSAND"/>
    <s v="GAS"/>
    <x v="3"/>
    <s v="V"/>
    <n v="12944"/>
    <x v="264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d v="2000-12-01T00:00:00"/>
    <m/>
    <n v="0"/>
    <n v="0"/>
    <m/>
    <m/>
    <m/>
    <m/>
    <m/>
    <m/>
    <m/>
    <m/>
    <m/>
    <m/>
    <m/>
    <m/>
    <m/>
    <m/>
    <n v="9982"/>
    <n v="9990"/>
    <m/>
    <m/>
    <d v="1995-06-25T00:00:00"/>
    <n v="1"/>
    <m/>
    <s v="HOUSTON PIPE LINE COMPANY LP"/>
    <s v="FLINT HILLS RESOURCES, LP"/>
    <n v="172688"/>
    <n v="8"/>
    <m/>
    <s v="WILDCAT"/>
    <x v="0"/>
    <n v="4"/>
    <s v="TEXAS &amp; LOUISIANA GULF COAST BASIN"/>
    <m/>
    <s v="USA"/>
    <m/>
    <m/>
    <n v="27.961733200000001"/>
    <n v="280"/>
    <n v="-97.314191800000003"/>
    <m/>
    <m/>
    <s v="P-330"/>
    <x v="0"/>
    <s v="WRIGHT, C"/>
    <n v="1776585"/>
    <m/>
    <m/>
    <m/>
    <n v="0"/>
  </r>
  <r>
    <n v="42089320980000"/>
    <n v="4208932098"/>
    <n v="0"/>
    <s v="Not in Permit List"/>
    <x v="1"/>
    <s v="MAGNUM PRODUCING, LP"/>
    <x v="259"/>
    <s v="1H"/>
    <x v="9"/>
    <s v="AUSTIN CHALK"/>
    <s v="GAS"/>
    <x v="3"/>
    <s v="H"/>
    <n v="18395"/>
    <x v="265"/>
    <x v="163"/>
    <x v="73"/>
    <n v="134"/>
    <n v="1349715"/>
    <m/>
    <n v="289"/>
    <m/>
    <m/>
    <n v="5"/>
    <n v="46078"/>
    <n v="225242"/>
    <m/>
    <n v="152"/>
    <n v="35315"/>
    <n v="191"/>
    <s v="GULF COAST CENTRAL"/>
    <n v="469817"/>
    <n v="78494"/>
    <n v="4972"/>
    <s v="EAGLEBINE"/>
    <n v="0"/>
    <n v="192"/>
    <n v="1148"/>
    <n v="1149419"/>
    <n v="1"/>
    <n v="5"/>
    <n v="10369"/>
    <d v="2005-06-05T00:00:00"/>
    <n v="1729"/>
    <n v="80"/>
    <n v="1200"/>
    <n v="4448000"/>
    <n v="1280000"/>
    <n v="4670290"/>
    <n v="0.78100000000000003"/>
    <n v="0.2"/>
    <n v="0"/>
    <n v="118298"/>
    <n v="4"/>
    <n v="152"/>
    <n v="1"/>
    <n v="19716"/>
    <n v="4"/>
    <n v="118"/>
    <n v="4"/>
    <n v="14519"/>
    <n v="18395"/>
    <n v="0.67"/>
    <m/>
    <d v="1999-02-12T00:00:00"/>
    <n v="1"/>
    <n v="1"/>
    <s v="ENERGY TRANSFER COMPANY"/>
    <s v="SHELL TRADING (US) COMPANY"/>
    <n v="172796"/>
    <n v="3876"/>
    <m/>
    <s v="LOMITA"/>
    <x v="0"/>
    <n v="3"/>
    <s v="TEXAS &amp; LOUISIANA GULF COAST BASIN"/>
    <m/>
    <s v="USA"/>
    <m/>
    <m/>
    <n v="29.7790952"/>
    <n v="29"/>
    <n v="-96.650930099999997"/>
    <m/>
    <m/>
    <s v="P-330"/>
    <x v="0"/>
    <s v="HUNT, W R"/>
    <n v="1776563"/>
    <n v="4"/>
    <n v="5120"/>
    <n v="855"/>
    <n v="0"/>
  </r>
  <r>
    <n v="42015306440000"/>
    <n v="4201530644"/>
    <n v="1"/>
    <s v="Recomplete"/>
    <x v="1"/>
    <s v="MAGNUM PRODUCING, LP"/>
    <x v="260"/>
    <n v="1"/>
    <x v="12"/>
    <s v="WILCOX 9540"/>
    <s v="GAS"/>
    <x v="0"/>
    <s v="V"/>
    <n v="10216"/>
    <x v="22"/>
    <x v="164"/>
    <x v="54"/>
    <n v="129"/>
    <n v="1518138"/>
    <m/>
    <n v="47266"/>
    <m/>
    <n v="1"/>
    <m/>
    <n v="414064"/>
    <n v="300289"/>
    <m/>
    <n v="254"/>
    <n v="7549"/>
    <n v="2490"/>
    <s v="GULF COAST CENTRAL"/>
    <n v="78342"/>
    <n v="15547"/>
    <n v="4060"/>
    <s v="EAGLEBINE"/>
    <n v="14"/>
    <n v="80"/>
    <n v="398"/>
    <n v="480097"/>
    <n v="0"/>
    <n v="715"/>
    <n v="21712"/>
    <d v="2016-05-01T00:00:00"/>
    <n v="18748"/>
    <n v="0"/>
    <n v="0"/>
    <n v="29270"/>
    <n v="323.14400000000001"/>
    <n v="32120"/>
    <n v="3094.5949999999998"/>
    <n v="34.200000000000003"/>
    <m/>
    <n v="25528"/>
    <n v="13"/>
    <n v="835"/>
    <n v="13"/>
    <n v="5090"/>
    <n v="13"/>
    <n v="31"/>
    <n v="13"/>
    <n v="9546"/>
    <n v="9556"/>
    <n v="0.67"/>
    <n v="48"/>
    <d v="1998-12-23T00:00:00"/>
    <n v="1"/>
    <n v="1"/>
    <s v="MAGNUM PRODUCING, LP"/>
    <s v="EASTEX CRUDE COMPANY"/>
    <n v="172789"/>
    <n v="10"/>
    <m/>
    <s v="BLEIBLERVILLE"/>
    <x v="0"/>
    <n v="3"/>
    <s v="TEXAS &amp; LOUISIANA GULF COAST BASIN"/>
    <m/>
    <s v="USA"/>
    <m/>
    <m/>
    <n v="30.019736200000001"/>
    <n v="60"/>
    <n v="-96.453117500000005"/>
    <m/>
    <m/>
    <s v="P-330"/>
    <x v="0"/>
    <s v="KUYKENDALL, E M"/>
    <n v="1776528"/>
    <n v="229"/>
    <n v="74"/>
    <n v="30"/>
    <n v="0"/>
  </r>
  <r>
    <n v="17005202340000"/>
    <n v="1700520234"/>
    <n v="0"/>
    <s v="Not in Permit List"/>
    <x v="1"/>
    <s v="MAGNUM PRODUCING &amp; OPERG CO"/>
    <x v="261"/>
    <n v="1"/>
    <x v="44"/>
    <s v="HET 2"/>
    <s v="OIL"/>
    <x v="3"/>
    <s v="U"/>
    <n v="10400"/>
    <x v="266"/>
    <x v="165"/>
    <x v="164"/>
    <n v="59"/>
    <m/>
    <m/>
    <n v="8595"/>
    <m/>
    <n v="25"/>
    <m/>
    <n v="64772"/>
    <n v="8595"/>
    <m/>
    <n v="1782"/>
    <m/>
    <n v="2592"/>
    <s v="GULF COAST EAST"/>
    <n v="0"/>
    <n v="2592"/>
    <n v="4406"/>
    <m/>
    <n v="26"/>
    <n v="26"/>
    <n v="0"/>
    <n v="156774"/>
    <n v="2250"/>
    <n v="535"/>
    <m/>
    <d v="1996-10-30T00:00:00"/>
    <n v="3487"/>
    <n v="0"/>
    <n v="0"/>
    <n v="0"/>
    <m/>
    <n v="0"/>
    <m/>
    <m/>
    <m/>
    <m/>
    <m/>
    <n v="1782"/>
    <n v="1"/>
    <n v="1782"/>
    <n v="1"/>
    <n v="11"/>
    <n v="1"/>
    <n v="10286"/>
    <n v="10296"/>
    <m/>
    <m/>
    <d v="1990-09-14T00:00:00"/>
    <n v="1"/>
    <n v="1"/>
    <m/>
    <s v="SCURLOCK PERMIAN CORPORATION"/>
    <s v="047256-UNIT"/>
    <n v="10"/>
    <m/>
    <s v="DARROW"/>
    <x v="2"/>
    <s v="HOUMA"/>
    <s v="TEXAS &amp; LOUISIANA GULF COAST BASIN"/>
    <n v="45"/>
    <s v="USA"/>
    <s v="10S"/>
    <s v="02E"/>
    <n v="30.130882499999998"/>
    <m/>
    <n v="-91.0017651"/>
    <m/>
    <m/>
    <s v="P-310"/>
    <x v="4"/>
    <m/>
    <n v="1767994"/>
    <n v="1842"/>
    <m/>
    <n v="41857"/>
    <n v="211435"/>
  </r>
  <r>
    <n v="17077203700000"/>
    <n v="1707720370"/>
    <n v="0"/>
    <s v="Not in Permit List"/>
    <x v="1"/>
    <s v="MAGNUM PRODUCING, LP"/>
    <x v="262"/>
    <n v="1"/>
    <x v="45"/>
    <n v="14034"/>
    <s v="OIL"/>
    <x v="10"/>
    <s v="U"/>
    <n v="15000"/>
    <x v="267"/>
    <x v="166"/>
    <x v="76"/>
    <n v="248"/>
    <n v="85149"/>
    <m/>
    <n v="165385"/>
    <m/>
    <n v="5"/>
    <m/>
    <n v="661247"/>
    <n v="179577"/>
    <m/>
    <n v="235"/>
    <n v="399"/>
    <n v="25194"/>
    <s v="GULF COAST EAST"/>
    <n v="32991"/>
    <n v="30693"/>
    <n v="7687"/>
    <s v="TUSCALOOSA MARINE SHALE"/>
    <n v="49"/>
    <n v="60"/>
    <n v="67"/>
    <n v="362548"/>
    <n v="111"/>
    <n v="2212"/>
    <m/>
    <d v="2020-10-01T00:00:00"/>
    <n v="44240"/>
    <m/>
    <m/>
    <n v="1370"/>
    <m/>
    <n v="510"/>
    <m/>
    <n v="732.6"/>
    <m/>
    <n v="13256"/>
    <n v="4"/>
    <n v="9309"/>
    <n v="7"/>
    <n v="10681"/>
    <n v="7"/>
    <n v="64"/>
    <n v="7"/>
    <n v="11508"/>
    <n v="14070"/>
    <m/>
    <m/>
    <d v="1986-06-26T00:00:00"/>
    <n v="1"/>
    <n v="1"/>
    <m/>
    <s v="PLAINS MARKETING, L.P."/>
    <s v="043549-UNIT"/>
    <n v="2562"/>
    <m/>
    <s v="KENMORE"/>
    <x v="2"/>
    <s v="LAFAYETTE"/>
    <s v="TEXAS &amp; LOUISIANA GULF COAST BASIN"/>
    <n v="93"/>
    <s v="USA"/>
    <s v="07S"/>
    <s v="09E"/>
    <n v="30.488142"/>
    <m/>
    <n v="-91.564013599999996"/>
    <m/>
    <m/>
    <s v="P-310"/>
    <x v="1"/>
    <m/>
    <n v="1764050"/>
    <n v="1672"/>
    <m/>
    <n v="33831"/>
    <n v="202522"/>
  </r>
  <r>
    <n v="17113208360000"/>
    <n v="1711320836"/>
    <n v="1"/>
    <s v="Amended"/>
    <x v="1"/>
    <s v="MAGNUM PRODUCING, LP"/>
    <x v="263"/>
    <n v="1"/>
    <x v="25"/>
    <m/>
    <s v="OIL"/>
    <x v="8"/>
    <s v="D"/>
    <n v="11872"/>
    <x v="268"/>
    <x v="167"/>
    <x v="165"/>
    <n v="174"/>
    <n v="523387"/>
    <m/>
    <n v="265131"/>
    <m/>
    <n v="263"/>
    <n v="667"/>
    <n v="2921773"/>
    <n v="352362"/>
    <m/>
    <n v="2267"/>
    <n v="118"/>
    <n v="5095"/>
    <s v="GULF COAST EAST"/>
    <n v="542"/>
    <n v="5185"/>
    <n v="8565"/>
    <m/>
    <n v="64"/>
    <n v="64"/>
    <n v="3"/>
    <n v="385500"/>
    <n v="2621"/>
    <n v="1414"/>
    <n v="6548"/>
    <d v="2001-11-19T00:00:00"/>
    <n v="80418"/>
    <m/>
    <m/>
    <m/>
    <n v="2600.4830000000002"/>
    <n v="1970"/>
    <n v="384.54399999999998"/>
    <n v="0"/>
    <n v="394.3"/>
    <n v="17694"/>
    <n v="164"/>
    <n v="5308"/>
    <n v="173"/>
    <n v="6311"/>
    <n v="173"/>
    <n v="38"/>
    <n v="173"/>
    <n v="4010"/>
    <n v="10347"/>
    <m/>
    <m/>
    <d v="1978-12-07T00:00:00"/>
    <n v="1"/>
    <n v="1"/>
    <s v="TRUNKLINE GAS COMPANY, LLC"/>
    <m/>
    <s v="050959-LEASE"/>
    <n v="6337"/>
    <m/>
    <s v="KAPLAN, SOUTH"/>
    <x v="2"/>
    <s v="LAFAYETTE"/>
    <s v="TEXAS &amp; LOUISIANA GULF COAST BASIN"/>
    <n v="23"/>
    <s v="USA"/>
    <s v="13S"/>
    <s v="01W"/>
    <n v="29.9000041"/>
    <m/>
    <n v="-92.439349300000003"/>
    <m/>
    <m/>
    <s v="P-310"/>
    <x v="1"/>
    <m/>
    <n v="1749868"/>
    <n v="3314"/>
    <n v="8618"/>
    <n v="169351"/>
    <n v="160884"/>
  </r>
  <r>
    <n v="17005202350000"/>
    <n v="1700520235"/>
    <n v="0"/>
    <s v="Not in Permit List"/>
    <x v="1"/>
    <s v="MAGNUM PRODUCING &amp; OPERG CO"/>
    <x v="264"/>
    <n v="1"/>
    <x v="44"/>
    <s v="HET 3"/>
    <s v="GAS"/>
    <x v="3"/>
    <s v="U"/>
    <n v="10355"/>
    <x v="269"/>
    <x v="168"/>
    <x v="166"/>
    <n v="15"/>
    <n v="101269"/>
    <m/>
    <n v="975"/>
    <m/>
    <m/>
    <n v="26"/>
    <n v="0"/>
    <n v="17853"/>
    <m/>
    <n v="80"/>
    <n v="0"/>
    <n v="945"/>
    <s v="GULF COAST EAST"/>
    <n v="87571"/>
    <n v="15540"/>
    <n v="0"/>
    <m/>
    <n v="2"/>
    <n v="19"/>
    <n v="102"/>
    <n v="114677"/>
    <n v="0"/>
    <n v="971"/>
    <n v="100806"/>
    <m/>
    <n v="0"/>
    <m/>
    <m/>
    <n v="48690"/>
    <n v="115750"/>
    <n v="103870"/>
    <n v="8.6389999999999993"/>
    <n v="20.5"/>
    <n v="0"/>
    <n v="33523"/>
    <n v="2"/>
    <n v="479"/>
    <n v="3"/>
    <n v="6066"/>
    <n v="3"/>
    <n v="36"/>
    <n v="3"/>
    <n v="10271"/>
    <n v="10288"/>
    <m/>
    <m/>
    <d v="1990-11-16T00:00:00"/>
    <n v="1"/>
    <n v="1"/>
    <s v="MONTEREY PIPELINE CO."/>
    <s v="LOUISIANA GATHERER 0000"/>
    <s v="611253-UNIT"/>
    <n v="17"/>
    <m/>
    <s v="DARROW"/>
    <x v="2"/>
    <s v="HOUMA"/>
    <s v="TEXAS &amp; LOUISIANA GULF COAST BASIN"/>
    <n v="47"/>
    <s v="USA"/>
    <s v="10S"/>
    <s v="02E"/>
    <n v="30.131437999999999"/>
    <m/>
    <n v="-90.996334599999997"/>
    <m/>
    <m/>
    <s v="P-310"/>
    <x v="4"/>
    <m/>
    <n v="1745353"/>
    <n v="4"/>
    <n v="463"/>
    <n v="0"/>
    <n v="212047"/>
  </r>
  <r>
    <n v="17109228440000"/>
    <n v="1710922844"/>
    <n v="0"/>
    <s v="Not in Permit List"/>
    <x v="1"/>
    <s v="MAGNUM PRODUCING &amp; OPERG CO"/>
    <x v="265"/>
    <n v="1"/>
    <x v="46"/>
    <n v="8700"/>
    <s v="OIL"/>
    <x v="3"/>
    <s v="U"/>
    <n v="11000"/>
    <x v="270"/>
    <x v="169"/>
    <x v="167"/>
    <n v="130"/>
    <n v="778973"/>
    <m/>
    <n v="254532"/>
    <m/>
    <n v="8"/>
    <n v="0"/>
    <n v="497482"/>
    <n v="384361"/>
    <m/>
    <n v="140"/>
    <n v="7843"/>
    <n v="1782"/>
    <s v="GULF COAST EAST"/>
    <n v="89744"/>
    <n v="16739"/>
    <n v="935"/>
    <m/>
    <n v="8"/>
    <n v="73"/>
    <n v="390"/>
    <n v="438433"/>
    <n v="137"/>
    <n v="4746"/>
    <n v="3406"/>
    <d v="2002-09-10T00:00:00"/>
    <n v="60172"/>
    <m/>
    <m/>
    <n v="48350"/>
    <n v="1143.9839999999999"/>
    <n v="3060"/>
    <n v="874.13800000000003"/>
    <n v="20.7"/>
    <m/>
    <n v="32376"/>
    <n v="20"/>
    <n v="5709"/>
    <n v="48"/>
    <n v="6687"/>
    <n v="30"/>
    <n v="40"/>
    <n v="30"/>
    <n v="7845"/>
    <n v="8927"/>
    <m/>
    <m/>
    <d v="1984-12-05T00:00:00"/>
    <n v="1"/>
    <n v="1"/>
    <m/>
    <s v="SCURLOCK PERMIAN CORPORATION"/>
    <s v="045825-UNIT"/>
    <n v="1082"/>
    <m/>
    <s v="LAKE DE CADE"/>
    <x v="2"/>
    <s v="HOUMA"/>
    <s v="TEXAS &amp; LOUISIANA GULF COAST BASIN"/>
    <n v="27"/>
    <s v="USA"/>
    <s v="19S"/>
    <s v="15E"/>
    <n v="29.3835771"/>
    <m/>
    <n v="-90.921769299999994"/>
    <m/>
    <m/>
    <s v="P-310"/>
    <x v="4"/>
    <m/>
    <n v="1742939"/>
    <n v="2028"/>
    <n v="2320"/>
    <n v="49355"/>
    <n v="195753"/>
  </r>
  <r>
    <n v="17077201900000"/>
    <n v="1707720190"/>
    <n v="0"/>
    <s v="Not in Permit List"/>
    <x v="1"/>
    <s v="MAGNUM PRODUCING, LP"/>
    <x v="266"/>
    <n v="1"/>
    <x v="45"/>
    <s v="MIDDLE WILCOX"/>
    <s v="OIL"/>
    <x v="7"/>
    <s v="U"/>
    <n v="15400"/>
    <x v="271"/>
    <x v="167"/>
    <x v="51"/>
    <n v="403"/>
    <n v="2431704"/>
    <n v="82"/>
    <n v="337594"/>
    <n v="14"/>
    <n v="376"/>
    <n v="1674"/>
    <n v="149766"/>
    <n v="742878"/>
    <m/>
    <n v="370"/>
    <n v="2701"/>
    <n v="509"/>
    <s v="GULF COAST EAST"/>
    <n v="2701"/>
    <n v="959"/>
    <n v="4"/>
    <s v="TUSCALOOSA MARINE SHALE"/>
    <n v="4"/>
    <n v="4"/>
    <n v="0"/>
    <n v="26903"/>
    <n v="238"/>
    <n v="7319"/>
    <n v="44383"/>
    <d v="2020-09-25T00:00:00"/>
    <n v="2564"/>
    <n v="300"/>
    <m/>
    <m/>
    <n v="5919.8919999999998"/>
    <n v="7200"/>
    <n v="168.922"/>
    <n v="0"/>
    <n v="224.6"/>
    <n v="40053"/>
    <n v="10"/>
    <n v="5908"/>
    <n v="15"/>
    <n v="12557"/>
    <n v="10"/>
    <n v="75"/>
    <n v="10"/>
    <n v="13318"/>
    <n v="14378"/>
    <m/>
    <m/>
    <d v="1979-04-05T00:00:00"/>
    <n v="1"/>
    <n v="1"/>
    <s v="TEXAS EASTERN TRANSMISSION, LP"/>
    <s v="PLAINS MARKETING, L.P."/>
    <s v="302119-LEASE"/>
    <n v="1060"/>
    <m/>
    <s v="BAYOU LATENACHE"/>
    <x v="2"/>
    <s v="LAFAYETTE"/>
    <s v="TEXAS &amp; LOUISIANA GULF COAST BASIN"/>
    <n v="41"/>
    <s v="USA"/>
    <s v="05S"/>
    <s v="07E"/>
    <n v="30.609316100000001"/>
    <m/>
    <n v="-91.723810999999998"/>
    <m/>
    <m/>
    <s v="P-310"/>
    <x v="1"/>
    <m/>
    <n v="1737018"/>
    <n v="5193"/>
    <n v="30742"/>
    <n v="3120"/>
    <n v="160317"/>
  </r>
  <r>
    <n v="0"/>
    <n v="0"/>
    <n v="0"/>
    <s v="Not in Permit List"/>
    <x v="1"/>
    <s v="MAGNUM PRODUCING &amp; OPERG CO"/>
    <x v="267"/>
    <m/>
    <x v="47"/>
    <m/>
    <s v="OIL"/>
    <x v="0"/>
    <s v="U"/>
    <m/>
    <x v="4"/>
    <x v="170"/>
    <x v="168"/>
    <n v="1"/>
    <m/>
    <m/>
    <n v="1"/>
    <m/>
    <n v="1"/>
    <m/>
    <n v="0"/>
    <n v="1"/>
    <m/>
    <n v="1"/>
    <m/>
    <m/>
    <m/>
    <m/>
    <m/>
    <m/>
    <m/>
    <n v="0"/>
    <n v="0"/>
    <n v="0"/>
    <m/>
    <n v="0"/>
    <m/>
    <m/>
    <m/>
    <m/>
    <m/>
    <m/>
    <m/>
    <m/>
    <n v="0"/>
    <m/>
    <n v="0"/>
    <m/>
    <m/>
    <m/>
    <n v="1"/>
    <n v="1"/>
    <n v="1"/>
    <n v="1"/>
    <n v="0"/>
    <n v="1"/>
    <m/>
    <m/>
    <m/>
    <m/>
    <m/>
    <n v="1"/>
    <n v="1"/>
    <m/>
    <s v="EQUILON ENTERPRISES LLC"/>
    <m/>
    <m/>
    <m/>
    <s v="JENNINGS"/>
    <x v="2"/>
    <s v="LAFAYETTE"/>
    <s v="TEXAS &amp; LOUISIANA GULF COAST BASIN"/>
    <m/>
    <s v="USA"/>
    <m/>
    <m/>
    <m/>
    <m/>
    <m/>
    <m/>
    <m/>
    <s v="P-310"/>
    <x v="4"/>
    <m/>
    <n v="1672294"/>
    <n v="1"/>
    <m/>
    <n v="0"/>
    <n v="46342"/>
  </r>
  <r>
    <n v="17077002500000"/>
    <n v="1707700250"/>
    <n v="0"/>
    <s v="Not in Permit List"/>
    <x v="1"/>
    <s v="MAGNUM PRODUCING, LP"/>
    <x v="268"/>
    <n v="1"/>
    <x v="45"/>
    <m/>
    <s v="DRY"/>
    <x v="3"/>
    <s v="U"/>
    <n v="9277"/>
    <x v="272"/>
    <x v="0"/>
    <x v="0"/>
    <m/>
    <m/>
    <m/>
    <m/>
    <m/>
    <m/>
    <m/>
    <m/>
    <m/>
    <m/>
    <m/>
    <m/>
    <m/>
    <s v="GULF COAST EAST"/>
    <m/>
    <m/>
    <m/>
    <s v="TUSCALOOSA MARINE SHALE"/>
    <m/>
    <m/>
    <m/>
    <m/>
    <m/>
    <m/>
    <m/>
    <m/>
    <m/>
    <m/>
    <m/>
    <m/>
    <m/>
    <m/>
    <m/>
    <m/>
    <m/>
    <m/>
    <m/>
    <m/>
    <m/>
    <m/>
    <m/>
    <m/>
    <m/>
    <n v="2895"/>
    <n v="2965"/>
    <m/>
    <m/>
    <d v="1962-09-22T00:00:00"/>
    <n v="1"/>
    <m/>
    <m/>
    <m/>
    <m/>
    <n v="70"/>
    <m/>
    <s v="KENMORE"/>
    <x v="2"/>
    <s v="LAFAYETTE"/>
    <s v="TEXAS &amp; LOUISIANA GULF COAST BASIN"/>
    <n v="93"/>
    <s v="USA"/>
    <s v="07S"/>
    <s v="09E"/>
    <n v="30.488793600000001"/>
    <m/>
    <n v="-91.564510499999997"/>
    <m/>
    <m/>
    <s v="P-310"/>
    <x v="1"/>
    <m/>
    <n v="1618163"/>
    <m/>
    <m/>
    <m/>
    <n v="91928"/>
  </r>
  <r>
    <n v="42339303990000"/>
    <n v="4233930399"/>
    <n v="2"/>
    <s v="Recomplete"/>
    <x v="1"/>
    <s v="MAGNUM PRODUCING, LP"/>
    <x v="235"/>
    <s v="1W"/>
    <x v="38"/>
    <s v="WILCOX 8040"/>
    <s v="GAS"/>
    <x v="3"/>
    <s v="V"/>
    <n v="9400"/>
    <x v="273"/>
    <x v="171"/>
    <x v="169"/>
    <n v="23"/>
    <n v="186731"/>
    <m/>
    <n v="1499"/>
    <m/>
    <n v="28"/>
    <n v="3184"/>
    <n v="8203"/>
    <n v="32621"/>
    <m/>
    <n v="11"/>
    <n v="2837"/>
    <n v="279"/>
    <s v="GULF COAST CENTRAL"/>
    <n v="52487"/>
    <n v="9027"/>
    <n v="749"/>
    <m/>
    <n v="1"/>
    <n v="56"/>
    <n v="328"/>
    <n v="334097"/>
    <n v="495"/>
    <n v="680"/>
    <n v="105216"/>
    <d v="2013-05-01T00:00:00"/>
    <n v="1878"/>
    <n v="0"/>
    <n v="0"/>
    <n v="339230"/>
    <n v="99529.914999999994"/>
    <n v="124570"/>
    <n v="10.047000000000001"/>
    <n v="2.9"/>
    <n v="8.8000000000000007"/>
    <n v="12224"/>
    <n v="7"/>
    <n v="121"/>
    <n v="12"/>
    <n v="2132"/>
    <n v="7"/>
    <n v="13"/>
    <n v="7"/>
    <n v="7920"/>
    <n v="8030"/>
    <n v="0.67"/>
    <n v="44.9"/>
    <d v="1999-06-24T00:00:00"/>
    <n v="1"/>
    <n v="1"/>
    <s v="DCP MIDSTREAM, LP"/>
    <s v="PLAINS MARKETING, L.P."/>
    <n v="172023"/>
    <n v="110"/>
    <m/>
    <s v="CONROE, S."/>
    <x v="0"/>
    <n v="3"/>
    <s v="TEXAS &amp; LOUISIANA GULF COAST BASIN"/>
    <m/>
    <s v="USA"/>
    <m/>
    <m/>
    <n v="30.2278366"/>
    <n v="502"/>
    <n v="-95.377884699999996"/>
    <m/>
    <m/>
    <s v="P-330"/>
    <x v="0"/>
    <s v="SMITH, L"/>
    <n v="1520901"/>
    <n v="819"/>
    <n v="81515"/>
    <n v="6325"/>
    <n v="0"/>
  </r>
  <r>
    <n v="42015304730000"/>
    <n v="4201530473"/>
    <n v="0"/>
    <s v="Not in Permit List"/>
    <x v="1"/>
    <s v="MAGNUM PRODUCING, LP"/>
    <x v="189"/>
    <n v="1"/>
    <x v="12"/>
    <s v="WILCOX 10,400"/>
    <s v="GAS"/>
    <x v="3"/>
    <s v="V"/>
    <n v="16761"/>
    <x v="274"/>
    <x v="172"/>
    <x v="163"/>
    <n v="84"/>
    <n v="930633"/>
    <m/>
    <n v="19266"/>
    <m/>
    <n v="22"/>
    <n v="24"/>
    <n v="19009"/>
    <n v="174372"/>
    <m/>
    <n v="685"/>
    <n v="19725"/>
    <n v="2987"/>
    <s v="GULF COAST CENTRAL"/>
    <n v="94271"/>
    <n v="18699"/>
    <n v="1985"/>
    <s v="EAGLEBINE"/>
    <n v="20"/>
    <n v="121"/>
    <n v="609"/>
    <n v="726464"/>
    <n v="0"/>
    <n v="1138"/>
    <n v="94484"/>
    <d v="2005-12-22T00:00:00"/>
    <n v="1798"/>
    <n v="300"/>
    <n v="3150"/>
    <n v="30980"/>
    <n v="111132.42"/>
    <n v="48300"/>
    <n v="8.9979999999999993"/>
    <n v="32.299999999999997"/>
    <n v="916.7"/>
    <n v="19725"/>
    <n v="1"/>
    <n v="685"/>
    <n v="1"/>
    <n v="3973"/>
    <n v="1"/>
    <n v="24"/>
    <n v="1"/>
    <n v="10430"/>
    <n v="10440"/>
    <n v="0.79"/>
    <n v="44.1"/>
    <d v="1991-04-30T00:00:00"/>
    <n v="1"/>
    <n v="1"/>
    <s v="MAGNUM PRODUCING, LP"/>
    <s v="SHELL TRADING (US) COMPANY"/>
    <n v="171378"/>
    <n v="10"/>
    <m/>
    <s v="NELSONVILLE"/>
    <x v="0"/>
    <n v="3"/>
    <s v="TEXAS &amp; LOUISIANA GULF COAST BASIN"/>
    <m/>
    <s v="USA"/>
    <m/>
    <m/>
    <n v="29.985250799999999"/>
    <n v="58"/>
    <n v="-96.342894299999998"/>
    <m/>
    <m/>
    <s v="P-330"/>
    <x v="0"/>
    <s v="KUYKENDALL, B"/>
    <n v="1508021"/>
    <n v="219"/>
    <n v="24338"/>
    <n v="120"/>
    <n v="0"/>
  </r>
  <r>
    <n v="42409325320000"/>
    <n v="4240932532"/>
    <n v="0"/>
    <s v="Not in Permit List"/>
    <x v="1"/>
    <s v="MAGNUM PRODUCING, LP"/>
    <x v="269"/>
    <n v="1"/>
    <x v="18"/>
    <s v="FRIO 6450"/>
    <s v="OIL"/>
    <x v="0"/>
    <s v="V"/>
    <n v="7423"/>
    <x v="55"/>
    <x v="170"/>
    <x v="104"/>
    <n v="126"/>
    <n v="43175"/>
    <m/>
    <n v="28633"/>
    <m/>
    <n v="11"/>
    <n v="38"/>
    <n v="0"/>
    <n v="35829"/>
    <m/>
    <n v="90"/>
    <m/>
    <n v="3885"/>
    <s v="GULF COAST WEST"/>
    <n v="583"/>
    <n v="3982"/>
    <n v="0"/>
    <m/>
    <n v="2"/>
    <n v="2"/>
    <n v="0"/>
    <n v="11000"/>
    <n v="0"/>
    <n v="620"/>
    <n v="3125"/>
    <d v="2020-02-01T00:00:00"/>
    <n v="0"/>
    <m/>
    <m/>
    <n v="0"/>
    <n v="1670.732"/>
    <n v="1510"/>
    <n v="598.54"/>
    <m/>
    <n v="289.5"/>
    <n v="1758"/>
    <n v="167"/>
    <n v="1531"/>
    <n v="5"/>
    <n v="1531"/>
    <n v="5"/>
    <n v="9"/>
    <n v="5"/>
    <n v="6454"/>
    <n v="7278"/>
    <m/>
    <n v="18.2"/>
    <d v="1998-02-05T00:00:00"/>
    <n v="1"/>
    <n v="1"/>
    <s v="MAGNUM PRODUCING, LP"/>
    <s v="FIRST RIVER ENERGY, LLC"/>
    <n v="12803"/>
    <n v="824"/>
    <m/>
    <s v="TRIPLE &quot;A&quot;"/>
    <x v="0"/>
    <n v="4"/>
    <s v="TEXAS &amp; LOUISIANA GULF COAST BASIN"/>
    <m/>
    <s v="USA"/>
    <m/>
    <m/>
    <n v="28.001026100000001"/>
    <n v="129"/>
    <n v="-97.417591999999999"/>
    <n v="7"/>
    <m/>
    <s v="P-330"/>
    <x v="0"/>
    <s v="GARCIA, J"/>
    <n v="1343977"/>
    <n v="328"/>
    <n v="548"/>
    <n v="0"/>
    <n v="0"/>
  </r>
  <r>
    <n v="42201321220000"/>
    <n v="4220132122"/>
    <n v="0"/>
    <s v="Not in Permit List"/>
    <x v="1"/>
    <s v="MAGNUM PRODUCING, LP"/>
    <x v="104"/>
    <n v="5"/>
    <x v="36"/>
    <s v="YEGUA CONSOL"/>
    <s v="GAS"/>
    <x v="2"/>
    <s v="V"/>
    <n v="11330"/>
    <x v="180"/>
    <x v="159"/>
    <x v="170"/>
    <n v="69"/>
    <n v="844898"/>
    <m/>
    <n v="42121"/>
    <m/>
    <m/>
    <n v="252"/>
    <n v="88509"/>
    <n v="182937"/>
    <m/>
    <n v="1784"/>
    <n v="50237"/>
    <n v="9451"/>
    <s v="GULF COAST CENTRAL"/>
    <n v="260632"/>
    <n v="52890"/>
    <n v="5127"/>
    <m/>
    <n v="61"/>
    <n v="321"/>
    <n v="1564"/>
    <n v="1928355"/>
    <n v="338"/>
    <n v="2624"/>
    <n v="28580"/>
    <d v="2004-07-02T00:00:00"/>
    <n v="9268"/>
    <n v="358"/>
    <n v="1500"/>
    <n v="25750"/>
    <n v="14622.612999999999"/>
    <n v="20060"/>
    <n v="68.387"/>
    <n v="38.799999999999997"/>
    <n v="0"/>
    <n v="51826"/>
    <n v="3"/>
    <n v="1883"/>
    <n v="2"/>
    <n v="10267"/>
    <n v="3"/>
    <n v="62"/>
    <n v="3"/>
    <n v="595"/>
    <n v="10583"/>
    <n v="0.65"/>
    <n v="31.1"/>
    <d v="1998-09-09T00:00:00"/>
    <n v="1"/>
    <n v="1"/>
    <s v="HOUSTON PIPE LINE COMPANY LP"/>
    <s v="EASTEX CRUDE COMPANY"/>
    <n v="170228"/>
    <n v="9988"/>
    <m/>
    <s v="ULRICH"/>
    <x v="0"/>
    <n v="3"/>
    <s v="TEXAS &amp; LOUISIANA GULF COAST BASIN"/>
    <m/>
    <s v="USA"/>
    <m/>
    <m/>
    <n v="29.8582386"/>
    <n v="54"/>
    <n v="-94.984066400000003"/>
    <m/>
    <m/>
    <s v="P-330"/>
    <x v="0"/>
    <s v="NASH, H"/>
    <n v="1306321"/>
    <n v="1309"/>
    <n v="19141"/>
    <n v="13641"/>
    <n v="0"/>
  </r>
  <r>
    <n v="42089314480000"/>
    <n v="4208931448"/>
    <n v="3"/>
    <s v="Recomplete"/>
    <x v="1"/>
    <s v="MAGNUM PRODUCING &amp; OPERATING CO."/>
    <x v="222"/>
    <n v="1"/>
    <x v="9"/>
    <s v="TOP OF WILCOX"/>
    <s v="GAS"/>
    <x v="4"/>
    <s v="D"/>
    <n v="11077"/>
    <x v="224"/>
    <x v="0"/>
    <x v="0"/>
    <m/>
    <m/>
    <m/>
    <m/>
    <m/>
    <m/>
    <m/>
    <m/>
    <m/>
    <m/>
    <m/>
    <m/>
    <m/>
    <s v="GULF COAST CENTRAL"/>
    <m/>
    <m/>
    <m/>
    <s v="EAGLEBINE"/>
    <m/>
    <m/>
    <m/>
    <m/>
    <m/>
    <m/>
    <m/>
    <d v="2001-11-01T00:00:00"/>
    <m/>
    <n v="0"/>
    <n v="0"/>
    <m/>
    <m/>
    <m/>
    <m/>
    <m/>
    <m/>
    <m/>
    <m/>
    <m/>
    <m/>
    <m/>
    <m/>
    <m/>
    <m/>
    <n v="9460"/>
    <n v="9470"/>
    <m/>
    <m/>
    <d v="1998-06-17T00:00:00"/>
    <n v="1"/>
    <m/>
    <m/>
    <m/>
    <n v="169912"/>
    <n v="10"/>
    <m/>
    <s v="WILDCAT"/>
    <x v="0"/>
    <n v="3"/>
    <s v="TEXAS &amp; LOUISIANA GULF COAST BASIN"/>
    <m/>
    <s v="USA"/>
    <m/>
    <m/>
    <n v="29.6747026"/>
    <n v="152"/>
    <n v="-96.354985200000002"/>
    <m/>
    <m/>
    <s v="P-330"/>
    <x v="3"/>
    <s v="CT RR CO"/>
    <n v="1306275"/>
    <m/>
    <m/>
    <m/>
    <n v="0"/>
  </r>
  <r>
    <n v="42071320420000"/>
    <n v="4207132042"/>
    <n v="0"/>
    <s v="Not in Permit List"/>
    <x v="1"/>
    <s v="MAGNUM PRODUCING, LP"/>
    <x v="270"/>
    <m/>
    <x v="34"/>
    <s v="FRIO 15"/>
    <s v="OIL"/>
    <x v="0"/>
    <s v="V"/>
    <n v="12200"/>
    <x v="232"/>
    <x v="173"/>
    <x v="171"/>
    <n v="40"/>
    <n v="162342"/>
    <m/>
    <n v="39990"/>
    <m/>
    <n v="308"/>
    <n v="17372"/>
    <n v="0"/>
    <n v="67047"/>
    <m/>
    <n v="1480"/>
    <n v="4001"/>
    <n v="16555"/>
    <s v="GULF COAST CENTRAL"/>
    <n v="43596"/>
    <n v="23821"/>
    <n v="0"/>
    <m/>
    <n v="138"/>
    <n v="202"/>
    <n v="381"/>
    <n v="1210742"/>
    <n v="0"/>
    <n v="3591"/>
    <n v="25160"/>
    <d v="2018-06-01T00:00:00"/>
    <n v="0"/>
    <m/>
    <m/>
    <n v="2750"/>
    <n v="6940.3909999999996"/>
    <n v="4060"/>
    <n v="144.084"/>
    <n v="363.5"/>
    <n v="17.7"/>
    <n v="17372"/>
    <n v="40"/>
    <n v="4289"/>
    <n v="2"/>
    <n v="6256"/>
    <n v="2"/>
    <n v="38"/>
    <n v="2"/>
    <n v="11396"/>
    <n v="11481"/>
    <m/>
    <n v="31.4"/>
    <d v="1996-02-02T00:00:00"/>
    <n v="1"/>
    <n v="1"/>
    <s v="MAGNUM PRODUCING, LP"/>
    <s v="EASTEX CRUDE COMPANY"/>
    <n v="23475"/>
    <n v="85"/>
    <m/>
    <s v="MAYES SOUTH"/>
    <x v="0"/>
    <n v="3"/>
    <s v="TEXAS &amp; LOUISIANA GULF COAST BASIN"/>
    <n v="153"/>
    <s v="USA"/>
    <m/>
    <m/>
    <n v="29.560590099999999"/>
    <n v="412"/>
    <n v="-94.707663400000001"/>
    <m/>
    <m/>
    <s v="P-330"/>
    <x v="0"/>
    <s v="POITEVENT, J"/>
    <n v="1083027"/>
    <n v="8757"/>
    <n v="60777"/>
    <n v="0"/>
    <n v="0"/>
  </r>
  <r>
    <n v="42025328330000"/>
    <n v="4202532833"/>
    <n v="0"/>
    <s v="Not in Permit List"/>
    <x v="1"/>
    <s v="MAGNUM PRODUCING &amp; OPERATING COMPANY"/>
    <x v="271"/>
    <n v="1"/>
    <x v="7"/>
    <n v="1270"/>
    <s v="GAS"/>
    <x v="0"/>
    <s v="V"/>
    <n v="3821"/>
    <x v="275"/>
    <x v="174"/>
    <x v="172"/>
    <n v="7"/>
    <n v="23784"/>
    <m/>
    <m/>
    <m/>
    <m/>
    <n v="325"/>
    <n v="0"/>
    <n v="3964"/>
    <s v="EAGLE FORD DRY"/>
    <m/>
    <n v="690"/>
    <n v="0"/>
    <s v="GULF COAST WEST"/>
    <n v="23459"/>
    <n v="3910"/>
    <n v="0"/>
    <s v="EAGLEFORD"/>
    <n v="0"/>
    <n v="35"/>
    <n v="209"/>
    <n v="209167"/>
    <n v="0"/>
    <m/>
    <m/>
    <d v="2016-10-01T00:00:00"/>
    <m/>
    <n v="0"/>
    <n v="0"/>
    <m/>
    <m/>
    <m/>
    <m/>
    <n v="0"/>
    <n v="0"/>
    <n v="6275"/>
    <n v="2"/>
    <m/>
    <m/>
    <n v="1046"/>
    <n v="2"/>
    <n v="6"/>
    <n v="2"/>
    <n v="1268"/>
    <n v="1273"/>
    <n v="0.56999999999999995"/>
    <m/>
    <d v="1998-03-06T00:00:00"/>
    <n v="1"/>
    <n v="1"/>
    <s v="WAGNER OIL COMPANY"/>
    <s v="GULFMARK ENERGY, INC."/>
    <n v="168121"/>
    <n v="5"/>
    <m/>
    <s v="MALCOMB"/>
    <x v="0"/>
    <n v="2"/>
    <s v="TEXAS &amp; LOUISIANA GULF COAST BASIN"/>
    <m/>
    <s v="USA"/>
    <m/>
    <m/>
    <n v="28.445998100000001"/>
    <n v="271"/>
    <n v="-97.848359799999997"/>
    <m/>
    <m/>
    <s v="P-330"/>
    <x v="2"/>
    <s v="PEREZ, E"/>
    <n v="1082586"/>
    <m/>
    <n v="23784"/>
    <n v="0"/>
    <n v="0"/>
  </r>
  <r>
    <n v="42007200380000"/>
    <n v="4200720038"/>
    <n v="2"/>
    <s v="Recomplete"/>
    <x v="1"/>
    <s v="MAGNUM PRODUCING, LP"/>
    <x v="272"/>
    <n v="1"/>
    <x v="19"/>
    <s v="E-1, FAULT BLOCK B"/>
    <s v="GAS"/>
    <x v="0"/>
    <s v="V"/>
    <n v="10555"/>
    <x v="276"/>
    <x v="173"/>
    <x v="173"/>
    <n v="157"/>
    <n v="247229"/>
    <m/>
    <n v="1639"/>
    <m/>
    <m/>
    <n v="188"/>
    <n v="3687"/>
    <n v="42844"/>
    <m/>
    <m/>
    <n v="598"/>
    <n v="453"/>
    <s v="GULF COAST WEST"/>
    <n v="27813"/>
    <n v="5089"/>
    <n v="118"/>
    <m/>
    <n v="4"/>
    <n v="49"/>
    <n v="268"/>
    <n v="292774"/>
    <n v="6"/>
    <n v="72"/>
    <n v="5527"/>
    <d v="2016-10-01T00:00:00"/>
    <n v="183"/>
    <n v="0"/>
    <n v="0"/>
    <n v="65460"/>
    <n v="197730.769"/>
    <n v="150840"/>
    <n v="5.0570000000000004"/>
    <n v="15.3"/>
    <n v="0"/>
    <n v="8327"/>
    <n v="11"/>
    <n v="147"/>
    <n v="2"/>
    <n v="1513"/>
    <n v="2"/>
    <n v="9"/>
    <n v="2"/>
    <n v="7706"/>
    <n v="7726"/>
    <n v="0.65"/>
    <n v="55.1"/>
    <d v="1998-02-27T00:00:00"/>
    <n v="1"/>
    <n v="1"/>
    <s v="MAGNUM PRODUCING, LP"/>
    <s v="KEMCO RESOURCES, INC."/>
    <n v="167923"/>
    <n v="20"/>
    <m/>
    <s v="ESTES COVE"/>
    <x v="0"/>
    <n v="4"/>
    <s v="TEXAS &amp; LOUISIANA GULF COAST BASIN"/>
    <m/>
    <s v="USA"/>
    <m/>
    <m/>
    <n v="27.975169099999999"/>
    <n v="160"/>
    <n v="-97.089717899999997"/>
    <n v="244"/>
    <m/>
    <s v="P-330"/>
    <x v="0"/>
    <s v="MCKAY, J"/>
    <n v="552153"/>
    <n v="26"/>
    <n v="5141"/>
    <n v="172"/>
    <n v="0"/>
  </r>
  <r>
    <n v="42033311010000"/>
    <n v="4203331101"/>
    <n v="0"/>
    <s v="Not in Permit List"/>
    <x v="1"/>
    <s v="MAGNUM PRODUCING &amp; OPERATING COMPANY"/>
    <x v="273"/>
    <n v="1"/>
    <x v="48"/>
    <s v="PENNSYLVANIAN"/>
    <s v="OIL"/>
    <x v="0"/>
    <s v="V"/>
    <n v="7160"/>
    <x v="277"/>
    <x v="175"/>
    <x v="174"/>
    <n v="83"/>
    <n v="87864"/>
    <m/>
    <n v="52993"/>
    <m/>
    <n v="2"/>
    <n v="1"/>
    <n v="0"/>
    <n v="67637"/>
    <m/>
    <n v="1060"/>
    <n v="1314"/>
    <n v="3589"/>
    <s v="MIDLAND"/>
    <n v="4449"/>
    <n v="4331"/>
    <n v="0"/>
    <s v="MIDLAND"/>
    <n v="52"/>
    <n v="63"/>
    <n v="65"/>
    <n v="379600"/>
    <n v="0"/>
    <n v="4620"/>
    <n v="10276"/>
    <d v="2006-04-01T00:00:00"/>
    <n v="0"/>
    <m/>
    <m/>
    <n v="1240"/>
    <n v="2010.49"/>
    <n v="1660"/>
    <n v="497.39100000000002"/>
    <n v="806.7"/>
    <n v="2000"/>
    <n v="2992"/>
    <n v="59"/>
    <n v="1705"/>
    <n v="59"/>
    <n v="2204"/>
    <n v="59"/>
    <n v="13"/>
    <n v="59"/>
    <n v="7155"/>
    <n v="7160"/>
    <m/>
    <n v="42"/>
    <d v="1985-03-11T00:00:00"/>
    <n v="1"/>
    <n v="1"/>
    <s v="CHEVRON U. S. A. INC."/>
    <s v="SUNOCO PTNRS. MKTG.&amp;TERMINALS LP"/>
    <n v="65403"/>
    <n v="5"/>
    <m/>
    <s v="HOBO, N."/>
    <x v="0"/>
    <s v="08A"/>
    <s v="PERMIAN BASIN"/>
    <n v="46"/>
    <s v="USA"/>
    <m/>
    <m/>
    <n v="32.552250100000002"/>
    <n v="822"/>
    <n v="-101.2846188"/>
    <n v="25"/>
    <m/>
    <s v="P-440"/>
    <x v="2"/>
    <s v="H&amp;TC RR CO"/>
    <n v="511103"/>
    <n v="572"/>
    <n v="1150"/>
    <n v="0"/>
    <n v="0"/>
  </r>
  <r>
    <n v="42115313140000"/>
    <n v="4211531314"/>
    <n v="0"/>
    <s v="Not in Permit List"/>
    <x v="1"/>
    <s v="MAGNUM PRODUCING &amp; OPERATING COMPANY"/>
    <x v="274"/>
    <n v="1"/>
    <x v="49"/>
    <s v="DEAN SAND"/>
    <s v="OIL"/>
    <x v="0"/>
    <s v="V"/>
    <n v="8370"/>
    <x v="278"/>
    <x v="176"/>
    <x v="175"/>
    <n v="241"/>
    <n v="2810"/>
    <m/>
    <n v="40155"/>
    <m/>
    <n v="162"/>
    <m/>
    <n v="0"/>
    <n v="40623"/>
    <m/>
    <n v="1488"/>
    <n v="31"/>
    <n v="4199"/>
    <s v="MIDLAND"/>
    <n v="180"/>
    <n v="4229"/>
    <n v="0"/>
    <s v="MIDLAND"/>
    <n v="24"/>
    <n v="24"/>
    <n v="1"/>
    <n v="146241"/>
    <n v="0"/>
    <n v="1410"/>
    <m/>
    <d v="2004-04-01T00:00:00"/>
    <n v="0"/>
    <m/>
    <m/>
    <n v="40"/>
    <m/>
    <n v="70"/>
    <m/>
    <n v="24206.9"/>
    <m/>
    <n v="31"/>
    <n v="159"/>
    <n v="1488"/>
    <n v="1"/>
    <n v="1493"/>
    <n v="1"/>
    <n v="9"/>
    <n v="1"/>
    <n v="8166"/>
    <n v="8268"/>
    <m/>
    <n v="36.299999999999997"/>
    <d v="1980-01-08T00:00:00"/>
    <n v="1"/>
    <n v="1"/>
    <s v="WTG GAS PROCESSING, L.P."/>
    <s v="NAVAJO REFINING CO."/>
    <n v="62699"/>
    <n v="102"/>
    <m/>
    <s v="ACKERLY"/>
    <x v="0"/>
    <s v="08A"/>
    <s v="PERMIAN BASIN"/>
    <n v="24"/>
    <s v="USA"/>
    <m/>
    <m/>
    <n v="32.615729100000003"/>
    <n v="691"/>
    <n v="-101.7201489"/>
    <s v="34 T4N"/>
    <m/>
    <s v="P-440"/>
    <x v="2"/>
    <s v="T&amp;P RR CO"/>
    <n v="508406"/>
    <n v="1378"/>
    <m/>
    <n v="0"/>
    <n v="0"/>
  </r>
  <r>
    <n v="42317320760000"/>
    <n v="4231732076"/>
    <n v="0"/>
    <s v="Not in Permit List"/>
    <x v="1"/>
    <s v="MAGNUM PRODUCING &amp; OPERATING COMPANY"/>
    <x v="275"/>
    <m/>
    <x v="50"/>
    <s v="DEAN SAND"/>
    <s v="OIL"/>
    <x v="0"/>
    <s v="V"/>
    <n v="8557"/>
    <x v="279"/>
    <x v="177"/>
    <x v="172"/>
    <n v="222"/>
    <n v="71664"/>
    <m/>
    <n v="54435"/>
    <m/>
    <n v="37"/>
    <m/>
    <n v="0"/>
    <n v="66379"/>
    <m/>
    <n v="25"/>
    <n v="16"/>
    <n v="5930"/>
    <s v="MIDLAND"/>
    <n v="7570"/>
    <n v="7192"/>
    <n v="0"/>
    <s v="MIDLAND"/>
    <n v="16"/>
    <n v="16"/>
    <n v="0"/>
    <n v="98419"/>
    <n v="0"/>
    <n v="491"/>
    <m/>
    <m/>
    <n v="0"/>
    <m/>
    <m/>
    <n v="30"/>
    <m/>
    <n v="1320"/>
    <m/>
    <n v="33733.300000000003"/>
    <m/>
    <n v="2354"/>
    <n v="4"/>
    <n v="1948"/>
    <n v="12"/>
    <n v="2284"/>
    <n v="12"/>
    <n v="14"/>
    <n v="12"/>
    <n v="8325"/>
    <n v="8485"/>
    <m/>
    <n v="38"/>
    <d v="1979-07-07T00:00:00"/>
    <n v="1"/>
    <n v="3"/>
    <s v="WTG GAS PROCESSING, L.P."/>
    <s v="NAVAJO REFINING CO."/>
    <n v="62518"/>
    <n v="160"/>
    <m/>
    <s v="ACKERLY"/>
    <x v="0"/>
    <n v="8"/>
    <s v="PERMIAN BASIN"/>
    <n v="22"/>
    <s v="USA"/>
    <m/>
    <m/>
    <n v="32.492754499999997"/>
    <n v="1154"/>
    <n v="-101.7174373"/>
    <s v="34 T3N"/>
    <m/>
    <s v="P-440"/>
    <x v="2"/>
    <s v="T&amp;P RR CO"/>
    <n v="508225"/>
    <n v="444"/>
    <m/>
    <n v="0"/>
    <n v="0"/>
  </r>
  <r>
    <n v="42317320590000"/>
    <n v="4231732059"/>
    <n v="0"/>
    <s v="Not in Permit List"/>
    <x v="1"/>
    <s v="MAGNUM PRODUCING &amp; OPERATING COMPANY"/>
    <x v="276"/>
    <n v="1"/>
    <x v="50"/>
    <s v="DEAN SAND"/>
    <s v="OIL"/>
    <x v="0"/>
    <s v="V"/>
    <n v="8650"/>
    <x v="4"/>
    <x v="178"/>
    <x v="164"/>
    <n v="182"/>
    <n v="35523"/>
    <m/>
    <n v="26183"/>
    <m/>
    <n v="1"/>
    <m/>
    <n v="0"/>
    <n v="32104"/>
    <m/>
    <n v="78"/>
    <m/>
    <n v="3435"/>
    <s v="MIDLAND"/>
    <n v="2718"/>
    <n v="3888"/>
    <n v="0"/>
    <s v="MIDLAND"/>
    <n v="22"/>
    <n v="25"/>
    <n v="14"/>
    <n v="147933"/>
    <n v="0"/>
    <n v="2"/>
    <m/>
    <d v="2013-10-01T00:00:00"/>
    <n v="0"/>
    <m/>
    <m/>
    <n v="610"/>
    <m/>
    <n v="1360"/>
    <m/>
    <n v="1628.6"/>
    <m/>
    <n v="962"/>
    <n v="10"/>
    <n v="942"/>
    <n v="3"/>
    <n v="1048"/>
    <n v="3"/>
    <n v="6"/>
    <n v="3"/>
    <n v="8412"/>
    <n v="8567"/>
    <m/>
    <n v="40"/>
    <d v="1979-03-28T00:00:00"/>
    <n v="1"/>
    <n v="1"/>
    <s v="WTG GAS PROCESSING, L.P."/>
    <s v="HOLLYFRONTIER REF &amp; MKTG LLC"/>
    <n v="62432"/>
    <n v="155"/>
    <m/>
    <s v="ACKERLY"/>
    <x v="0"/>
    <n v="8"/>
    <s v="PERMIAN BASIN"/>
    <n v="9"/>
    <s v="USA"/>
    <m/>
    <m/>
    <n v="32.517613900000001"/>
    <n v="540"/>
    <n v="-101.7396925"/>
    <s v="34 T3N"/>
    <m/>
    <s v="P-440"/>
    <x v="2"/>
    <s v="T&amp;P RR CO"/>
    <n v="508139"/>
    <n v="1"/>
    <m/>
    <n v="0"/>
    <n v="0"/>
  </r>
  <r>
    <n v="42317320600000"/>
    <n v="4231732060"/>
    <n v="0"/>
    <s v="Not in Permit List"/>
    <x v="1"/>
    <s v="MAGNUM PRODUCING &amp; OPERATING COMPANY"/>
    <x v="277"/>
    <n v="1"/>
    <x v="50"/>
    <s v="DEAN SAND"/>
    <s v="OIL"/>
    <x v="0"/>
    <s v="V"/>
    <n v="8650"/>
    <x v="280"/>
    <x v="178"/>
    <x v="30"/>
    <n v="418"/>
    <n v="94071"/>
    <m/>
    <n v="48105"/>
    <m/>
    <n v="17"/>
    <m/>
    <n v="0"/>
    <n v="63783"/>
    <m/>
    <n v="85"/>
    <m/>
    <n v="4235"/>
    <s v="MIDLAND"/>
    <n v="3643"/>
    <n v="4842"/>
    <n v="0"/>
    <s v="MIDLAND"/>
    <n v="10"/>
    <n v="10"/>
    <n v="1"/>
    <n v="62700"/>
    <n v="0"/>
    <n v="671"/>
    <n v="267"/>
    <d v="2017-04-01T00:00:00"/>
    <n v="0"/>
    <m/>
    <m/>
    <n v="70"/>
    <m/>
    <n v="1960"/>
    <m/>
    <n v="14761.9"/>
    <m/>
    <n v="1391"/>
    <n v="4"/>
    <n v="1628"/>
    <n v="4"/>
    <n v="1812"/>
    <n v="4"/>
    <n v="11"/>
    <n v="4"/>
    <n v="8320"/>
    <n v="8488"/>
    <m/>
    <n v="34.299999999999997"/>
    <d v="1979-03-28T00:00:00"/>
    <n v="1"/>
    <n v="1"/>
    <s v="WTG GAS PROCESSING, L.P."/>
    <s v="SUNOCO PTNRS. MKTG.&amp;TERMINALS LP"/>
    <n v="62431"/>
    <n v="168"/>
    <m/>
    <s v="ACKERLY"/>
    <x v="0"/>
    <n v="8"/>
    <s v="PERMIAN BASIN"/>
    <n v="22"/>
    <s v="USA"/>
    <m/>
    <m/>
    <n v="32.498290599999997"/>
    <n v="849"/>
    <n v="-101.7240822"/>
    <s v="34 T3N"/>
    <m/>
    <s v="P-440"/>
    <x v="2"/>
    <s v="T&amp;P RR CO"/>
    <n v="508138"/>
    <n v="620"/>
    <m/>
    <n v="0"/>
    <n v="0"/>
  </r>
  <r>
    <n v="42115312660000"/>
    <n v="4211531266"/>
    <n v="0"/>
    <s v="Not in Permit List"/>
    <x v="1"/>
    <s v="MAGNUM PRODUCING &amp; OPERATING COMPANY"/>
    <x v="278"/>
    <n v="1"/>
    <x v="49"/>
    <s v="DEAN SAND"/>
    <s v="OIL"/>
    <x v="0"/>
    <s v="V"/>
    <n v="8750"/>
    <x v="281"/>
    <x v="178"/>
    <x v="151"/>
    <n v="331"/>
    <n v="23919"/>
    <m/>
    <n v="61469"/>
    <m/>
    <n v="9"/>
    <n v="3"/>
    <n v="0"/>
    <n v="65456"/>
    <m/>
    <n v="81"/>
    <m/>
    <n v="2830"/>
    <s v="MIDLAND"/>
    <n v="96"/>
    <n v="2846"/>
    <n v="0"/>
    <s v="MIDLAND"/>
    <n v="5"/>
    <n v="5"/>
    <n v="0"/>
    <n v="27333"/>
    <n v="0"/>
    <n v="299"/>
    <n v="14"/>
    <d v="2014-04-01T00:00:00"/>
    <n v="0"/>
    <m/>
    <m/>
    <n v="30"/>
    <n v="41.198999999999998"/>
    <n v="390"/>
    <n v="24272.726999999999"/>
    <n v="34000"/>
    <n v="3000"/>
    <n v="986"/>
    <n v="7"/>
    <n v="1087"/>
    <n v="8"/>
    <n v="1251"/>
    <n v="8"/>
    <n v="8"/>
    <n v="8"/>
    <n v="8513"/>
    <n v="8649"/>
    <m/>
    <n v="33.9"/>
    <d v="1979-03-29T00:00:00"/>
    <n v="1"/>
    <n v="1"/>
    <s v="WTG GAS PROCESSING, L.P."/>
    <s v="SUNOCO PTNRS. MKTG.&amp;TERMINALS LP"/>
    <n v="62430"/>
    <n v="136"/>
    <m/>
    <s v="ACKERLY"/>
    <x v="0"/>
    <s v="08A"/>
    <s v="PERMIAN BASIN"/>
    <n v="29"/>
    <s v="USA"/>
    <m/>
    <m/>
    <n v="32.5841967"/>
    <n v="54"/>
    <n v="-101.7761429"/>
    <s v="34 T4N"/>
    <m/>
    <s v="P-440"/>
    <x v="2"/>
    <s v="T&amp;P RR CO"/>
    <n v="508137"/>
    <n v="267"/>
    <n v="11"/>
    <n v="0"/>
    <n v="0"/>
  </r>
  <r>
    <n v="42317320510000"/>
    <n v="4231732051"/>
    <n v="0"/>
    <s v="Not in Permit List"/>
    <x v="1"/>
    <s v="MAGNUM PRODUCING &amp; OPERATING COMPANY"/>
    <x v="279"/>
    <n v="1"/>
    <x v="50"/>
    <s v="DEAN SAND"/>
    <s v="OIL"/>
    <x v="0"/>
    <s v="V"/>
    <n v="8667"/>
    <x v="4"/>
    <x v="179"/>
    <x v="176"/>
    <n v="181"/>
    <n v="37071"/>
    <m/>
    <n v="25621"/>
    <m/>
    <m/>
    <n v="77"/>
    <n v="0"/>
    <n v="31800"/>
    <m/>
    <n v="452"/>
    <n v="385"/>
    <n v="3166"/>
    <s v="MIDLAND"/>
    <n v="3957"/>
    <n v="3826"/>
    <n v="0"/>
    <s v="MIDLAND"/>
    <n v="27"/>
    <n v="32"/>
    <n v="26"/>
    <n v="189065"/>
    <n v="0"/>
    <n v="394"/>
    <n v="11"/>
    <d v="2003-04-01T00:00:00"/>
    <n v="0"/>
    <m/>
    <m/>
    <n v="940"/>
    <n v="9000"/>
    <n v="1450"/>
    <n v="111.111"/>
    <n v="1068.3"/>
    <n v="0"/>
    <n v="893"/>
    <n v="4"/>
    <n v="845"/>
    <n v="2"/>
    <n v="977"/>
    <n v="2"/>
    <n v="6"/>
    <n v="2"/>
    <n v="8449"/>
    <n v="8600"/>
    <m/>
    <n v="38"/>
    <d v="1979-02-23T00:00:00"/>
    <n v="1"/>
    <n v="1"/>
    <s v="WTG GAS PROCESSING, L.P."/>
    <s v="NAVAJO REFINING CO."/>
    <n v="62398"/>
    <n v="151"/>
    <m/>
    <s v="ACKERLY"/>
    <x v="0"/>
    <n v="8"/>
    <s v="PERMIAN BASIN"/>
    <n v="17"/>
    <s v="USA"/>
    <m/>
    <m/>
    <n v="32.507876099999997"/>
    <n v="21"/>
    <n v="-101.7493364"/>
    <s v="34 T3N"/>
    <m/>
    <s v="P-440"/>
    <x v="2"/>
    <s v="T&amp;P RR CO"/>
    <n v="508105"/>
    <n v="9"/>
    <n v="81"/>
    <n v="0"/>
    <n v="3306"/>
  </r>
  <r>
    <n v="42317320110000"/>
    <n v="4231732011"/>
    <n v="0"/>
    <s v="Not in Permit List"/>
    <x v="1"/>
    <s v="MAGNUM PRODUCING &amp; OPERATING COMPANY"/>
    <x v="280"/>
    <n v="1"/>
    <x v="50"/>
    <s v="DEAN SAND"/>
    <s v="OIL"/>
    <x v="0"/>
    <s v="V"/>
    <n v="8750"/>
    <x v="4"/>
    <x v="180"/>
    <x v="177"/>
    <n v="347"/>
    <n v="61671"/>
    <m/>
    <n v="39166"/>
    <m/>
    <n v="1"/>
    <n v="6"/>
    <n v="404704"/>
    <n v="49445"/>
    <m/>
    <n v="409"/>
    <n v="15"/>
    <n v="5370"/>
    <s v="MIDLAND"/>
    <n v="1955"/>
    <n v="5696"/>
    <n v="55487"/>
    <s v="MIDLAND"/>
    <n v="36"/>
    <n v="36"/>
    <n v="1"/>
    <n v="214500"/>
    <n v="10"/>
    <n v="673"/>
    <n v="1662"/>
    <d v="2017-04-01T00:00:00"/>
    <n v="6956"/>
    <m/>
    <m/>
    <n v="20"/>
    <n v="2903.7040000000002"/>
    <n v="1570"/>
    <n v="344.38799999999998"/>
    <n v="50904.800000000003"/>
    <n v="166.7"/>
    <n v="838"/>
    <n v="5"/>
    <n v="1668"/>
    <n v="3"/>
    <n v="1673"/>
    <n v="3"/>
    <n v="10"/>
    <n v="3"/>
    <m/>
    <n v="8578"/>
    <m/>
    <n v="34.299999999999997"/>
    <d v="1978-08-16T00:00:00"/>
    <n v="1"/>
    <n v="1"/>
    <s v="WTG GAS PROCESSING, L.P."/>
    <s v="SUNOCO PTNRS. MKTG.&amp;TERMINALS LP"/>
    <n v="62249"/>
    <m/>
    <m/>
    <s v="ACKERLY"/>
    <x v="0"/>
    <n v="8"/>
    <s v="PERMIAN BASIN"/>
    <n v="9"/>
    <s v="USA"/>
    <m/>
    <m/>
    <n v="32.521286699999997"/>
    <n v="540"/>
    <n v="-101.7406112"/>
    <s v="34 T3N"/>
    <m/>
    <s v="P-440"/>
    <x v="2"/>
    <s v="T&amp;P RR CO"/>
    <n v="507957"/>
    <n v="540"/>
    <n v="1568"/>
    <n v="5580"/>
    <n v="0"/>
  </r>
  <r>
    <n v="42115312120000"/>
    <n v="4211531212"/>
    <n v="0"/>
    <s v="Not in Permit List"/>
    <x v="1"/>
    <s v="MAGNUM PRODUCING &amp; OPERATING COMPANY"/>
    <x v="281"/>
    <n v="1"/>
    <x v="49"/>
    <s v="DEAN SAND"/>
    <s v="OIL"/>
    <x v="0"/>
    <s v="V"/>
    <n v="8700"/>
    <x v="4"/>
    <x v="181"/>
    <x v="178"/>
    <n v="359"/>
    <n v="48758"/>
    <m/>
    <n v="32658"/>
    <m/>
    <m/>
    <n v="37"/>
    <n v="0"/>
    <n v="40784"/>
    <m/>
    <n v="120"/>
    <n v="18"/>
    <n v="3879"/>
    <s v="MIDLAND"/>
    <n v="195"/>
    <n v="3912"/>
    <n v="0"/>
    <s v="MIDLAND"/>
    <n v="42"/>
    <n v="43"/>
    <n v="1"/>
    <n v="255645"/>
    <n v="0"/>
    <n v="496"/>
    <n v="804"/>
    <d v="2014-04-01T00:00:00"/>
    <n v="0"/>
    <m/>
    <m/>
    <n v="20"/>
    <n v="2399.038"/>
    <n v="1490"/>
    <n v="416.834"/>
    <n v="45379.3"/>
    <n v="0"/>
    <n v="540"/>
    <n v="8"/>
    <n v="1316"/>
    <n v="2"/>
    <n v="1321"/>
    <n v="2"/>
    <n v="8"/>
    <n v="2"/>
    <m/>
    <n v="8553"/>
    <m/>
    <n v="32.799999999999997"/>
    <d v="1978-06-27T00:00:00"/>
    <n v="1"/>
    <n v="1"/>
    <s v="WTG GAS PROCESSING, L.P."/>
    <s v="SUNOCO PTNRS. MKTG.&amp;TERMINALS LP"/>
    <n v="62213"/>
    <m/>
    <m/>
    <s v="ACKERLY"/>
    <x v="0"/>
    <s v="08A"/>
    <s v="PERMIAN BASIN"/>
    <n v="10"/>
    <s v="USA"/>
    <m/>
    <m/>
    <n v="32.524027599999997"/>
    <n v="862"/>
    <n v="-101.7323519"/>
    <s v="34 T3N"/>
    <m/>
    <s v="P-440"/>
    <x v="2"/>
    <s v="T&amp;P RR CO"/>
    <n v="507921"/>
    <n v="416"/>
    <n v="998"/>
    <n v="0"/>
    <n v="0"/>
  </r>
  <r>
    <n v="42317319850000"/>
    <n v="4231731985"/>
    <n v="0"/>
    <s v="Not in Permit List"/>
    <x v="1"/>
    <s v="MAGNUM PRODUCING &amp; OPERATING COMPANY"/>
    <x v="282"/>
    <n v="1"/>
    <x v="50"/>
    <s v="DEAN SAND"/>
    <s v="OIL"/>
    <x v="0"/>
    <s v="V"/>
    <n v="8750"/>
    <x v="4"/>
    <x v="182"/>
    <x v="179"/>
    <n v="450"/>
    <n v="84036"/>
    <m/>
    <n v="51620"/>
    <m/>
    <n v="2"/>
    <m/>
    <n v="0"/>
    <n v="65626"/>
    <m/>
    <n v="202"/>
    <m/>
    <n v="6068"/>
    <s v="MIDLAND"/>
    <n v="3123"/>
    <n v="6589"/>
    <n v="0"/>
    <s v="MIDLAND"/>
    <n v="60"/>
    <n v="60"/>
    <n v="1"/>
    <n v="360032"/>
    <n v="0"/>
    <n v="423"/>
    <m/>
    <d v="2020-09-15T00:00:00"/>
    <n v="0"/>
    <m/>
    <m/>
    <n v="10"/>
    <m/>
    <n v="1630"/>
    <m/>
    <n v="97736.8"/>
    <m/>
    <n v="1766"/>
    <n v="5"/>
    <n v="1857"/>
    <n v="2"/>
    <n v="1860"/>
    <n v="2"/>
    <n v="11"/>
    <n v="2"/>
    <m/>
    <n v="8572"/>
    <m/>
    <n v="33.700000000000003"/>
    <d v="1978-04-29T00:00:00"/>
    <n v="1"/>
    <n v="1"/>
    <s v="WTG GAS PROCESSING, L.P."/>
    <s v="SUNOCO PTNRS. MKTG.&amp;TERMINALS LP"/>
    <n v="62152"/>
    <m/>
    <m/>
    <s v="ACKERLY"/>
    <x v="0"/>
    <n v="8"/>
    <s v="PERMIAN BASIN"/>
    <n v="21"/>
    <s v="USA"/>
    <m/>
    <m/>
    <n v="32.499899499999998"/>
    <n v="23"/>
    <n v="-101.7336767"/>
    <s v="34 T3N"/>
    <m/>
    <s v="P-440"/>
    <x v="2"/>
    <s v="T&amp;P RR CO"/>
    <n v="507860"/>
    <n v="356"/>
    <m/>
    <n v="0"/>
    <n v="0"/>
  </r>
  <r>
    <n v="42115102550000"/>
    <n v="4211510255"/>
    <n v="0"/>
    <s v="Not in Permit List"/>
    <x v="1"/>
    <s v="MAGNUM PRODUCING &amp; OPERATING COMPANY"/>
    <x v="283"/>
    <n v="1"/>
    <x v="49"/>
    <s v="DEAN SAND"/>
    <s v="OIL"/>
    <x v="0"/>
    <s v="V"/>
    <n v="8638"/>
    <x v="4"/>
    <x v="183"/>
    <x v="2"/>
    <n v="597"/>
    <n v="108695"/>
    <m/>
    <n v="143563"/>
    <n v="4"/>
    <n v="149"/>
    <m/>
    <n v="98300"/>
    <n v="161679"/>
    <m/>
    <n v="340"/>
    <m/>
    <n v="6619"/>
    <s v="MIDLAND"/>
    <n v="0"/>
    <n v="6619"/>
    <n v="4532"/>
    <s v="MIDLAND"/>
    <n v="55"/>
    <n v="55"/>
    <n v="0"/>
    <n v="332516"/>
    <n v="102"/>
    <m/>
    <m/>
    <d v="2019-12-12T00:00:00"/>
    <m/>
    <m/>
    <m/>
    <n v="0"/>
    <m/>
    <n v="760"/>
    <m/>
    <m/>
    <m/>
    <n v="5920"/>
    <n v="486"/>
    <n v="1718"/>
    <n v="2"/>
    <n v="1718"/>
    <n v="2"/>
    <n v="10"/>
    <n v="2"/>
    <m/>
    <n v="8638"/>
    <m/>
    <n v="36"/>
    <m/>
    <n v="1"/>
    <n v="2"/>
    <m/>
    <s v="ACE GATHERING, INC."/>
    <n v="18470"/>
    <m/>
    <m/>
    <s v="ACKERLY"/>
    <x v="0"/>
    <s v="08A"/>
    <s v="PERMIAN BASIN"/>
    <n v="5"/>
    <s v="USA"/>
    <m/>
    <m/>
    <n v="32.530586800000002"/>
    <n v="37"/>
    <n v="-101.76545"/>
    <s v="34 T3N"/>
    <m/>
    <s v="P-440"/>
    <x v="2"/>
    <s v="T&amp;P RR CO"/>
    <n v="505256"/>
    <n v="1499"/>
    <m/>
    <n v="1025"/>
    <n v="0"/>
  </r>
  <r>
    <n v="42115007000000"/>
    <n v="4211500700"/>
    <n v="0"/>
    <s v="Not in Permit List"/>
    <x v="1"/>
    <s v="MAGNUM PRODUCING &amp; OPERATING COMPANY"/>
    <x v="284"/>
    <n v="1"/>
    <x v="49"/>
    <s v="DEAN SAND"/>
    <s v="OIL"/>
    <x v="0"/>
    <s v="V"/>
    <n v="8642"/>
    <x v="4"/>
    <x v="184"/>
    <x v="35"/>
    <n v="676"/>
    <n v="236537"/>
    <m/>
    <n v="140301"/>
    <m/>
    <n v="13"/>
    <m/>
    <n v="0"/>
    <n v="179724"/>
    <m/>
    <n v="993"/>
    <m/>
    <n v="10253"/>
    <s v="MIDLAND"/>
    <n v="0"/>
    <n v="10253"/>
    <n v="0"/>
    <s v="MIDLAND"/>
    <n v="55"/>
    <n v="55"/>
    <n v="0"/>
    <n v="332000"/>
    <n v="0"/>
    <n v="514"/>
    <m/>
    <m/>
    <n v="0"/>
    <m/>
    <m/>
    <n v="0"/>
    <m/>
    <n v="1690"/>
    <m/>
    <m/>
    <m/>
    <n v="1711"/>
    <n v="4"/>
    <n v="2068"/>
    <n v="8"/>
    <n v="2068"/>
    <n v="8"/>
    <n v="12"/>
    <n v="8"/>
    <m/>
    <n v="8642"/>
    <m/>
    <n v="33.5"/>
    <m/>
    <n v="1"/>
    <n v="2"/>
    <m/>
    <s v="ACE GATHERING, INC."/>
    <n v="17092"/>
    <m/>
    <m/>
    <s v="ACKERLY"/>
    <x v="0"/>
    <s v="08A"/>
    <s v="PERMIAN BASIN"/>
    <n v="5"/>
    <s v="USA"/>
    <m/>
    <m/>
    <n v="32.526018299999997"/>
    <n v="37"/>
    <n v="-101.7682902"/>
    <s v="34 T3N"/>
    <m/>
    <s v="P-440"/>
    <x v="2"/>
    <s v="T&amp;P RR CO"/>
    <n v="504859"/>
    <n v="173"/>
    <m/>
    <n v="0"/>
    <n v="0"/>
  </r>
  <r>
    <n v="42007200380000"/>
    <n v="4200720038"/>
    <n v="2"/>
    <s v="Recomplete"/>
    <x v="1"/>
    <s v="MAGNUM PRODUCING &amp; OPERATING CO."/>
    <x v="285"/>
    <n v="1"/>
    <x v="19"/>
    <s v="E-3"/>
    <s v="OIL"/>
    <x v="0"/>
    <s v="V"/>
    <n v="10555"/>
    <x v="276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d v="2001-12-18T00:00:00"/>
    <m/>
    <m/>
    <m/>
    <m/>
    <m/>
    <m/>
    <m/>
    <m/>
    <m/>
    <m/>
    <m/>
    <m/>
    <m/>
    <m/>
    <m/>
    <m/>
    <m/>
    <n v="7783"/>
    <n v="7797"/>
    <m/>
    <n v="38.799999999999997"/>
    <d v="1968-05-27T00:00:00"/>
    <n v="1"/>
    <m/>
    <m/>
    <m/>
    <n v="12755"/>
    <n v="14"/>
    <m/>
    <s v="ESTES COVE"/>
    <x v="0"/>
    <n v="4"/>
    <s v="TEXAS &amp; LOUISIANA GULF COAST BASIN"/>
    <m/>
    <s v="USA"/>
    <m/>
    <m/>
    <n v="27.975169099999999"/>
    <n v="160"/>
    <n v="-97.089717899999997"/>
    <n v="244"/>
    <m/>
    <s v="P-330"/>
    <x v="3"/>
    <s v="MCKAY, J"/>
    <n v="418685"/>
    <m/>
    <m/>
    <m/>
    <n v="0"/>
  </r>
  <r>
    <n v="42355317610000"/>
    <n v="4235531761"/>
    <n v="1"/>
    <s v="Recomplete"/>
    <x v="1"/>
    <s v="MAGNUM PRODUCING, LP"/>
    <x v="117"/>
    <n v="1"/>
    <x v="23"/>
    <s v="FRIO 8460"/>
    <s v="OIL"/>
    <x v="0"/>
    <s v="V"/>
    <n v="10300"/>
    <x v="282"/>
    <x v="173"/>
    <x v="115"/>
    <n v="9"/>
    <n v="859"/>
    <m/>
    <n v="861"/>
    <m/>
    <n v="110"/>
    <m/>
    <n v="0"/>
    <n v="1004"/>
    <m/>
    <n v="226"/>
    <n v="67"/>
    <n v="741"/>
    <s v="GULF COAST WEST"/>
    <n v="749"/>
    <n v="866"/>
    <n v="0"/>
    <m/>
    <n v="8"/>
    <n v="10"/>
    <n v="14"/>
    <n v="61290"/>
    <n v="0"/>
    <m/>
    <m/>
    <d v="2020-09-15T00:00:00"/>
    <m/>
    <m/>
    <m/>
    <n v="1760"/>
    <m/>
    <n v="1000"/>
    <m/>
    <n v="569.79999999999995"/>
    <m/>
    <n v="430"/>
    <n v="2"/>
    <n v="245"/>
    <n v="2"/>
    <n v="317"/>
    <n v="2"/>
    <n v="2"/>
    <n v="2"/>
    <n v="8452"/>
    <n v="8455"/>
    <m/>
    <n v="48"/>
    <d v="1981-06-12T00:00:00"/>
    <n v="1"/>
    <n v="1"/>
    <s v="HOUSTON PIPE LINE COMPANY LP"/>
    <s v="GENESIS CRUDE OIL, L.P."/>
    <n v="12746"/>
    <n v="3"/>
    <m/>
    <s v="DOUGHTY"/>
    <x v="0"/>
    <n v="4"/>
    <s v="TEXAS &amp; LOUISIANA GULF COAST BASIN"/>
    <n v="1"/>
    <s v="USA"/>
    <m/>
    <m/>
    <n v="27.686595000000001"/>
    <n v="411"/>
    <n v="-97.504880900000003"/>
    <m/>
    <m/>
    <s v="P-330"/>
    <x v="0"/>
    <s v="DE YNOJOSA, R"/>
    <n v="418676"/>
    <n v="110"/>
    <m/>
    <n v="0"/>
    <n v="5126"/>
  </r>
  <r>
    <n v="42409324230000"/>
    <n v="4240932423"/>
    <n v="2"/>
    <s v="Recomplete"/>
    <x v="1"/>
    <s v="MAGNUM PRODUCING, LP"/>
    <x v="286"/>
    <s v="1A"/>
    <x v="18"/>
    <s v="M-3"/>
    <s v="OIL"/>
    <x v="0"/>
    <s v="V"/>
    <n v="9360"/>
    <x v="283"/>
    <x v="185"/>
    <x v="180"/>
    <n v="251"/>
    <n v="31795"/>
    <m/>
    <n v="144629"/>
    <m/>
    <n v="59"/>
    <m/>
    <n v="0"/>
    <n v="149928"/>
    <m/>
    <n v="789"/>
    <n v="1118"/>
    <n v="6510"/>
    <s v="GULF COAST WEST"/>
    <n v="6294"/>
    <n v="7559"/>
    <n v="0"/>
    <m/>
    <n v="50"/>
    <n v="54"/>
    <n v="22"/>
    <n v="324700"/>
    <n v="0"/>
    <n v="1667"/>
    <n v="430"/>
    <d v="2009-10-01T00:00:00"/>
    <n v="0"/>
    <m/>
    <m/>
    <n v="440"/>
    <n v="174.47300000000001"/>
    <n v="220"/>
    <n v="5731.5439999999999"/>
    <n v="2260.1"/>
    <m/>
    <n v="1506"/>
    <n v="3"/>
    <n v="1591"/>
    <n v="3"/>
    <n v="1842"/>
    <n v="3"/>
    <n v="11"/>
    <n v="3"/>
    <n v="8813"/>
    <n v="8946"/>
    <m/>
    <n v="35.5"/>
    <d v="1993-11-16T00:00:00"/>
    <n v="1"/>
    <n v="1"/>
    <m/>
    <s v="SHELL TRADING (US) COMPANY"/>
    <n v="12696"/>
    <n v="133"/>
    <m/>
    <s v="HARVEY"/>
    <x v="0"/>
    <n v="4"/>
    <s v="TEXAS &amp; LOUISIANA GULF COAST BASIN"/>
    <m/>
    <s v="USA"/>
    <m/>
    <m/>
    <n v="27.977489200000001"/>
    <n v="231"/>
    <n v="-97.260356200000004"/>
    <m/>
    <m/>
    <s v="P-330"/>
    <x v="0"/>
    <s v="SARGENT, G"/>
    <n v="418628"/>
    <n v="3416"/>
    <n v="596"/>
    <n v="0"/>
    <n v="0"/>
  </r>
  <r>
    <n v="42409319990000"/>
    <n v="4240931999"/>
    <n v="1"/>
    <s v="Recomplete"/>
    <x v="1"/>
    <s v="MAGNUM PRODUCING &amp; OPERATING CO."/>
    <x v="111"/>
    <n v="4"/>
    <x v="18"/>
    <s v="A-1 FRIO"/>
    <s v="OIL"/>
    <x v="0"/>
    <s v="V"/>
    <n v="7000"/>
    <x v="284"/>
    <x v="186"/>
    <x v="181"/>
    <n v="4"/>
    <n v="41646"/>
    <m/>
    <n v="787"/>
    <m/>
    <n v="15"/>
    <n v="1787"/>
    <n v="0"/>
    <n v="7728"/>
    <m/>
    <n v="299"/>
    <n v="12540"/>
    <m/>
    <s v="GULF COAST WEST"/>
    <m/>
    <m/>
    <m/>
    <m/>
    <n v="9"/>
    <n v="83"/>
    <n v="444"/>
    <n v="500710"/>
    <n v="0"/>
    <m/>
    <m/>
    <d v="2005-10-01T00:00:00"/>
    <m/>
    <m/>
    <m/>
    <n v="47340"/>
    <n v="52917.408000000003"/>
    <n v="52920"/>
    <n v="18.896999999999998"/>
    <n v="21.1"/>
    <n v="8.4"/>
    <n v="13776"/>
    <n v="2"/>
    <n v="299"/>
    <n v="1"/>
    <n v="2587"/>
    <n v="2"/>
    <n v="16"/>
    <n v="2"/>
    <n v="5550"/>
    <n v="5552"/>
    <m/>
    <n v="44"/>
    <d v="1984-12-28T00:00:00"/>
    <n v="1"/>
    <n v="1"/>
    <s v="HOUSTON PIPE LINE COMPANY"/>
    <s v="SCURLOCK PERMIAN CORPORATION"/>
    <n v="12586"/>
    <n v="2"/>
    <m/>
    <s v="TAFT, N."/>
    <x v="0"/>
    <n v="4"/>
    <s v="TEXAS &amp; LOUISIANA GULF COAST BASIN"/>
    <m/>
    <s v="USA"/>
    <m/>
    <m/>
    <n v="28.053357299999998"/>
    <n v="119"/>
    <n v="-97.3876037"/>
    <m/>
    <m/>
    <s v="P-330"/>
    <x v="3"/>
    <s v="FESSENDEN, J"/>
    <n v="418519"/>
    <n v="787"/>
    <n v="41646"/>
    <n v="0"/>
    <n v="0"/>
  </r>
  <r>
    <n v="42409324230000"/>
    <n v="4240932423"/>
    <n v="2"/>
    <s v="Recomplete"/>
    <x v="1"/>
    <s v="MAGNUM PRODUCING &amp; OPERATING CO."/>
    <x v="286"/>
    <d v="1899-12-30T01:00:00"/>
    <x v="18"/>
    <s v="14-B-1"/>
    <s v="OIL"/>
    <x v="0"/>
    <s v="V"/>
    <n v="9360"/>
    <x v="283"/>
    <x v="187"/>
    <x v="182"/>
    <n v="28"/>
    <n v="202024"/>
    <m/>
    <n v="25258"/>
    <m/>
    <n v="54"/>
    <n v="64"/>
    <n v="0"/>
    <n v="58929"/>
    <m/>
    <n v="1842"/>
    <n v="14500"/>
    <n v="9976"/>
    <s v="GULF COAST WEST"/>
    <n v="72967"/>
    <n v="22137"/>
    <n v="0"/>
    <m/>
    <n v="62"/>
    <n v="139"/>
    <n v="462"/>
    <n v="831516"/>
    <n v="0"/>
    <n v="12774"/>
    <n v="108353"/>
    <d v="2009-10-01T00:00:00"/>
    <n v="0"/>
    <m/>
    <m/>
    <n v="7500"/>
    <n v="7776.1989999999996"/>
    <n v="8000"/>
    <n v="128.59800000000001"/>
    <n v="133.4"/>
    <n v="843.8"/>
    <n v="14500"/>
    <n v="1"/>
    <n v="1910"/>
    <n v="2"/>
    <n v="4296"/>
    <n v="2"/>
    <n v="26"/>
    <n v="2"/>
    <n v="8813"/>
    <n v="8820"/>
    <m/>
    <n v="44.5"/>
    <d v="1993-11-16T00:00:00"/>
    <n v="1"/>
    <n v="1"/>
    <s v="CCNG GAS GATHERING, L.P."/>
    <s v="SCURLOCK PERMIAN CORPORATION"/>
    <n v="12456"/>
    <n v="7"/>
    <m/>
    <s v="HARVEY"/>
    <x v="0"/>
    <n v="4"/>
    <s v="TEXAS &amp; LOUISIANA GULF COAST BASIN"/>
    <m/>
    <s v="USA"/>
    <m/>
    <m/>
    <n v="27.977489200000001"/>
    <n v="231"/>
    <n v="-97.260356200000004"/>
    <m/>
    <m/>
    <s v="P-330"/>
    <x v="3"/>
    <s v="SARGENT, G"/>
    <n v="418395"/>
    <n v="5420"/>
    <n v="42147"/>
    <n v="0"/>
    <n v="0"/>
  </r>
  <r>
    <n v="42409313330000"/>
    <n v="4240931333"/>
    <n v="2"/>
    <s v="Recomplete"/>
    <x v="1"/>
    <s v="MAGNUM PRODUCING, LP"/>
    <x v="223"/>
    <n v="2"/>
    <x v="18"/>
    <s v="FRIO 7210"/>
    <s v="OIL"/>
    <x v="0"/>
    <s v="V"/>
    <n v="10385"/>
    <x v="37"/>
    <x v="188"/>
    <x v="65"/>
    <n v="13"/>
    <n v="68100"/>
    <m/>
    <n v="3162"/>
    <m/>
    <n v="85"/>
    <m/>
    <n v="0"/>
    <n v="14512"/>
    <m/>
    <n v="297"/>
    <n v="1485"/>
    <n v="2477"/>
    <s v="GULF COAST WEST"/>
    <n v="59726"/>
    <n v="12431"/>
    <n v="0"/>
    <m/>
    <n v="20"/>
    <n v="62"/>
    <n v="251"/>
    <n v="370516"/>
    <n v="0"/>
    <m/>
    <m/>
    <d v="1984-04-01T00:00:00"/>
    <m/>
    <m/>
    <m/>
    <n v="12650"/>
    <n v="206.41300000000001"/>
    <n v="21540"/>
    <n v="4844.66"/>
    <n v="79.099999999999994"/>
    <m/>
    <n v="14592"/>
    <n v="3"/>
    <n v="616"/>
    <n v="2"/>
    <n v="2989"/>
    <n v="3"/>
    <n v="18"/>
    <n v="3"/>
    <n v="6550"/>
    <n v="7218"/>
    <m/>
    <n v="57.9"/>
    <d v="1979-07-03T00:00:00"/>
    <n v="1"/>
    <n v="1"/>
    <s v="PRODUCERS GAS GATHERING JV"/>
    <s v="FLINT HILLS RESOURCES, LP"/>
    <n v="12442"/>
    <n v="668"/>
    <m/>
    <s v="TRIPLE &quot;A&quot;"/>
    <x v="0"/>
    <n v="4"/>
    <s v="TEXAS &amp; LOUISIANA GULF COAST BASIN"/>
    <m/>
    <s v="USA"/>
    <m/>
    <m/>
    <n v="28.000949299999998"/>
    <m/>
    <n v="-97.422525300000004"/>
    <m/>
    <m/>
    <s v="P-330"/>
    <x v="0"/>
    <m/>
    <n v="418381"/>
    <n v="499"/>
    <n v="103"/>
    <n v="0"/>
    <n v="0"/>
  </r>
  <r>
    <n v="42355321790000"/>
    <n v="4235532179"/>
    <n v="0"/>
    <s v="Not in Permit List"/>
    <x v="1"/>
    <s v="MAGNUM PRODUCING, LP"/>
    <x v="287"/>
    <n v="1"/>
    <x v="23"/>
    <n v="6050"/>
    <s v="OIL"/>
    <x v="0"/>
    <s v="D"/>
    <n v="13748"/>
    <x v="285"/>
    <x v="189"/>
    <x v="183"/>
    <n v="283"/>
    <n v="4943"/>
    <m/>
    <n v="47327"/>
    <m/>
    <n v="1"/>
    <m/>
    <n v="0"/>
    <n v="48151"/>
    <m/>
    <n v="151"/>
    <n v="1"/>
    <n v="2230"/>
    <s v="GULF COAST WEST"/>
    <n v="193"/>
    <n v="2262"/>
    <n v="0"/>
    <m/>
    <n v="14"/>
    <n v="14"/>
    <n v="2"/>
    <n v="86387"/>
    <n v="0"/>
    <n v="969"/>
    <m/>
    <m/>
    <n v="0"/>
    <m/>
    <m/>
    <n v="110"/>
    <m/>
    <n v="100"/>
    <m/>
    <n v="8760"/>
    <m/>
    <n v="62"/>
    <n v="199"/>
    <n v="642"/>
    <n v="39"/>
    <n v="652"/>
    <n v="39"/>
    <n v="4"/>
    <n v="39"/>
    <n v="6209"/>
    <n v="6216"/>
    <m/>
    <n v="35"/>
    <d v="1984-05-28T00:00:00"/>
    <n v="1"/>
    <n v="1"/>
    <m/>
    <s v="GULFMARK ENERGY, INC."/>
    <n v="12360"/>
    <n v="7"/>
    <m/>
    <s v="WHITE POINT EAST"/>
    <x v="0"/>
    <n v="4"/>
    <s v="TEXAS &amp; LOUISIANA GULF COAST BASIN"/>
    <n v="939"/>
    <s v="USA"/>
    <m/>
    <m/>
    <n v="27.824058699999998"/>
    <n v="2677"/>
    <n v="-97.456723999999994"/>
    <m/>
    <m/>
    <s v="P-330"/>
    <x v="0"/>
    <s v="NUECES CO NAV DIST NO 1"/>
    <n v="418300"/>
    <n v="789"/>
    <m/>
    <n v="0"/>
    <n v="0"/>
  </r>
  <r>
    <n v="42007301360000"/>
    <n v="4200730136"/>
    <n v="1"/>
    <s v="Amended"/>
    <x v="1"/>
    <s v="MAGNUM PRODUCING &amp; OPERATING CO."/>
    <x v="254"/>
    <n v="1"/>
    <x v="19"/>
    <s v="E-3"/>
    <s v="OIL"/>
    <x v="0"/>
    <s v="V"/>
    <n v="13000"/>
    <x v="260"/>
    <x v="190"/>
    <x v="184"/>
    <n v="45"/>
    <n v="28540"/>
    <m/>
    <n v="24006"/>
    <m/>
    <n v="5"/>
    <m/>
    <n v="0"/>
    <n v="28763"/>
    <m/>
    <n v="280"/>
    <n v="166"/>
    <n v="4671"/>
    <s v="GULF COAST WEST"/>
    <n v="6805"/>
    <n v="5805"/>
    <n v="0"/>
    <m/>
    <n v="31"/>
    <n v="31"/>
    <n v="0"/>
    <n v="187000"/>
    <n v="0"/>
    <n v="1537"/>
    <n v="3508"/>
    <d v="1984-04-01T00:00:00"/>
    <n v="0"/>
    <m/>
    <m/>
    <n v="0"/>
    <n v="555.55600000000004"/>
    <n v="1190"/>
    <n v="1800"/>
    <n v="966000"/>
    <m/>
    <n v="2043"/>
    <n v="6"/>
    <n v="966"/>
    <n v="2"/>
    <n v="1228"/>
    <n v="6"/>
    <n v="7"/>
    <n v="6"/>
    <n v="7784"/>
    <n v="7820"/>
    <m/>
    <n v="38.799999999999997"/>
    <d v="1984-06-22T00:00:00"/>
    <n v="1"/>
    <n v="1"/>
    <s v="PG&amp;E TEXAS PIPELINE, L.P."/>
    <s v="EOTT ENERGY OPERATING L. P."/>
    <n v="12083"/>
    <n v="36"/>
    <m/>
    <s v="ESTES COVE"/>
    <x v="0"/>
    <n v="4"/>
    <s v="TEXAS &amp; LOUISIANA GULF COAST BASIN"/>
    <m/>
    <s v="USA"/>
    <m/>
    <m/>
    <n v="27.977553199999999"/>
    <m/>
    <n v="-97.087556000000006"/>
    <m/>
    <m/>
    <s v="P-330"/>
    <x v="3"/>
    <m/>
    <n v="418028"/>
    <n v="522"/>
    <n v="290"/>
    <n v="0"/>
    <n v="0"/>
  </r>
  <r>
    <n v="42007200380000"/>
    <n v="4200720038"/>
    <n v="2"/>
    <s v="Recomplete"/>
    <x v="1"/>
    <s v="MAGNUM PRODUCING &amp; OPERATING CO."/>
    <x v="288"/>
    <n v="1"/>
    <x v="19"/>
    <s v="E-4"/>
    <s v="OIL"/>
    <x v="0"/>
    <s v="V"/>
    <n v="10555"/>
    <x v="276"/>
    <x v="191"/>
    <x v="185"/>
    <n v="76"/>
    <n v="29154"/>
    <m/>
    <n v="41405"/>
    <m/>
    <m/>
    <n v="10"/>
    <n v="0"/>
    <n v="46264"/>
    <m/>
    <n v="1568"/>
    <n v="1"/>
    <n v="10822"/>
    <s v="GULF COAST WEST"/>
    <n v="6"/>
    <n v="10823"/>
    <n v="0"/>
    <m/>
    <n v="97"/>
    <n v="97"/>
    <n v="0"/>
    <n v="584161"/>
    <n v="0"/>
    <n v="1998"/>
    <n v="15723"/>
    <d v="2001-12-18T00:00:00"/>
    <n v="0"/>
    <m/>
    <m/>
    <n v="0"/>
    <m/>
    <n v="700"/>
    <m/>
    <n v="3018000"/>
    <n v="0"/>
    <n v="2612"/>
    <n v="68"/>
    <n v="3018"/>
    <n v="2"/>
    <n v="3018"/>
    <n v="2"/>
    <n v="18"/>
    <n v="2"/>
    <n v="7783"/>
    <n v="7797"/>
    <m/>
    <n v="40.700000000000003"/>
    <d v="1968-05-27T00:00:00"/>
    <n v="1"/>
    <n v="1"/>
    <m/>
    <s v="EOTT ENERGY OPERATING L. P."/>
    <n v="11894"/>
    <n v="14"/>
    <m/>
    <s v="ESTES COVE"/>
    <x v="0"/>
    <n v="4"/>
    <s v="TEXAS &amp; LOUISIANA GULF COAST BASIN"/>
    <m/>
    <s v="USA"/>
    <m/>
    <m/>
    <n v="27.975169099999999"/>
    <m/>
    <n v="-97.089717899999997"/>
    <m/>
    <m/>
    <s v="P-330"/>
    <x v="3"/>
    <m/>
    <n v="417841"/>
    <m/>
    <n v="2732"/>
    <n v="0"/>
    <n v="0"/>
  </r>
  <r>
    <n v="42409322710000"/>
    <n v="4240932271"/>
    <n v="0"/>
    <s v="Not in Permit List"/>
    <x v="1"/>
    <s v="MAGNUM PRODUCING, LP"/>
    <x v="111"/>
    <n v="1"/>
    <x v="18"/>
    <n v="5530"/>
    <s v="OIL"/>
    <x v="0"/>
    <s v="V"/>
    <n v="6812"/>
    <x v="286"/>
    <x v="192"/>
    <x v="186"/>
    <n v="83"/>
    <n v="800"/>
    <m/>
    <n v="7576"/>
    <m/>
    <n v="18"/>
    <n v="344"/>
    <n v="0"/>
    <n v="7709"/>
    <m/>
    <n v="291"/>
    <n v="1"/>
    <n v="902"/>
    <s v="GULF COAST WEST"/>
    <n v="6"/>
    <n v="903"/>
    <n v="0"/>
    <m/>
    <n v="6"/>
    <n v="6"/>
    <n v="0"/>
    <n v="35258"/>
    <n v="0"/>
    <n v="808"/>
    <n v="9"/>
    <d v="2005-09-01T00:00:00"/>
    <n v="0"/>
    <m/>
    <m/>
    <n v="10"/>
    <n v="2189.759"/>
    <n v="110"/>
    <n v="456.67099999999999"/>
    <n v="182000"/>
    <n v="52.3"/>
    <n v="383"/>
    <n v="86"/>
    <n v="291"/>
    <n v="1"/>
    <n v="291"/>
    <n v="1"/>
    <n v="2"/>
    <n v="1"/>
    <n v="5466"/>
    <n v="5502"/>
    <m/>
    <n v="31.4"/>
    <d v="1988-10-28T00:00:00"/>
    <n v="1"/>
    <n v="1"/>
    <s v="HOUSTON PIPE LINE COMPANY LP"/>
    <s v="PLAINS MARKETING, L.P."/>
    <n v="11731"/>
    <n v="36"/>
    <m/>
    <s v="PLYMOUTH"/>
    <x v="0"/>
    <n v="4"/>
    <s v="TEXAS &amp; LOUISIANA GULF COAST BASIN"/>
    <m/>
    <s v="USA"/>
    <m/>
    <m/>
    <n v="28.057033000000001"/>
    <n v="119"/>
    <n v="-97.387853100000001"/>
    <n v="24"/>
    <m/>
    <s v="P-330"/>
    <x v="0"/>
    <s v="FESSENDEN, J"/>
    <n v="417678"/>
    <n v="332"/>
    <n v="727"/>
    <n v="0"/>
    <n v="0"/>
  </r>
  <r>
    <n v="42409319990000"/>
    <n v="4240931999"/>
    <n v="1"/>
    <s v="Recomplete"/>
    <x v="1"/>
    <s v="MAGNUM PRODUCING &amp; OPERATING CO."/>
    <x v="111"/>
    <m/>
    <x v="18"/>
    <n v="5390"/>
    <s v="OIL"/>
    <x v="0"/>
    <s v="V"/>
    <n v="7000"/>
    <x v="284"/>
    <x v="193"/>
    <x v="187"/>
    <n v="68"/>
    <n v="47790"/>
    <m/>
    <n v="45728"/>
    <m/>
    <n v="186"/>
    <m/>
    <n v="0"/>
    <n v="53693"/>
    <m/>
    <n v="3285"/>
    <n v="4059"/>
    <n v="13232"/>
    <s v="GULF COAST WEST"/>
    <n v="22126"/>
    <n v="16920"/>
    <n v="0"/>
    <m/>
    <n v="128"/>
    <n v="151"/>
    <n v="141"/>
    <n v="907033"/>
    <n v="0"/>
    <n v="3328"/>
    <n v="12"/>
    <d v="2005-10-01T00:00:00"/>
    <n v="0"/>
    <m/>
    <m/>
    <n v="1100"/>
    <n v="2.9510000000000001"/>
    <n v="1050"/>
    <n v="338888.88900000002"/>
    <n v="906.7"/>
    <m/>
    <n v="7093"/>
    <n v="27"/>
    <n v="3831"/>
    <n v="2"/>
    <n v="4535"/>
    <n v="2"/>
    <n v="27"/>
    <n v="2"/>
    <n v="5550"/>
    <n v="5595"/>
    <m/>
    <n v="31"/>
    <d v="1984-12-28T00:00:00"/>
    <n v="1"/>
    <n v="2"/>
    <s v="MAGNUM PRODUCING &amp; OPERATING CO."/>
    <s v="SCURLOCK PERMIAN CORPORATION"/>
    <n v="11647"/>
    <n v="45"/>
    <m/>
    <s v="PLYMOUTH"/>
    <x v="0"/>
    <n v="4"/>
    <s v="TEXAS &amp; LOUISIANA GULF COAST BASIN"/>
    <m/>
    <s v="USA"/>
    <m/>
    <m/>
    <n v="28.053357299999998"/>
    <n v="119"/>
    <n v="-97.3876037"/>
    <m/>
    <m/>
    <s v="P-330"/>
    <x v="3"/>
    <s v="FESSENDEN, J"/>
    <n v="417597"/>
    <n v="3050"/>
    <n v="9"/>
    <n v="0"/>
    <n v="0"/>
  </r>
  <r>
    <n v="42355317610000"/>
    <n v="4235531761"/>
    <n v="1"/>
    <s v="Recomplete"/>
    <x v="1"/>
    <s v="MAGNUM PRODUCING &amp; OPERATING CO."/>
    <x v="117"/>
    <n v="1"/>
    <x v="23"/>
    <m/>
    <s v="OIL"/>
    <x v="0"/>
    <s v="V"/>
    <n v="10300"/>
    <x v="282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d v="2009-04-01T00:00:00"/>
    <m/>
    <m/>
    <m/>
    <m/>
    <m/>
    <m/>
    <m/>
    <m/>
    <m/>
    <m/>
    <m/>
    <m/>
    <m/>
    <m/>
    <m/>
    <m/>
    <m/>
    <n v="8452"/>
    <n v="9612"/>
    <m/>
    <n v="47.1"/>
    <d v="1981-06-12T00:00:00"/>
    <n v="1"/>
    <m/>
    <s v="HOUSTON PIPE LINE COMPANY"/>
    <s v="KOCH OIL CO/DIV OF KOCH IND, INC"/>
    <n v="11557"/>
    <n v="1160"/>
    <m/>
    <s v="WILDCAT"/>
    <x v="0"/>
    <n v="4"/>
    <s v="TEXAS &amp; LOUISIANA GULF COAST BASIN"/>
    <m/>
    <s v="USA"/>
    <m/>
    <m/>
    <n v="27.686595000000001"/>
    <m/>
    <n v="-97.504880900000003"/>
    <m/>
    <m/>
    <s v="P-330"/>
    <x v="3"/>
    <m/>
    <n v="417508"/>
    <m/>
    <m/>
    <m/>
    <n v="0"/>
  </r>
  <r>
    <n v="42409322710000"/>
    <n v="4240932271"/>
    <n v="0"/>
    <s v="Not in Permit List"/>
    <x v="1"/>
    <s v="MAGNUM PRODUCING, LP"/>
    <x v="111"/>
    <n v="1"/>
    <x v="18"/>
    <s v="6620 SAND"/>
    <s v="OIL"/>
    <x v="0"/>
    <s v="V"/>
    <n v="6812"/>
    <x v="286"/>
    <x v="194"/>
    <x v="188"/>
    <n v="4"/>
    <n v="2"/>
    <m/>
    <n v="716"/>
    <m/>
    <n v="106"/>
    <n v="1"/>
    <n v="0"/>
    <n v="716"/>
    <m/>
    <n v="305"/>
    <m/>
    <n v="610"/>
    <s v="GULF COAST WEST"/>
    <n v="1"/>
    <n v="610"/>
    <n v="0"/>
    <m/>
    <n v="7"/>
    <n v="7"/>
    <n v="0"/>
    <n v="41226"/>
    <n v="0"/>
    <m/>
    <m/>
    <d v="2005-09-01T00:00:00"/>
    <m/>
    <m/>
    <m/>
    <n v="0"/>
    <n v="2.7930000000000001"/>
    <n v="0"/>
    <n v="358000"/>
    <m/>
    <n v="106000"/>
    <n v="1"/>
    <n v="8"/>
    <n v="305"/>
    <n v="1"/>
    <n v="305"/>
    <n v="1"/>
    <n v="2"/>
    <n v="1"/>
    <n v="5466"/>
    <n v="6593"/>
    <m/>
    <n v="36.200000000000003"/>
    <d v="1988-10-28T00:00:00"/>
    <n v="1"/>
    <n v="1"/>
    <m/>
    <s v="PLAINS MARKETING, L.P."/>
    <n v="11532"/>
    <n v="1127"/>
    <m/>
    <s v="PLYMOUTH"/>
    <x v="0"/>
    <n v="4"/>
    <s v="TEXAS &amp; LOUISIANA GULF COAST BASIN"/>
    <m/>
    <s v="USA"/>
    <m/>
    <m/>
    <n v="28.057033000000001"/>
    <m/>
    <n v="-97.387853100000001"/>
    <m/>
    <m/>
    <s v="P-330"/>
    <x v="0"/>
    <m/>
    <n v="417485"/>
    <n v="716"/>
    <n v="2"/>
    <n v="0"/>
    <n v="0"/>
  </r>
  <r>
    <n v="42409321250000"/>
    <n v="4240932125"/>
    <n v="0"/>
    <s v="Not in Permit List"/>
    <x v="1"/>
    <s v="MAGNUM PRODUCING &amp; OPERATING CO."/>
    <x v="289"/>
    <d v="1899-12-30T03:00:00"/>
    <x v="18"/>
    <s v="M-3"/>
    <s v="OIL"/>
    <x v="0"/>
    <s v="V"/>
    <n v="9500"/>
    <x v="287"/>
    <x v="195"/>
    <x v="166"/>
    <n v="48"/>
    <n v="50980"/>
    <m/>
    <n v="6807"/>
    <m/>
    <n v="67"/>
    <n v="1"/>
    <n v="0"/>
    <n v="15304"/>
    <m/>
    <n v="338"/>
    <n v="2366"/>
    <n v="2173"/>
    <s v="GULF COAST WEST"/>
    <n v="14477"/>
    <n v="4586"/>
    <n v="0"/>
    <m/>
    <n v="5"/>
    <n v="18"/>
    <n v="78"/>
    <n v="107600"/>
    <n v="0"/>
    <n v="925"/>
    <n v="7776"/>
    <d v="1988-06-01T00:00:00"/>
    <n v="0"/>
    <m/>
    <m/>
    <n v="15810"/>
    <n v="4748.0720000000001"/>
    <n v="7490"/>
    <n v="210.61199999999999"/>
    <n v="63.2"/>
    <n v="67000"/>
    <n v="2698"/>
    <n v="3"/>
    <n v="547"/>
    <n v="4"/>
    <n v="996"/>
    <n v="3"/>
    <n v="6"/>
    <n v="3"/>
    <n v="8936"/>
    <n v="8943"/>
    <m/>
    <n v="33"/>
    <d v="1986-06-13T00:00:00"/>
    <n v="1"/>
    <n v="1"/>
    <s v="HOUSTON PIPE LINE COMPANY"/>
    <s v="KOCH OIL CO/DIV OF KOCH IND, INC"/>
    <n v="11482"/>
    <n v="7"/>
    <m/>
    <s v="HARVEY"/>
    <x v="0"/>
    <n v="4"/>
    <s v="TEXAS &amp; LOUISIANA GULF COAST BASIN"/>
    <m/>
    <s v="USA"/>
    <m/>
    <m/>
    <n v="27.985577500000002"/>
    <n v="158"/>
    <n v="-97.245703000000006"/>
    <m/>
    <m/>
    <s v="P-330"/>
    <x v="3"/>
    <s v="HORNSBY, C C"/>
    <n v="417435"/>
    <n v="389"/>
    <n v="1847"/>
    <n v="0"/>
    <n v="0"/>
  </r>
  <r>
    <n v="42355320400000"/>
    <n v="4235532040"/>
    <n v="0"/>
    <s v="Not in Permit List"/>
    <x v="1"/>
    <s v="MAGNUM PRODUCING, LP"/>
    <x v="117"/>
    <n v="3"/>
    <x v="23"/>
    <n v="9220"/>
    <s v="OIL"/>
    <x v="0"/>
    <s v="V"/>
    <n v="10050"/>
    <x v="288"/>
    <x v="196"/>
    <x v="189"/>
    <n v="85"/>
    <n v="125360"/>
    <m/>
    <n v="24925"/>
    <m/>
    <n v="14"/>
    <m/>
    <n v="0"/>
    <n v="45818"/>
    <m/>
    <n v="830"/>
    <n v="4111"/>
    <n v="8270"/>
    <s v="GULF COAST WEST"/>
    <n v="64512"/>
    <n v="19022"/>
    <n v="0"/>
    <m/>
    <n v="77"/>
    <n v="169"/>
    <n v="553"/>
    <n v="1016903"/>
    <n v="0"/>
    <n v="108"/>
    <m/>
    <d v="2010-10-01T00:00:00"/>
    <n v="0"/>
    <m/>
    <m/>
    <n v="7150"/>
    <m/>
    <n v="5030"/>
    <m/>
    <n v="139.80000000000001"/>
    <m/>
    <n v="17142"/>
    <n v="2"/>
    <n v="2397"/>
    <n v="2"/>
    <n v="5254"/>
    <n v="2"/>
    <n v="32"/>
    <n v="2"/>
    <n v="9204"/>
    <n v="9208"/>
    <m/>
    <n v="51.5"/>
    <d v="1982-09-28T00:00:00"/>
    <n v="1"/>
    <n v="1"/>
    <m/>
    <s v="GENESIS CRUDE OIL, L.P."/>
    <n v="11363"/>
    <n v="4"/>
    <m/>
    <s v="DOUGHTY"/>
    <x v="0"/>
    <n v="4"/>
    <s v="TEXAS &amp; LOUISIANA GULF COAST BASIN"/>
    <n v="1"/>
    <s v="USA"/>
    <m/>
    <m/>
    <n v="27.686790599999998"/>
    <n v="411"/>
    <n v="-97.505245700000003"/>
    <m/>
    <m/>
    <s v="P-330"/>
    <x v="0"/>
    <s v="DE YNOJOSA, R"/>
    <n v="417317"/>
    <n v="78"/>
    <m/>
    <n v="0"/>
    <n v="5126"/>
  </r>
  <r>
    <n v="42007200380000"/>
    <n v="4200720038"/>
    <n v="2"/>
    <s v="Recomplete"/>
    <x v="1"/>
    <s v="MAGNUM PRODUCING &amp; OPERATING CO."/>
    <x v="290"/>
    <s v="1 M"/>
    <x v="19"/>
    <s v="F-1"/>
    <s v="OIL"/>
    <x v="0"/>
    <s v="V"/>
    <n v="10555"/>
    <x v="276"/>
    <x v="197"/>
    <x v="190"/>
    <n v="7"/>
    <m/>
    <m/>
    <n v="698"/>
    <m/>
    <n v="112"/>
    <m/>
    <n v="0"/>
    <n v="698"/>
    <m/>
    <n v="262"/>
    <m/>
    <n v="586"/>
    <s v="GULF COAST WEST"/>
    <n v="0"/>
    <n v="586"/>
    <n v="0"/>
    <m/>
    <n v="3"/>
    <n v="3"/>
    <n v="0"/>
    <n v="17600"/>
    <n v="0"/>
    <m/>
    <m/>
    <d v="2001-12-18T00:00:00"/>
    <m/>
    <m/>
    <m/>
    <n v="0"/>
    <m/>
    <n v="0"/>
    <m/>
    <m/>
    <m/>
    <m/>
    <m/>
    <n v="262"/>
    <n v="1"/>
    <n v="262"/>
    <n v="1"/>
    <n v="2"/>
    <n v="1"/>
    <n v="7804"/>
    <n v="8165"/>
    <m/>
    <n v="40"/>
    <d v="1968-05-27T00:00:00"/>
    <n v="1"/>
    <n v="1"/>
    <m/>
    <m/>
    <n v="11065"/>
    <n v="361"/>
    <m/>
    <s v="ESTES COVE"/>
    <x v="0"/>
    <n v="4"/>
    <s v="TEXAS &amp; LOUISIANA GULF COAST BASIN"/>
    <m/>
    <s v="USA"/>
    <m/>
    <m/>
    <n v="27.975169099999999"/>
    <n v="160"/>
    <n v="-97.089717899999997"/>
    <n v="244"/>
    <m/>
    <s v="P-330"/>
    <x v="3"/>
    <s v="MCKAY, J"/>
    <n v="417021"/>
    <n v="698"/>
    <m/>
    <n v="0"/>
    <n v="0"/>
  </r>
  <r>
    <n v="42247314740000"/>
    <n v="4224731474"/>
    <n v="1"/>
    <s v="PlugBack"/>
    <x v="1"/>
    <s v="MAGNUM PRODUCING &amp; OPERATING CO."/>
    <x v="291"/>
    <n v="1"/>
    <x v="51"/>
    <n v="5700"/>
    <s v="OIL"/>
    <x v="0"/>
    <s v="V"/>
    <n v="12269"/>
    <x v="289"/>
    <x v="166"/>
    <x v="191"/>
    <n v="25"/>
    <n v="7290"/>
    <m/>
    <n v="3035"/>
    <m/>
    <n v="28"/>
    <n v="236"/>
    <n v="0"/>
    <n v="4250"/>
    <m/>
    <n v="238"/>
    <n v="236"/>
    <n v="1865"/>
    <s v="GULF COAST WEST"/>
    <n v="2505"/>
    <n v="2283"/>
    <n v="0"/>
    <m/>
    <n v="8"/>
    <n v="8"/>
    <n v="0"/>
    <n v="50903"/>
    <n v="0"/>
    <n v="1806"/>
    <n v="4416"/>
    <d v="1992-01-21T00:00:00"/>
    <n v="0"/>
    <m/>
    <m/>
    <n v="0"/>
    <n v="4562.7619999999997"/>
    <n v="2400"/>
    <n v="219.166"/>
    <m/>
    <n v="118.6"/>
    <n v="914"/>
    <n v="5"/>
    <n v="527"/>
    <n v="4"/>
    <n v="589"/>
    <n v="4"/>
    <n v="4"/>
    <n v="4"/>
    <n v="5728"/>
    <n v="5734"/>
    <m/>
    <n v="42.5"/>
    <d v="1988-10-17T00:00:00"/>
    <n v="1"/>
    <n v="1"/>
    <s v="AMERICAN PIPELINE COMPANY"/>
    <s v="SCURLOCK PERMIAN CORPORATION"/>
    <n v="11060"/>
    <n v="6"/>
    <m/>
    <s v="JONES"/>
    <x v="0"/>
    <n v="4"/>
    <s v="TEXAS &amp; LOUISIANA GULF COAST BASIN"/>
    <m/>
    <s v="USA"/>
    <m/>
    <m/>
    <n v="26.8148938"/>
    <n v="258"/>
    <n v="-98.679682799999995"/>
    <m/>
    <m/>
    <s v="P-330"/>
    <x v="3"/>
    <s v="RAMIREZ, J M"/>
    <n v="417016"/>
    <n v="478"/>
    <n v="2181"/>
    <n v="0"/>
    <n v="0"/>
  </r>
  <r>
    <n v="42131365120000"/>
    <n v="4213136512"/>
    <n v="1"/>
    <s v="Recomplete"/>
    <x v="1"/>
    <s v="MAGNUM PRODUCING &amp; OPERATING COMPANY"/>
    <x v="176"/>
    <s v="5 U"/>
    <x v="14"/>
    <s v="HOCKLEY-WOODLEY"/>
    <s v="OIL"/>
    <x v="0"/>
    <s v="V"/>
    <n v="7600"/>
    <x v="290"/>
    <x v="198"/>
    <x v="192"/>
    <n v="180"/>
    <n v="109084"/>
    <m/>
    <n v="149110"/>
    <m/>
    <n v="44"/>
    <m/>
    <n v="0"/>
    <n v="167291"/>
    <m/>
    <n v="206"/>
    <n v="998"/>
    <n v="2610"/>
    <s v="GULF COAST WEST"/>
    <n v="9666"/>
    <n v="4221"/>
    <n v="0"/>
    <m/>
    <n v="4"/>
    <n v="20"/>
    <n v="92"/>
    <n v="117290"/>
    <n v="0"/>
    <n v="1689"/>
    <m/>
    <d v="2007-07-30T00:00:00"/>
    <n v="0"/>
    <m/>
    <m/>
    <n v="21970"/>
    <m/>
    <n v="730"/>
    <m/>
    <n v="45.5"/>
    <m/>
    <n v="8837"/>
    <n v="7"/>
    <n v="4625"/>
    <n v="26"/>
    <n v="5142"/>
    <n v="26"/>
    <n v="31"/>
    <n v="26"/>
    <n v="5580"/>
    <n v="5588"/>
    <m/>
    <n v="41.6"/>
    <d v="1984-10-03T00:00:00"/>
    <n v="1"/>
    <n v="1"/>
    <s v="LEASE USE ONLY"/>
    <s v="GENESIS CRUDE OIL, L.P."/>
    <n v="10945"/>
    <n v="8"/>
    <m/>
    <s v="ORCONES"/>
    <x v="0"/>
    <n v="4"/>
    <s v="TEXAS &amp; LOUISIANA GULF COAST BASIN"/>
    <m/>
    <s v="USA"/>
    <m/>
    <m/>
    <n v="27.503868900000001"/>
    <n v="657"/>
    <n v="-98.357050099999995"/>
    <m/>
    <m/>
    <s v="P-330"/>
    <x v="2"/>
    <s v="GARCIA, HRS A"/>
    <n v="416901"/>
    <n v="1955"/>
    <m/>
    <n v="0"/>
    <n v="0"/>
  </r>
  <r>
    <n v="42355317610000"/>
    <n v="4235531761"/>
    <n v="1"/>
    <s v="Recomplete"/>
    <x v="1"/>
    <s v="MAGNUM PRODUCING &amp; OPERATING CO."/>
    <x v="117"/>
    <n v="1"/>
    <x v="23"/>
    <s v="FRIO 9530"/>
    <s v="OIL"/>
    <x v="0"/>
    <s v="V"/>
    <n v="10300"/>
    <x v="282"/>
    <x v="199"/>
    <x v="193"/>
    <n v="45"/>
    <n v="59381"/>
    <m/>
    <n v="22597"/>
    <m/>
    <n v="22"/>
    <m/>
    <n v="0"/>
    <n v="32494"/>
    <m/>
    <n v="1256"/>
    <n v="5353"/>
    <n v="6448"/>
    <s v="GULF COAST WEST"/>
    <n v="18757"/>
    <n v="9574"/>
    <n v="0"/>
    <m/>
    <n v="38"/>
    <n v="62"/>
    <n v="142"/>
    <n v="370097"/>
    <n v="0"/>
    <n v="4896"/>
    <n v="9092"/>
    <d v="2009-04-01T00:00:00"/>
    <n v="0"/>
    <m/>
    <m/>
    <n v="3740"/>
    <n v="1549.925"/>
    <n v="2630"/>
    <n v="645.19200000000001"/>
    <n v="267.39999999999998"/>
    <m/>
    <n v="5353"/>
    <n v="1"/>
    <n v="1256"/>
    <n v="1"/>
    <n v="2148"/>
    <n v="1"/>
    <n v="13"/>
    <n v="1"/>
    <n v="8452"/>
    <n v="9559"/>
    <m/>
    <n v="46.2"/>
    <d v="1981-06-12T00:00:00"/>
    <n v="1"/>
    <n v="1"/>
    <m/>
    <m/>
    <n v="10721"/>
    <n v="1107"/>
    <m/>
    <s v="DOUGHTY"/>
    <x v="0"/>
    <n v="4"/>
    <s v="TEXAS &amp; LOUISIANA GULF COAST BASIN"/>
    <m/>
    <s v="USA"/>
    <m/>
    <m/>
    <n v="27.686595000000001"/>
    <m/>
    <n v="-97.504880900000003"/>
    <m/>
    <m/>
    <s v="P-330"/>
    <x v="3"/>
    <m/>
    <n v="416677"/>
    <n v="671"/>
    <n v="1040"/>
    <n v="0"/>
    <n v="0"/>
  </r>
  <r>
    <n v="42427319600000"/>
    <n v="4242731960"/>
    <n v="0"/>
    <s v="Not in Permit List"/>
    <x v="1"/>
    <s v="MAGNUM PRODUCING &amp; OPERATING COMPANY"/>
    <x v="292"/>
    <m/>
    <x v="52"/>
    <n v="4350"/>
    <s v="OIL"/>
    <x v="0"/>
    <s v="V"/>
    <n v="4610"/>
    <x v="291"/>
    <x v="200"/>
    <x v="194"/>
    <n v="105"/>
    <n v="61041"/>
    <m/>
    <n v="33225"/>
    <m/>
    <n v="56"/>
    <n v="291"/>
    <n v="0"/>
    <n v="43398"/>
    <m/>
    <n v="45"/>
    <n v="143"/>
    <n v="3281"/>
    <s v="GULF COAST WEST"/>
    <n v="824"/>
    <n v="3418"/>
    <n v="0"/>
    <m/>
    <n v="26"/>
    <n v="27"/>
    <n v="5"/>
    <n v="160821"/>
    <n v="0"/>
    <n v="1813"/>
    <n v="12369"/>
    <d v="2006-04-01T00:00:00"/>
    <n v="0"/>
    <m/>
    <m/>
    <n v="180"/>
    <n v="5267.9290000000001"/>
    <n v="1840"/>
    <n v="189.828"/>
    <n v="5651.2"/>
    <n v="192.4"/>
    <n v="3809"/>
    <n v="57"/>
    <n v="1014"/>
    <n v="8"/>
    <n v="1038"/>
    <n v="8"/>
    <n v="6"/>
    <n v="8"/>
    <n v="4216"/>
    <n v="4284"/>
    <m/>
    <n v="40"/>
    <d v="1985-01-26T00:00:00"/>
    <n v="1"/>
    <n v="2"/>
    <s v="PG&amp;E TEXAS HYDROCARBONS, L.P."/>
    <s v="PLAINS MARKETING, L.P."/>
    <n v="10716"/>
    <n v="68"/>
    <m/>
    <s v="RINCON N."/>
    <x v="0"/>
    <n v="4"/>
    <s v="TEXAS &amp; LOUISIANA GULF COAST BASIN"/>
    <n v="553"/>
    <s v="USA"/>
    <m/>
    <m/>
    <n v="26.572910400000001"/>
    <n v="383"/>
    <n v="-98.563213099999999"/>
    <m/>
    <m/>
    <s v="P-330"/>
    <x v="2"/>
    <s v="CCSD&amp;RGNG RR CO"/>
    <n v="416672"/>
    <n v="1743"/>
    <n v="9182"/>
    <n v="0"/>
    <n v="6955"/>
  </r>
  <r>
    <n v="42409319480000"/>
    <n v="4240931948"/>
    <n v="0"/>
    <s v="Not in Permit List"/>
    <x v="1"/>
    <s v="MAGNUM PRODUCING, LP"/>
    <x v="293"/>
    <n v="1"/>
    <x v="18"/>
    <s v="FRIO"/>
    <s v="OIL"/>
    <x v="0"/>
    <s v="V"/>
    <n v="6012"/>
    <x v="292"/>
    <x v="201"/>
    <x v="195"/>
    <n v="344"/>
    <n v="80357"/>
    <m/>
    <n v="50542"/>
    <m/>
    <n v="27"/>
    <n v="112"/>
    <n v="0"/>
    <n v="63935"/>
    <m/>
    <n v="116"/>
    <n v="46"/>
    <n v="8354"/>
    <s v="GULF COAST WEST"/>
    <n v="10317"/>
    <n v="10074"/>
    <n v="0"/>
    <m/>
    <n v="80"/>
    <n v="97"/>
    <n v="100"/>
    <n v="579500"/>
    <n v="0"/>
    <n v="268"/>
    <n v="1876"/>
    <d v="2001-09-01T00:00:00"/>
    <n v="0"/>
    <m/>
    <m/>
    <n v="1250"/>
    <n v="4286.6890000000003"/>
    <n v="1590"/>
    <n v="233.28"/>
    <n v="802.1"/>
    <n v="241.1"/>
    <n v="2991"/>
    <n v="2"/>
    <n v="2399"/>
    <n v="2"/>
    <n v="2898"/>
    <n v="2"/>
    <n v="17"/>
    <n v="2"/>
    <n v="5646"/>
    <n v="5658"/>
    <m/>
    <n v="34.799999999999997"/>
    <d v="1984-08-16T00:00:00"/>
    <n v="1"/>
    <n v="1"/>
    <m/>
    <s v="SHELL TRADING (US) COMPANY"/>
    <n v="10563"/>
    <n v="12"/>
    <m/>
    <s v="HI-LUK"/>
    <x v="0"/>
    <n v="4"/>
    <s v="TEXAS &amp; LOUISIANA GULF COAST BASIN"/>
    <n v="35"/>
    <s v="USA"/>
    <m/>
    <m/>
    <n v="28.056439699999999"/>
    <n v="37"/>
    <n v="-97.677607499999993"/>
    <m/>
    <m/>
    <s v="P-330"/>
    <x v="0"/>
    <s v="ALLEN, J W"/>
    <n v="416520"/>
    <n v="293"/>
    <n v="1256"/>
    <n v="0"/>
    <n v="0"/>
  </r>
  <r>
    <n v="42427318780000"/>
    <n v="4242731878"/>
    <n v="0"/>
    <s v="Not in Permit List"/>
    <x v="1"/>
    <s v="MAGNUM PRODUCING &amp; OPERATING COMPANY"/>
    <x v="294"/>
    <m/>
    <x v="52"/>
    <n v="4350"/>
    <s v="OIL"/>
    <x v="0"/>
    <s v="V"/>
    <n v="4609"/>
    <x v="293"/>
    <x v="202"/>
    <x v="196"/>
    <n v="172"/>
    <n v="628203"/>
    <m/>
    <n v="187528"/>
    <m/>
    <n v="40"/>
    <m/>
    <n v="736708"/>
    <n v="292228"/>
    <m/>
    <n v="650"/>
    <n v="12"/>
    <n v="9925"/>
    <s v="GULF COAST WEST"/>
    <n v="202"/>
    <n v="9959"/>
    <n v="38991"/>
    <m/>
    <n v="48"/>
    <n v="48"/>
    <n v="1"/>
    <n v="288613"/>
    <n v="157"/>
    <n v="2676"/>
    <n v="3515"/>
    <d v="2003-03-01T00:00:00"/>
    <n v="10513"/>
    <m/>
    <m/>
    <n v="20"/>
    <n v="846.04"/>
    <n v="3350"/>
    <n v="1181.9770000000001"/>
    <n v="47935.5"/>
    <m/>
    <n v="13145"/>
    <n v="39"/>
    <n v="4036"/>
    <n v="23"/>
    <n v="5487"/>
    <n v="26"/>
    <n v="33"/>
    <n v="26"/>
    <n v="4290"/>
    <n v="4372"/>
    <m/>
    <n v="40"/>
    <d v="1984-01-28T00:00:00"/>
    <n v="1"/>
    <n v="5"/>
    <s v="PG&amp;E TEXAS HYDROCARBONS, L.P."/>
    <s v="FLINT HILLS RESOURCES, LP"/>
    <n v="10418"/>
    <n v="82"/>
    <m/>
    <s v="RINCON N."/>
    <x v="0"/>
    <n v="4"/>
    <s v="TEXAS &amp; LOUISIANA GULF COAST BASIN"/>
    <n v="546"/>
    <s v="USA"/>
    <m/>
    <m/>
    <n v="26.585772599999999"/>
    <n v="1120"/>
    <n v="-98.554056299999999"/>
    <m/>
    <m/>
    <s v="P-330"/>
    <x v="2"/>
    <s v="CCSD&amp;RGNG RR CO"/>
    <n v="416376"/>
    <n v="2033"/>
    <n v="1720"/>
    <n v="7986"/>
    <n v="0"/>
  </r>
  <r>
    <n v="42355321420000"/>
    <n v="4235532142"/>
    <n v="0"/>
    <s v="Not in Permit List"/>
    <x v="1"/>
    <s v="MAGNUM PRODUCING &amp; OPERATING COMPANY"/>
    <x v="295"/>
    <m/>
    <x v="23"/>
    <m/>
    <s v="OIL"/>
    <x v="0"/>
    <s v="V"/>
    <n v="6300"/>
    <x v="294"/>
    <x v="203"/>
    <x v="191"/>
    <n v="59"/>
    <n v="5741"/>
    <m/>
    <n v="49980"/>
    <m/>
    <n v="131"/>
    <m/>
    <n v="0"/>
    <n v="50937"/>
    <m/>
    <n v="1939"/>
    <n v="870"/>
    <n v="8276"/>
    <s v="GULF COAST WEST"/>
    <n v="3302"/>
    <n v="8826"/>
    <n v="0"/>
    <m/>
    <n v="44"/>
    <n v="51"/>
    <n v="40"/>
    <n v="303833"/>
    <n v="0"/>
    <n v="7734"/>
    <m/>
    <m/>
    <n v="0"/>
    <m/>
    <m/>
    <n v="900"/>
    <m/>
    <n v="110"/>
    <m/>
    <n v="1111"/>
    <m/>
    <n v="1189"/>
    <n v="2"/>
    <n v="1939"/>
    <n v="1"/>
    <n v="2084"/>
    <n v="1"/>
    <n v="13"/>
    <n v="1"/>
    <n v="5801"/>
    <n v="6230"/>
    <m/>
    <n v="38.200000000000003"/>
    <d v="1983-08-28T00:00:00"/>
    <n v="1"/>
    <n v="2"/>
    <m/>
    <s v="PERMIAN"/>
    <n v="10342"/>
    <n v="429"/>
    <m/>
    <s v="FARENTHOLD"/>
    <x v="0"/>
    <n v="4"/>
    <s v="TEXAS &amp; LOUISIANA GULF COAST BASIN"/>
    <n v="17"/>
    <s v="USA"/>
    <m/>
    <m/>
    <n v="27.868209100000001"/>
    <n v="221"/>
    <n v="-97.899886600000002"/>
    <m/>
    <m/>
    <s v="P-330"/>
    <x v="2"/>
    <s v="DE LA GARZA MONTEMAYOR, J J, J L"/>
    <n v="416301"/>
    <n v="4406"/>
    <m/>
    <n v="0"/>
    <n v="0"/>
  </r>
  <r>
    <n v="42409317490000"/>
    <n v="4240931749"/>
    <n v="0"/>
    <s v="Not in Permit List"/>
    <x v="1"/>
    <s v="MAGNUM PRODUCING, LP"/>
    <x v="296"/>
    <n v="1"/>
    <x v="18"/>
    <m/>
    <s v="OIL"/>
    <x v="0"/>
    <s v="V"/>
    <n v="6464"/>
    <x v="295"/>
    <x v="204"/>
    <x v="5"/>
    <n v="429"/>
    <n v="137402"/>
    <m/>
    <n v="235130"/>
    <n v="0"/>
    <n v="2"/>
    <m/>
    <n v="0"/>
    <n v="258030"/>
    <m/>
    <n v="1375"/>
    <m/>
    <n v="16052"/>
    <s v="GULF COAST WEST"/>
    <n v="4201"/>
    <n v="16752"/>
    <n v="0"/>
    <m/>
    <n v="85"/>
    <n v="85"/>
    <n v="0"/>
    <n v="507200"/>
    <n v="0"/>
    <n v="606"/>
    <n v="572"/>
    <m/>
    <n v="0"/>
    <m/>
    <m/>
    <n v="0"/>
    <m/>
    <n v="580"/>
    <m/>
    <m/>
    <m/>
    <n v="2333"/>
    <n v="30"/>
    <n v="3313"/>
    <n v="4"/>
    <n v="3563"/>
    <n v="4"/>
    <n v="21"/>
    <n v="4"/>
    <n v="5642"/>
    <n v="5658"/>
    <m/>
    <n v="35"/>
    <d v="1983-08-14T00:00:00"/>
    <n v="1"/>
    <n v="2"/>
    <m/>
    <s v="ACE GATHERING, INC."/>
    <n v="10325"/>
    <n v="16"/>
    <m/>
    <s v="HI-LUK"/>
    <x v="0"/>
    <n v="4"/>
    <s v="TEXAS &amp; LOUISIANA GULF COAST BASIN"/>
    <m/>
    <s v="USA"/>
    <m/>
    <m/>
    <n v="28.059799999999999"/>
    <n v="37"/>
    <n v="-97.676278400000001"/>
    <m/>
    <m/>
    <s v="P-330"/>
    <x v="0"/>
    <s v="ALLEN, J W"/>
    <n v="416284"/>
    <n v="27"/>
    <m/>
    <n v="0"/>
    <n v="0"/>
  </r>
  <r>
    <n v="42247315590000"/>
    <n v="4224731559"/>
    <n v="0"/>
    <s v="Not in Permit List"/>
    <x v="1"/>
    <s v="MAGNUM PRODUCING &amp; OPERATING CO."/>
    <x v="297"/>
    <m/>
    <x v="51"/>
    <n v="6220"/>
    <s v="OIL"/>
    <x v="0"/>
    <s v="V"/>
    <n v="6652"/>
    <x v="296"/>
    <x v="205"/>
    <x v="197"/>
    <n v="62"/>
    <n v="37975"/>
    <m/>
    <n v="18446"/>
    <m/>
    <n v="124"/>
    <n v="210"/>
    <n v="0"/>
    <n v="24775"/>
    <m/>
    <n v="90"/>
    <n v="173"/>
    <n v="2578"/>
    <s v="GULF COAST WEST"/>
    <n v="173"/>
    <n v="2607"/>
    <n v="0"/>
    <m/>
    <n v="15"/>
    <n v="15"/>
    <n v="0"/>
    <n v="91200"/>
    <n v="0"/>
    <n v="2397"/>
    <n v="3612"/>
    <m/>
    <n v="0"/>
    <m/>
    <m/>
    <n v="0"/>
    <n v="1816.9670000000001"/>
    <n v="2060"/>
    <n v="550.36800000000005"/>
    <m/>
    <n v="590.5"/>
    <n v="4025"/>
    <n v="14"/>
    <n v="1265"/>
    <n v="11"/>
    <n v="1265"/>
    <n v="11"/>
    <n v="8"/>
    <n v="11"/>
    <n v="6217"/>
    <n v="6266"/>
    <m/>
    <n v="42"/>
    <d v="1983-05-17T00:00:00"/>
    <n v="1"/>
    <n v="3"/>
    <s v="AMERICAN PIPELINE COMPANY"/>
    <s v="SCURLOCK OIL COMPANY"/>
    <n v="10267"/>
    <n v="49"/>
    <m/>
    <s v="ESCONDIDO"/>
    <x v="0"/>
    <n v="4"/>
    <s v="TEXAS &amp; LOUISIANA GULF COAST BASIN"/>
    <m/>
    <s v="USA"/>
    <m/>
    <m/>
    <n v="26.9847538"/>
    <n v="257"/>
    <n v="-98.627384699999993"/>
    <m/>
    <m/>
    <s v="P-330"/>
    <x v="3"/>
    <s v="RAMIREZ, J M"/>
    <n v="416226"/>
    <n v="1721"/>
    <n v="3127"/>
    <n v="0"/>
    <n v="0"/>
  </r>
  <r>
    <n v="42215313200000"/>
    <n v="4221531320"/>
    <n v="0"/>
    <s v="Not in Permit List"/>
    <x v="1"/>
    <s v="MAGNUM PRODUCING, LP"/>
    <x v="103"/>
    <n v="1"/>
    <x v="29"/>
    <n v="7700"/>
    <s v="OIL"/>
    <x v="0"/>
    <s v="V"/>
    <n v="7850"/>
    <x v="105"/>
    <x v="206"/>
    <x v="198"/>
    <n v="44"/>
    <n v="99719"/>
    <m/>
    <n v="72847"/>
    <m/>
    <n v="77"/>
    <m/>
    <n v="0"/>
    <n v="89467"/>
    <m/>
    <n v="1661"/>
    <n v="799"/>
    <n v="25473"/>
    <s v="GULF COAST WEST"/>
    <n v="36883"/>
    <n v="31620"/>
    <n v="0"/>
    <m/>
    <n v="162"/>
    <n v="193"/>
    <n v="182"/>
    <n v="1155323"/>
    <n v="0"/>
    <n v="712"/>
    <n v="1910"/>
    <m/>
    <n v="0"/>
    <m/>
    <m/>
    <n v="1120"/>
    <m/>
    <n v="1370"/>
    <m/>
    <n v="890.4"/>
    <m/>
    <n v="11360"/>
    <n v="34"/>
    <n v="5095"/>
    <n v="4"/>
    <n v="6728"/>
    <n v="4"/>
    <n v="40"/>
    <n v="4"/>
    <m/>
    <n v="7734"/>
    <m/>
    <n v="39.5"/>
    <d v="1983-04-14T00:00:00"/>
    <n v="1"/>
    <n v="1"/>
    <m/>
    <m/>
    <n v="10237"/>
    <m/>
    <m/>
    <s v="MERCEDES"/>
    <x v="0"/>
    <n v="4"/>
    <s v="TEXAS &amp; LOUISIANA GULF COAST BASIN"/>
    <m/>
    <s v="USA"/>
    <m/>
    <m/>
    <n v="26.262248400000001"/>
    <n v="54"/>
    <n v="-97.908674099999999"/>
    <n v="58"/>
    <m/>
    <s v="P-330"/>
    <x v="0"/>
    <s v="YNOJOSA DE BALLI, J J"/>
    <n v="416196"/>
    <n v="77"/>
    <m/>
    <n v="0"/>
    <n v="0"/>
  </r>
  <r>
    <n v="42479314100000"/>
    <n v="4247931410"/>
    <n v="0"/>
    <s v="Not in Permit List"/>
    <x v="1"/>
    <s v="MAGNUM PRODUCING &amp; OPERATING COMPANY"/>
    <x v="298"/>
    <m/>
    <x v="26"/>
    <s v="YEGUA 3500"/>
    <s v="OIL"/>
    <x v="0"/>
    <s v="V"/>
    <n v="3688"/>
    <x v="297"/>
    <x v="207"/>
    <x v="2"/>
    <n v="522"/>
    <n v="46235"/>
    <m/>
    <n v="691248"/>
    <n v="6"/>
    <n v="82"/>
    <m/>
    <n v="7373729"/>
    <n v="698954"/>
    <s v="TIFFANY"/>
    <n v="2030"/>
    <n v="1238"/>
    <n v="29172"/>
    <s v="GULF COAST WEST"/>
    <n v="3965"/>
    <n v="29833"/>
    <n v="311185"/>
    <s v="EAGLEFORD"/>
    <n v="87"/>
    <n v="96"/>
    <n v="53"/>
    <n v="576161"/>
    <n v="875"/>
    <n v="3903"/>
    <m/>
    <d v="2019-09-09T00:00:00"/>
    <n v="41635"/>
    <m/>
    <m/>
    <n v="610"/>
    <m/>
    <n v="70"/>
    <m/>
    <n v="1638.6"/>
    <m/>
    <n v="1903"/>
    <n v="39"/>
    <n v="9747"/>
    <n v="12"/>
    <n v="9865"/>
    <n v="12"/>
    <n v="59"/>
    <n v="12"/>
    <n v="3554"/>
    <n v="3562"/>
    <m/>
    <n v="40"/>
    <d v="1976-10-27T00:00:00"/>
    <n v="1"/>
    <n v="6"/>
    <m/>
    <s v="GULFMARK ENERGY, INC."/>
    <n v="8817"/>
    <n v="8"/>
    <m/>
    <s v="JASPER-WEBB"/>
    <x v="0"/>
    <n v="4"/>
    <s v="TEXAS &amp; LOUISIANA GULF COAST BASIN"/>
    <n v="664"/>
    <s v="USA"/>
    <m/>
    <m/>
    <n v="27.565833600000001"/>
    <n v="2940"/>
    <n v="-98.8540426"/>
    <m/>
    <m/>
    <s v="P-330"/>
    <x v="2"/>
    <s v="SK&amp;K"/>
    <n v="414787"/>
    <n v="2953"/>
    <m/>
    <n v="31500"/>
    <n v="0"/>
  </r>
  <r>
    <n v="42409305590000"/>
    <n v="4240930559"/>
    <n v="0"/>
    <s v="Not in Permit List"/>
    <x v="1"/>
    <s v="MAGNUM PRODUCING, LP"/>
    <x v="118"/>
    <m/>
    <x v="18"/>
    <s v="FRIO 6600 SAND"/>
    <s v="OIL"/>
    <x v="0"/>
    <s v="V"/>
    <n v="9014"/>
    <x v="298"/>
    <x v="208"/>
    <x v="199"/>
    <n v="200"/>
    <n v="270414"/>
    <m/>
    <n v="586394"/>
    <m/>
    <m/>
    <n v="18"/>
    <n v="0"/>
    <n v="631463"/>
    <m/>
    <n v="1132"/>
    <n v="114"/>
    <n v="9089"/>
    <s v="GULF COAST WEST"/>
    <n v="925"/>
    <n v="9243"/>
    <n v="0"/>
    <m/>
    <n v="55"/>
    <n v="56"/>
    <n v="6"/>
    <n v="338258"/>
    <n v="0"/>
    <m/>
    <m/>
    <d v="2020-02-01T00:00:00"/>
    <m/>
    <m/>
    <m/>
    <n v="100"/>
    <n v="391.56599999999997"/>
    <n v="460"/>
    <n v="2553.846"/>
    <n v="9994.2000000000007"/>
    <n v="0"/>
    <n v="13958"/>
    <n v="124"/>
    <n v="8072"/>
    <n v="121"/>
    <n v="8724"/>
    <n v="121"/>
    <n v="52"/>
    <n v="121"/>
    <n v="1250"/>
    <n v="7273"/>
    <m/>
    <n v="27.6"/>
    <d v="1954-12-01T00:00:00"/>
    <n v="1"/>
    <n v="3"/>
    <s v="MAGNUM PRODUCING, LP"/>
    <s v="KEMCO RESOURCES, INC."/>
    <n v="8717"/>
    <n v="6023"/>
    <m/>
    <s v="TRIPLE &quot;A&quot;"/>
    <x v="0"/>
    <n v="4"/>
    <s v="TEXAS &amp; LOUISIANA GULF COAST BASIN"/>
    <m/>
    <s v="USA"/>
    <m/>
    <m/>
    <n v="27.999522299999999"/>
    <n v="129"/>
    <n v="-97.416752700000004"/>
    <m/>
    <m/>
    <s v="P-330"/>
    <x v="0"/>
    <s v="GARCIA, J"/>
    <n v="414687"/>
    <n v="332"/>
    <n v="130"/>
    <n v="0"/>
    <n v="0"/>
  </r>
  <r>
    <n v="42479307750000"/>
    <n v="4247930775"/>
    <n v="0"/>
    <s v="Not in Permit List"/>
    <x v="1"/>
    <s v="MAGNUM PRODUCING &amp; OPERATING COMPANY"/>
    <x v="120"/>
    <m/>
    <x v="26"/>
    <s v="YEGUA 3500"/>
    <s v="OIL"/>
    <x v="0"/>
    <s v="V"/>
    <n v="3765"/>
    <x v="4"/>
    <x v="209"/>
    <x v="200"/>
    <n v="137"/>
    <n v="305566"/>
    <m/>
    <n v="510083"/>
    <m/>
    <n v="27"/>
    <n v="126"/>
    <n v="0"/>
    <n v="561011"/>
    <s v="TIFFANY"/>
    <n v="1828"/>
    <n v="324"/>
    <n v="16980"/>
    <s v="GULF COAST WEST"/>
    <n v="3028"/>
    <n v="17485"/>
    <n v="0"/>
    <s v="EAGLEFORD"/>
    <n v="79"/>
    <n v="82"/>
    <n v="14"/>
    <n v="490419"/>
    <n v="0"/>
    <n v="5441"/>
    <n v="12057"/>
    <m/>
    <n v="0"/>
    <m/>
    <m/>
    <n v="180"/>
    <n v="1947.0830000000001"/>
    <n v="600"/>
    <n v="513.58900000000006"/>
    <n v="5631.6"/>
    <n v="214.3"/>
    <n v="11184"/>
    <n v="33"/>
    <n v="15808"/>
    <n v="26"/>
    <n v="17114"/>
    <n v="26"/>
    <n v="103"/>
    <n v="26"/>
    <n v="3170"/>
    <n v="3585"/>
    <m/>
    <n v="51.3"/>
    <d v="1974-10-19T00:00:00"/>
    <n v="3"/>
    <n v="11"/>
    <m/>
    <m/>
    <n v="8428"/>
    <n v="415"/>
    <m/>
    <s v="JASPER-WEBB"/>
    <x v="0"/>
    <n v="4"/>
    <s v="TEXAS &amp; LOUISIANA GULF COAST BASIN"/>
    <n v="669"/>
    <s v="USA"/>
    <m/>
    <m/>
    <n v="27.574792200000001"/>
    <n v="1627"/>
    <n v="-98.850605299999998"/>
    <m/>
    <m/>
    <s v="P-330"/>
    <x v="2"/>
    <s v="POITEVENT, J"/>
    <n v="414398"/>
    <n v="2400"/>
    <n v="4673"/>
    <n v="0"/>
    <n v="9595"/>
  </r>
  <r>
    <n v="42409301830000"/>
    <n v="4240930183"/>
    <n v="0"/>
    <s v="Not in Permit List"/>
    <x v="1"/>
    <s v="MAGNUM PRODUCING, LP"/>
    <x v="111"/>
    <m/>
    <x v="18"/>
    <n v="8350"/>
    <s v="OIL"/>
    <x v="0"/>
    <s v="V"/>
    <n v="9549"/>
    <x v="4"/>
    <x v="210"/>
    <x v="201"/>
    <n v="165"/>
    <n v="14806"/>
    <m/>
    <n v="38382"/>
    <m/>
    <n v="39"/>
    <m/>
    <n v="0"/>
    <n v="40850"/>
    <m/>
    <n v="662"/>
    <n v="1"/>
    <n v="6386"/>
    <s v="GULF COAST WEST"/>
    <n v="6"/>
    <n v="6387"/>
    <n v="0"/>
    <m/>
    <n v="52"/>
    <n v="52"/>
    <n v="0"/>
    <n v="311833"/>
    <n v="0"/>
    <n v="1151"/>
    <n v="2684"/>
    <m/>
    <n v="0"/>
    <m/>
    <m/>
    <n v="0"/>
    <n v="3086.7820000000002"/>
    <n v="390"/>
    <n v="323.96199999999999"/>
    <n v="1559000"/>
    <m/>
    <n v="461"/>
    <n v="169"/>
    <n v="1559"/>
    <n v="2"/>
    <n v="1559"/>
    <n v="2"/>
    <n v="9"/>
    <n v="2"/>
    <n v="7604"/>
    <n v="8384"/>
    <m/>
    <n v="37"/>
    <d v="1966-12-14T00:00:00"/>
    <n v="1"/>
    <n v="2"/>
    <m/>
    <m/>
    <n v="7767"/>
    <n v="780"/>
    <m/>
    <s v="PLYMOUTH"/>
    <x v="0"/>
    <n v="4"/>
    <s v="TEXAS &amp; LOUISIANA GULF COAST BASIN"/>
    <m/>
    <s v="USA"/>
    <m/>
    <m/>
    <n v="28.051642900000001"/>
    <n v="119"/>
    <n v="-97.385074799999998"/>
    <m/>
    <m/>
    <s v="P-330"/>
    <x v="0"/>
    <s v="FESSENDEN, J"/>
    <n v="413741"/>
    <n v="749"/>
    <n v="2312"/>
    <n v="0"/>
    <n v="0"/>
  </r>
  <r>
    <n v="42273020030000"/>
    <n v="4227302003"/>
    <n v="0"/>
    <s v="Not in Permit List"/>
    <x v="1"/>
    <s v="MAGNUM PRODUCING, LP"/>
    <x v="129"/>
    <s v="23 M"/>
    <x v="31"/>
    <s v="MASSIVE 6"/>
    <s v="OIL"/>
    <x v="0"/>
    <s v="V"/>
    <n v="9300"/>
    <x v="299"/>
    <x v="211"/>
    <x v="98"/>
    <n v="321"/>
    <n v="266926"/>
    <m/>
    <n v="147403"/>
    <m/>
    <m/>
    <n v="2"/>
    <n v="0"/>
    <n v="191891"/>
    <m/>
    <n v="1175"/>
    <n v="953"/>
    <n v="17212"/>
    <s v="GULF COAST WEST"/>
    <n v="2616"/>
    <n v="17648"/>
    <n v="0"/>
    <m/>
    <n v="12"/>
    <n v="19"/>
    <n v="40"/>
    <n v="112167"/>
    <n v="0"/>
    <n v="1422"/>
    <n v="3097"/>
    <d v="2020-03-15T00:00:00"/>
    <n v="0"/>
    <m/>
    <m/>
    <n v="3300"/>
    <m/>
    <n v="1810"/>
    <m/>
    <n v="303.39999999999998"/>
    <n v="0"/>
    <n v="10112"/>
    <n v="55"/>
    <n v="5499"/>
    <n v="5"/>
    <n v="6136"/>
    <n v="8"/>
    <n v="37"/>
    <n v="8"/>
    <n v="8854"/>
    <n v="8980"/>
    <m/>
    <n v="40"/>
    <d v="1967-03-01T00:00:00"/>
    <n v="1"/>
    <n v="1"/>
    <s v="MAGNUM PRODUCING, LP"/>
    <s v="FLINT HILLS RESOURCES, LP"/>
    <n v="7654"/>
    <n v="126"/>
    <m/>
    <s v="MAY"/>
    <x v="0"/>
    <n v="4"/>
    <s v="TEXAS &amp; LOUISIANA GULF COAST BASIN"/>
    <m/>
    <s v="USA"/>
    <m/>
    <m/>
    <n v="27.309329399999999"/>
    <n v="232"/>
    <n v="-97.733821500000005"/>
    <m/>
    <m/>
    <s v="P-330"/>
    <x v="0"/>
    <s v="TREVINO, G"/>
    <n v="413629"/>
    <m/>
    <n v="256"/>
    <n v="0"/>
    <n v="0"/>
  </r>
  <r>
    <n v="42007200380000"/>
    <n v="4200720038"/>
    <n v="2"/>
    <s v="Recomplete"/>
    <x v="1"/>
    <s v="MAGNUM PRODUCING &amp; OPERATING CO."/>
    <x v="288"/>
    <s v="1 U"/>
    <x v="19"/>
    <s v="E-5"/>
    <s v="OIL"/>
    <x v="0"/>
    <s v="V"/>
    <n v="10555"/>
    <x v="276"/>
    <x v="212"/>
    <x v="202"/>
    <n v="268"/>
    <n v="578771"/>
    <m/>
    <n v="573788"/>
    <m/>
    <n v="51"/>
    <n v="1"/>
    <n v="0"/>
    <n v="670250"/>
    <m/>
    <n v="2141"/>
    <n v="2723"/>
    <n v="22761"/>
    <s v="GULF COAST WEST"/>
    <n v="24661"/>
    <n v="26871"/>
    <n v="0"/>
    <m/>
    <n v="139"/>
    <n v="169"/>
    <n v="177"/>
    <n v="1014097"/>
    <n v="0"/>
    <n v="2098"/>
    <n v="12"/>
    <d v="2001-12-18T00:00:00"/>
    <n v="0"/>
    <m/>
    <m/>
    <n v="1270"/>
    <n v="5.9909999999999997"/>
    <n v="1010"/>
    <n v="166916.66699999999"/>
    <n v="786.1"/>
    <n v="51000"/>
    <n v="10684"/>
    <n v="25"/>
    <n v="4555"/>
    <n v="9"/>
    <n v="5446"/>
    <n v="25"/>
    <n v="33"/>
    <n v="25"/>
    <n v="7798"/>
    <n v="7807"/>
    <m/>
    <n v="41"/>
    <d v="1968-05-27T00:00:00"/>
    <n v="1"/>
    <n v="1"/>
    <m/>
    <s v="EOTT ENERGY OPERATING L. P."/>
    <n v="7227"/>
    <n v="9"/>
    <m/>
    <s v="ESTES COVE"/>
    <x v="0"/>
    <n v="4"/>
    <s v="TEXAS &amp; LOUISIANA GULF COAST BASIN"/>
    <m/>
    <s v="USA"/>
    <m/>
    <m/>
    <n v="27.975169099999999"/>
    <n v="160"/>
    <n v="-97.089717899999997"/>
    <n v="244"/>
    <m/>
    <s v="P-330"/>
    <x v="3"/>
    <s v="MCKAY, J"/>
    <n v="413205"/>
    <n v="2003"/>
    <n v="12"/>
    <n v="0"/>
    <n v="0"/>
  </r>
  <r>
    <n v="42007200380000"/>
    <n v="4200720038"/>
    <n v="2"/>
    <s v="Recomplete"/>
    <x v="1"/>
    <s v="MAGNUM PRODUCING &amp; OPERATING CO."/>
    <x v="288"/>
    <s v="1 L"/>
    <x v="19"/>
    <s v="G-3"/>
    <s v="OIL"/>
    <x v="0"/>
    <s v="V"/>
    <n v="10555"/>
    <x v="276"/>
    <x v="212"/>
    <x v="203"/>
    <n v="43"/>
    <n v="60770"/>
    <m/>
    <n v="81337"/>
    <m/>
    <n v="142"/>
    <n v="267"/>
    <n v="0"/>
    <n v="91465"/>
    <m/>
    <n v="2514"/>
    <n v="1910"/>
    <n v="23559"/>
    <s v="GULF COAST WEST"/>
    <n v="16626"/>
    <n v="26330"/>
    <n v="0"/>
    <m/>
    <n v="178"/>
    <n v="200"/>
    <n v="135"/>
    <n v="1200000"/>
    <n v="0"/>
    <n v="18123"/>
    <n v="4583"/>
    <d v="2001-12-18T00:00:00"/>
    <n v="0"/>
    <m/>
    <m/>
    <n v="760"/>
    <n v="1397.9280000000001"/>
    <n v="750"/>
    <n v="715.34400000000005"/>
    <n v="1315.9"/>
    <n v="531.79999999999995"/>
    <n v="4182"/>
    <n v="2"/>
    <n v="5503"/>
    <n v="2"/>
    <n v="6200"/>
    <n v="2"/>
    <n v="37"/>
    <n v="2"/>
    <n v="8155"/>
    <n v="8159"/>
    <m/>
    <n v="41.4"/>
    <d v="1968-05-27T00:00:00"/>
    <n v="1"/>
    <n v="1"/>
    <m/>
    <m/>
    <n v="7223"/>
    <n v="4"/>
    <m/>
    <s v="ESTES COVE"/>
    <x v="0"/>
    <n v="4"/>
    <s v="TEXAS &amp; LOUISIANA GULF COAST BASIN"/>
    <m/>
    <s v="USA"/>
    <m/>
    <m/>
    <n v="27.975169099999999"/>
    <n v="160"/>
    <n v="-97.089717899999997"/>
    <n v="244"/>
    <m/>
    <s v="P-330"/>
    <x v="3"/>
    <s v="MCKAY, J"/>
    <n v="413201"/>
    <n v="5986"/>
    <n v="8368"/>
    <n v="0"/>
    <n v="0"/>
  </r>
  <r>
    <n v="42409013010000"/>
    <n v="4240901301"/>
    <n v="0"/>
    <s v="Not in Permit List"/>
    <x v="1"/>
    <s v="MAGNUM PRODUCING, LP"/>
    <x v="119"/>
    <m/>
    <x v="18"/>
    <s v="FRIO 6600 SAND"/>
    <s v="OIL"/>
    <x v="0"/>
    <s v="V"/>
    <n v="9470"/>
    <x v="114"/>
    <x v="213"/>
    <x v="5"/>
    <n v="508"/>
    <n v="70872"/>
    <n v="1"/>
    <n v="483733"/>
    <n v="2"/>
    <n v="105"/>
    <m/>
    <n v="111370714"/>
    <n v="495545"/>
    <m/>
    <n v="1117"/>
    <m/>
    <n v="22627"/>
    <s v="GULF COAST WEST"/>
    <n v="0"/>
    <n v="22627"/>
    <n v="5215104"/>
    <m/>
    <n v="139"/>
    <n v="139"/>
    <n v="0"/>
    <n v="831484"/>
    <n v="31522"/>
    <n v="1050"/>
    <n v="488"/>
    <d v="2020-08-02T00:00:00"/>
    <n v="170389"/>
    <m/>
    <m/>
    <n v="0"/>
    <n v="322.14800000000002"/>
    <n v="150"/>
    <n v="3104.1669999999999"/>
    <m/>
    <m/>
    <n v="3150"/>
    <n v="212"/>
    <n v="4403"/>
    <n v="3"/>
    <n v="4403"/>
    <n v="3"/>
    <n v="26"/>
    <n v="3"/>
    <n v="5568"/>
    <n v="7499"/>
    <m/>
    <n v="21.7"/>
    <d v="1979-07-03T00:00:00"/>
    <n v="1"/>
    <n v="1"/>
    <m/>
    <s v="ACE GATHERING, INC."/>
    <n v="3212"/>
    <n v="1931"/>
    <m/>
    <s v="TRIPLE &quot;A&quot;"/>
    <x v="0"/>
    <n v="4"/>
    <s v="TEXAS &amp; LOUISIANA GULF COAST BASIN"/>
    <m/>
    <s v="USA"/>
    <m/>
    <m/>
    <n v="28.000365200000001"/>
    <n v="129"/>
    <n v="-97.429040000000001"/>
    <n v="11"/>
    <m/>
    <s v="P-330"/>
    <x v="0"/>
    <s v="GARCIA, J"/>
    <n v="409551"/>
    <n v="745"/>
    <n v="240"/>
    <n v="192087"/>
    <n v="6114"/>
  </r>
  <r>
    <n v="42481329570000"/>
    <n v="4248132957"/>
    <n v="2"/>
    <s v="Recomplete"/>
    <x v="1"/>
    <s v="MAGNUM PRODUCING, LP"/>
    <x v="105"/>
    <n v="1"/>
    <x v="5"/>
    <n v="6050"/>
    <s v="OIL"/>
    <x v="0"/>
    <s v="V"/>
    <n v="7513"/>
    <x v="300"/>
    <x v="185"/>
    <x v="185"/>
    <n v="3"/>
    <m/>
    <m/>
    <n v="398"/>
    <m/>
    <n v="3"/>
    <m/>
    <n v="679"/>
    <n v="398"/>
    <m/>
    <n v="246"/>
    <m/>
    <m/>
    <s v="GULF COAST CENTRAL"/>
    <m/>
    <m/>
    <m/>
    <m/>
    <n v="5"/>
    <n v="5"/>
    <n v="0"/>
    <n v="29800"/>
    <n v="5"/>
    <m/>
    <m/>
    <d v="2013-02-01T00:00:00"/>
    <m/>
    <m/>
    <m/>
    <n v="0"/>
    <m/>
    <n v="0"/>
    <m/>
    <m/>
    <m/>
    <m/>
    <m/>
    <n v="246"/>
    <n v="1"/>
    <n v="246"/>
    <n v="1"/>
    <n v="1"/>
    <n v="1"/>
    <n v="6061"/>
    <n v="6064"/>
    <m/>
    <n v="38.700000000000003"/>
    <d v="1986-03-21T00:00:00"/>
    <n v="1"/>
    <n v="1"/>
    <s v="SOUTHCROSS GULF COAST TRANS. LTD"/>
    <s v="PLAINS MARKETING, L.P."/>
    <n v="23409"/>
    <n v="3"/>
    <m/>
    <s v="EL CAMPO, S"/>
    <x v="0"/>
    <n v="3"/>
    <s v="TEXAS &amp; LOUISIANA GULF COAST BASIN"/>
    <n v="62"/>
    <s v="USA"/>
    <m/>
    <m/>
    <n v="29.111374600000001"/>
    <n v="567"/>
    <n v="-96.237239000000002"/>
    <m/>
    <m/>
    <s v="P-330"/>
    <x v="0"/>
    <s v="ET RR CO"/>
    <n v="407049"/>
    <n v="398"/>
    <m/>
    <n v="679"/>
    <n v="2534"/>
  </r>
  <r>
    <n v="42167312090000"/>
    <n v="4216731209"/>
    <n v="0"/>
    <s v="Not in Permit List"/>
    <x v="1"/>
    <s v="MAGNUM PRODUCING &amp; OPERATING CO."/>
    <x v="299"/>
    <n v="1"/>
    <x v="37"/>
    <s v="FRIO, UPPER"/>
    <s v="OIL"/>
    <x v="0"/>
    <s v="V"/>
    <n v="10040"/>
    <x v="301"/>
    <x v="214"/>
    <x v="204"/>
    <n v="13"/>
    <n v="1512"/>
    <m/>
    <n v="5764"/>
    <m/>
    <n v="8"/>
    <n v="93"/>
    <n v="0"/>
    <n v="6016"/>
    <m/>
    <n v="234"/>
    <n v="101"/>
    <n v="1051"/>
    <s v="GULF COAST CENTRAL"/>
    <n v="423"/>
    <n v="1122"/>
    <n v="0"/>
    <m/>
    <n v="26"/>
    <n v="28"/>
    <n v="10"/>
    <n v="168516"/>
    <n v="0"/>
    <n v="1051"/>
    <n v="423"/>
    <d v="2000-06-01T00:00:00"/>
    <n v="0"/>
    <m/>
    <m/>
    <n v="390"/>
    <n v="231.06299999999999"/>
    <n v="260"/>
    <n v="4327.8239999999996"/>
    <n v="2537.3000000000002"/>
    <n v="86"/>
    <n v="322"/>
    <n v="2"/>
    <n v="1406"/>
    <n v="9"/>
    <n v="1441"/>
    <n v="9"/>
    <n v="9"/>
    <n v="9"/>
    <n v="8644"/>
    <n v="8677"/>
    <m/>
    <n v="37.5"/>
    <d v="1993-02-27T00:00:00"/>
    <n v="1"/>
    <n v="1"/>
    <m/>
    <s v="GULFMARK ENERGY, INC."/>
    <n v="23245"/>
    <n v="33"/>
    <m/>
    <s v="LEAGUE CITY"/>
    <x v="0"/>
    <n v="3"/>
    <s v="TEXAS &amp; LOUISIANA GULF COAST BASIN"/>
    <m/>
    <s v="USA"/>
    <m/>
    <m/>
    <n v="29.465823100000001"/>
    <n v="19"/>
    <n v="-95.110412800000006"/>
    <m/>
    <m/>
    <s v="P-330"/>
    <x v="3"/>
    <s v="PERRY, J F &amp; E"/>
    <n v="406885"/>
    <n v="4713"/>
    <n v="1089"/>
    <n v="0"/>
    <n v="0"/>
  </r>
  <r>
    <n v="42481017450000"/>
    <n v="4248101745"/>
    <n v="0"/>
    <s v="Not in Permit List"/>
    <x v="1"/>
    <s v="MAGNUM PRODUCING, LP"/>
    <x v="6"/>
    <m/>
    <x v="5"/>
    <s v="GRETA"/>
    <s v="OIL"/>
    <x v="0"/>
    <s v="V"/>
    <n v="7777"/>
    <x v="5"/>
    <x v="215"/>
    <x v="14"/>
    <n v="230"/>
    <n v="312481"/>
    <m/>
    <n v="68944"/>
    <m/>
    <n v="8"/>
    <m/>
    <n v="4406903"/>
    <n v="121024"/>
    <m/>
    <n v="2200"/>
    <n v="2452"/>
    <n v="13556"/>
    <s v="GULF COAST CENTRAL"/>
    <n v="19328"/>
    <n v="16777"/>
    <n v="848237"/>
    <m/>
    <n v="79"/>
    <n v="93"/>
    <n v="87"/>
    <n v="560633"/>
    <n v="905"/>
    <n v="148"/>
    <m/>
    <d v="2019-06-30T00:00:00"/>
    <n v="16748"/>
    <m/>
    <m/>
    <n v="1100"/>
    <m/>
    <n v="4530"/>
    <m/>
    <n v="906.9"/>
    <m/>
    <n v="5824"/>
    <n v="33"/>
    <n v="2368"/>
    <n v="2"/>
    <n v="2910"/>
    <n v="4"/>
    <n v="17"/>
    <n v="4"/>
    <n v="5960"/>
    <n v="7012"/>
    <m/>
    <n v="32"/>
    <d v="1964-10-01T00:00:00"/>
    <n v="1"/>
    <n v="1"/>
    <s v="MAGNUM PRODUCING, LP"/>
    <s v="GULFMARK ENERGY, INC."/>
    <n v="23217"/>
    <n v="1052"/>
    <m/>
    <s v="LOUISE"/>
    <x v="0"/>
    <n v="3"/>
    <s v="TEXAS &amp; LOUISIANA GULF COAST BASIN"/>
    <n v="23"/>
    <s v="USA"/>
    <m/>
    <m/>
    <n v="29.062987100000001"/>
    <n v="287"/>
    <n v="-96.385110699999998"/>
    <m/>
    <m/>
    <s v="P-330"/>
    <x v="0"/>
    <s v="M&amp;C"/>
    <n v="406857"/>
    <n v="109"/>
    <m/>
    <n v="12334"/>
    <n v="1471"/>
  </r>
  <r>
    <n v="42291322570000"/>
    <n v="4229132257"/>
    <n v="0"/>
    <s v="Not in Permit List"/>
    <x v="1"/>
    <s v="MAGNUM PRODUCING &amp; OPERATING COMPANY"/>
    <x v="300"/>
    <m/>
    <x v="32"/>
    <s v="5000 SAND"/>
    <s v="OIL"/>
    <x v="0"/>
    <s v="D"/>
    <n v="5057"/>
    <x v="302"/>
    <x v="216"/>
    <x v="2"/>
    <n v="284"/>
    <n v="151148"/>
    <m/>
    <n v="259906"/>
    <n v="1"/>
    <n v="54"/>
    <m/>
    <n v="1943542"/>
    <n v="285097"/>
    <m/>
    <n v="3112"/>
    <m/>
    <n v="30916"/>
    <s v="GULF COAST CENTRAL"/>
    <n v="8794"/>
    <n v="32382"/>
    <n v="160762"/>
    <m/>
    <n v="111"/>
    <n v="120"/>
    <n v="49"/>
    <n v="717267"/>
    <n v="918"/>
    <n v="828"/>
    <m/>
    <d v="2019-12-16T00:00:00"/>
    <n v="13272"/>
    <m/>
    <m/>
    <n v="440"/>
    <m/>
    <n v="580"/>
    <m/>
    <n v="2269.6999999999998"/>
    <m/>
    <n v="10013"/>
    <n v="33"/>
    <n v="8157"/>
    <n v="18"/>
    <n v="8507"/>
    <n v="18"/>
    <n v="51"/>
    <n v="18"/>
    <n v="3600"/>
    <n v="4483"/>
    <m/>
    <n v="40"/>
    <d v="1996-10-08T00:00:00"/>
    <n v="2"/>
    <n v="5"/>
    <m/>
    <s v="GULFMARK ENERGY, INC."/>
    <n v="23140"/>
    <n v="883"/>
    <m/>
    <s v="DAYTON, NORTH"/>
    <x v="0"/>
    <n v="3"/>
    <s v="TEXAS &amp; LOUISIANA GULF COAST BASIN"/>
    <n v="123"/>
    <s v="USA"/>
    <m/>
    <m/>
    <n v="30.115957900000002"/>
    <n v="262"/>
    <n v="-94.978443299999995"/>
    <n v="3"/>
    <m/>
    <s v="P-330"/>
    <x v="2"/>
    <s v="H&amp;TC RR CO"/>
    <n v="406780"/>
    <n v="714"/>
    <m/>
    <n v="12138"/>
    <n v="6923"/>
  </r>
  <r>
    <n v="42089004070000"/>
    <n v="4208900407"/>
    <n v="5"/>
    <s v="Recomplete"/>
    <x v="1"/>
    <s v="MAGNUM PRODUCING, LP"/>
    <x v="301"/>
    <n v="1"/>
    <x v="9"/>
    <s v="WILCOX 7800"/>
    <s v="OIL"/>
    <x v="0"/>
    <s v="V"/>
    <n v="10721"/>
    <x v="24"/>
    <x v="217"/>
    <x v="139"/>
    <n v="51"/>
    <n v="41421"/>
    <m/>
    <n v="18920"/>
    <m/>
    <n v="41"/>
    <n v="602"/>
    <n v="0"/>
    <n v="25823"/>
    <m/>
    <n v="194"/>
    <m/>
    <n v="4635"/>
    <s v="GULF COAST CENTRAL"/>
    <n v="7201"/>
    <n v="5835"/>
    <n v="0"/>
    <s v="EAGLEBINE"/>
    <n v="26"/>
    <n v="32"/>
    <n v="39"/>
    <n v="191935"/>
    <n v="0"/>
    <n v="2156"/>
    <n v="9818"/>
    <d v="1996-07-01T00:00:00"/>
    <n v="0"/>
    <m/>
    <m/>
    <n v="1510"/>
    <n v="215.53899999999999"/>
    <n v="2190"/>
    <n v="4639.5349999999999"/>
    <n v="661.1"/>
    <n v="68.099999999999994"/>
    <n v="2695"/>
    <n v="24"/>
    <n v="1001"/>
    <n v="5"/>
    <n v="1303"/>
    <n v="5"/>
    <n v="8"/>
    <n v="5"/>
    <n v="7770"/>
    <n v="9247"/>
    <m/>
    <n v="34"/>
    <d v="1995-09-15T00:00:00"/>
    <n v="1"/>
    <n v="1"/>
    <s v="MAGNUM PRODUCING, LP"/>
    <s v="PLAINS MARKETING, L.P."/>
    <n v="23130"/>
    <n v="1477"/>
    <m/>
    <s v="SUBLIME"/>
    <x v="0"/>
    <n v="3"/>
    <s v="TEXAS &amp; LOUISIANA GULF COAST BASIN"/>
    <m/>
    <s v="USA"/>
    <m/>
    <m/>
    <n v="29.528549699999999"/>
    <m/>
    <n v="-96.701554700000003"/>
    <m/>
    <m/>
    <s v="P-330"/>
    <x v="0"/>
    <m/>
    <n v="406770"/>
    <n v="2793"/>
    <n v="602"/>
    <n v="0"/>
    <n v="0"/>
  </r>
  <r>
    <n v="42291322220000"/>
    <n v="4229132222"/>
    <n v="0"/>
    <s v="Not in Permit List"/>
    <x v="1"/>
    <s v="MAGNUM PRODUCING &amp; OPERATING COMPANY"/>
    <x v="302"/>
    <m/>
    <x v="32"/>
    <s v="5000 SAND"/>
    <s v="OIL"/>
    <x v="0"/>
    <s v="D"/>
    <n v="4140"/>
    <x v="303"/>
    <x v="187"/>
    <x v="2"/>
    <n v="294"/>
    <n v="63685"/>
    <m/>
    <n v="154841"/>
    <n v="2"/>
    <n v="88"/>
    <m/>
    <n v="1126694"/>
    <n v="165455"/>
    <m/>
    <n v="1599"/>
    <n v="378"/>
    <n v="32948"/>
    <s v="GULF COAST CENTRAL"/>
    <n v="15888"/>
    <n v="35596"/>
    <n v="96854"/>
    <m/>
    <n v="218"/>
    <n v="230"/>
    <n v="74"/>
    <n v="1382419"/>
    <n v="1123"/>
    <n v="596"/>
    <m/>
    <d v="2019-12-15T00:00:00"/>
    <n v="7608"/>
    <m/>
    <m/>
    <n v="340"/>
    <m/>
    <n v="410"/>
    <m/>
    <n v="2937.4"/>
    <m/>
    <n v="4107"/>
    <n v="3"/>
    <n v="6818"/>
    <n v="3"/>
    <n v="7503"/>
    <n v="3"/>
    <n v="45"/>
    <n v="3"/>
    <n v="3802"/>
    <n v="3906"/>
    <m/>
    <n v="40"/>
    <d v="1995-04-20T00:00:00"/>
    <n v="2"/>
    <n v="2"/>
    <m/>
    <s v="GULFMARK ENERGY, INC."/>
    <n v="22711"/>
    <n v="104"/>
    <m/>
    <s v="DAYTON, NORTH"/>
    <x v="0"/>
    <n v="3"/>
    <s v="TEXAS &amp; LOUISIANA GULF COAST BASIN"/>
    <n v="123"/>
    <s v="USA"/>
    <m/>
    <m/>
    <n v="30.115492700000001"/>
    <n v="262"/>
    <n v="-94.978538599999993"/>
    <n v="3"/>
    <m/>
    <s v="P-330"/>
    <x v="2"/>
    <s v="H&amp;TC RR CO"/>
    <n v="406354"/>
    <n v="703"/>
    <m/>
    <n v="8973"/>
    <n v="6923"/>
  </r>
  <r>
    <n v="42481010380000"/>
    <n v="4248101038"/>
    <n v="1"/>
    <s v="Recomplete"/>
    <x v="1"/>
    <s v="MAGNUM PRODUCING &amp; OPERATING COMPANY"/>
    <x v="303"/>
    <n v="2"/>
    <x v="5"/>
    <s v="FELDER"/>
    <s v="OIL"/>
    <x v="0"/>
    <s v="V"/>
    <n v="6470"/>
    <x v="304"/>
    <x v="188"/>
    <x v="155"/>
    <n v="20"/>
    <n v="2933"/>
    <m/>
    <n v="5179"/>
    <m/>
    <n v="6"/>
    <n v="455"/>
    <n v="0"/>
    <n v="5668"/>
    <m/>
    <n v="298"/>
    <m/>
    <n v="2081"/>
    <s v="GULF COAST CENTRAL"/>
    <n v="538"/>
    <n v="2171"/>
    <n v="0"/>
    <m/>
    <n v="8"/>
    <n v="8"/>
    <n v="0"/>
    <n v="46645"/>
    <n v="0"/>
    <m/>
    <m/>
    <d v="2005-02-01T00:00:00"/>
    <m/>
    <m/>
    <m/>
    <n v="0"/>
    <n v="75833.332999999999"/>
    <n v="570"/>
    <n v="13.186999999999999"/>
    <m/>
    <n v="13.2"/>
    <n v="455"/>
    <n v="57"/>
    <n v="455"/>
    <n v="6"/>
    <n v="510"/>
    <n v="6"/>
    <n v="3"/>
    <n v="6"/>
    <n v="6323"/>
    <n v="6336"/>
    <m/>
    <n v="28"/>
    <d v="1962-02-05T00:00:00"/>
    <n v="1"/>
    <n v="1"/>
    <s v="HOUSTON PIPE LINE COMPANY LP"/>
    <s v="FLINT HILLS RESOURCES, LP"/>
    <n v="22653"/>
    <n v="13"/>
    <m/>
    <s v="WHARTON, S"/>
    <x v="0"/>
    <n v="3"/>
    <s v="TEXAS &amp; LOUISIANA GULF COAST BASIN"/>
    <m/>
    <s v="USA"/>
    <m/>
    <m/>
    <n v="29.260605000000002"/>
    <n v="7"/>
    <n v="-96.070188299999998"/>
    <m/>
    <m/>
    <s v="P-330"/>
    <x v="2"/>
    <s v="BIGGAM, F"/>
    <n v="406296"/>
    <n v="6"/>
    <n v="455"/>
    <n v="0"/>
    <n v="8936"/>
  </r>
  <r>
    <n v="42071316880000"/>
    <n v="4207131688"/>
    <n v="4"/>
    <s v="Recomplete"/>
    <x v="1"/>
    <s v="MAGNUM PRODUCING, LP"/>
    <x v="304"/>
    <m/>
    <x v="34"/>
    <s v="F-16"/>
    <s v="OIL"/>
    <x v="0"/>
    <s v="V"/>
    <n v="9200"/>
    <x v="193"/>
    <x v="218"/>
    <x v="205"/>
    <n v="139"/>
    <n v="186810"/>
    <m/>
    <n v="184388"/>
    <m/>
    <n v="18"/>
    <m/>
    <n v="0"/>
    <n v="215523"/>
    <m/>
    <n v="1186"/>
    <n v="5616"/>
    <n v="1241"/>
    <s v="GULF COAST CENTRAL"/>
    <n v="6010"/>
    <n v="2243"/>
    <n v="0"/>
    <m/>
    <n v="2"/>
    <n v="4"/>
    <n v="13"/>
    <n v="23355"/>
    <n v="0"/>
    <n v="4965"/>
    <n v="4577"/>
    <d v="2018-06-01T00:00:00"/>
    <n v="0"/>
    <m/>
    <m/>
    <n v="7160"/>
    <m/>
    <n v="1010"/>
    <m/>
    <n v="139.6"/>
    <m/>
    <n v="5616"/>
    <n v="1"/>
    <n v="3601"/>
    <n v="94"/>
    <n v="4175"/>
    <n v="95"/>
    <n v="25"/>
    <n v="95"/>
    <n v="8386"/>
    <n v="8390"/>
    <m/>
    <n v="37.9"/>
    <d v="1985-04-21T00:00:00"/>
    <n v="1"/>
    <n v="1"/>
    <s v="KINDER MORGAN TEXAS PIPELINE LLC"/>
    <s v="SUNOCO PTNRS. MKTG.&amp;TERMINALS LP"/>
    <n v="22499"/>
    <n v="4"/>
    <m/>
    <s v="WHITES BAYOU"/>
    <x v="0"/>
    <n v="3"/>
    <s v="TEXAS &amp; LOUISIANA GULF COAST BASIN"/>
    <m/>
    <s v="USA"/>
    <m/>
    <m/>
    <n v="29.8033812"/>
    <n v="48"/>
    <n v="-94.651257099999995"/>
    <m/>
    <m/>
    <s v="P-330"/>
    <x v="0"/>
    <s v="BLUME, J N"/>
    <n v="406142"/>
    <n v="1398"/>
    <m/>
    <n v="0"/>
    <n v="0"/>
  </r>
  <r>
    <n v="42481017460000"/>
    <n v="4248101746"/>
    <n v="1"/>
    <s v="Recomplete"/>
    <x v="1"/>
    <s v="MAGNUM PRODUCING, LP"/>
    <x v="305"/>
    <n v="2"/>
    <x v="5"/>
    <s v="FRIO 6570"/>
    <s v="OIL"/>
    <x v="0"/>
    <s v="V"/>
    <n v="7200"/>
    <x v="305"/>
    <x v="219"/>
    <x v="102"/>
    <n v="179"/>
    <n v="224575"/>
    <m/>
    <n v="78148"/>
    <m/>
    <n v="13"/>
    <m/>
    <n v="408011"/>
    <n v="115577"/>
    <m/>
    <n v="1219"/>
    <n v="4568"/>
    <n v="7226"/>
    <s v="GULF COAST CENTRAL"/>
    <n v="28130"/>
    <n v="11914"/>
    <n v="33601"/>
    <m/>
    <n v="50"/>
    <n v="79"/>
    <n v="170"/>
    <n v="471133"/>
    <n v="559"/>
    <n v="473"/>
    <n v="3260"/>
    <d v="2020-07-15T00:00:00"/>
    <n v="17375"/>
    <m/>
    <m/>
    <n v="3380"/>
    <n v="933.33299999999997"/>
    <n v="2870"/>
    <n v="1071.4290000000001"/>
    <n v="296"/>
    <m/>
    <n v="7150"/>
    <n v="41"/>
    <n v="2350"/>
    <n v="9"/>
    <n v="2738"/>
    <n v="7"/>
    <n v="16"/>
    <n v="7"/>
    <n v="6430"/>
    <n v="6436"/>
    <m/>
    <n v="53.9"/>
    <d v="1968-10-01T00:00:00"/>
    <n v="1"/>
    <n v="2"/>
    <s v="MAGNUM PRODUCING, LP"/>
    <s v="ENTERPRISE CRUDE OIL LLC"/>
    <n v="22393"/>
    <n v="6"/>
    <m/>
    <s v="LOUISE"/>
    <x v="0"/>
    <n v="3"/>
    <s v="TEXAS &amp; LOUISIANA GULF COAST BASIN"/>
    <n v="23"/>
    <s v="USA"/>
    <m/>
    <m/>
    <n v="29.062601999999998"/>
    <n v="287"/>
    <n v="-96.388354100000001"/>
    <m/>
    <m/>
    <s v="P-330"/>
    <x v="0"/>
    <s v="M&amp;C"/>
    <n v="406037"/>
    <n v="15"/>
    <n v="14"/>
    <n v="645"/>
    <n v="1471"/>
  </r>
  <r>
    <n v="42015301390000"/>
    <n v="4201530139"/>
    <n v="4"/>
    <s v="Recomplete"/>
    <x v="1"/>
    <s v="MAGNUM PRODUCING &amp; OPERATING CO."/>
    <x v="165"/>
    <n v="1"/>
    <x v="12"/>
    <n v="9100"/>
    <s v="OIL"/>
    <x v="0"/>
    <s v="V"/>
    <n v="11082"/>
    <x v="158"/>
    <x v="220"/>
    <x v="206"/>
    <n v="83"/>
    <n v="47101"/>
    <m/>
    <n v="7051"/>
    <m/>
    <n v="484"/>
    <n v="4895"/>
    <n v="0"/>
    <n v="14901"/>
    <m/>
    <n v="50"/>
    <n v="71"/>
    <n v="265"/>
    <s v="GULF COAST CENTRAL"/>
    <n v="3916"/>
    <n v="918"/>
    <n v="0"/>
    <s v="EAGLEBINE"/>
    <n v="5"/>
    <n v="21"/>
    <n v="97"/>
    <n v="127194"/>
    <n v="0"/>
    <n v="57"/>
    <n v="643"/>
    <d v="2006-05-20T00:00:00"/>
    <n v="0"/>
    <m/>
    <m/>
    <n v="19110"/>
    <n v="8384.5740000000005"/>
    <n v="6680"/>
    <n v="119.267"/>
    <n v="52.3"/>
    <n v="98.9"/>
    <n v="4895"/>
    <n v="89"/>
    <n v="484"/>
    <n v="89"/>
    <n v="1300"/>
    <n v="89"/>
    <n v="8"/>
    <n v="89"/>
    <n v="9428"/>
    <n v="9434"/>
    <m/>
    <n v="51.6"/>
    <d v="1974-02-01T00:00:00"/>
    <n v="1"/>
    <n v="1"/>
    <s v="TXU FUEL COMPANY"/>
    <s v="PLAINS MARKETING, L.P."/>
    <n v="22169"/>
    <n v="6"/>
    <m/>
    <s v="NELSONVILLE"/>
    <x v="0"/>
    <n v="3"/>
    <s v="TEXAS &amp; LOUISIANA GULF COAST BASIN"/>
    <m/>
    <s v="USA"/>
    <m/>
    <m/>
    <n v="29.976056799999999"/>
    <n v="4"/>
    <n v="-96.340064900000002"/>
    <m/>
    <m/>
    <s v="P-330"/>
    <x v="3"/>
    <s v="AUSTIN, S F"/>
    <n v="405814"/>
    <n v="1880"/>
    <n v="15763"/>
    <n v="0"/>
    <n v="0"/>
  </r>
  <r>
    <n v="42339303990000"/>
    <n v="4233930399"/>
    <n v="2"/>
    <s v="Recomplete"/>
    <x v="1"/>
    <s v="MAGNUM PRODUCING &amp; OPERATING CO."/>
    <x v="235"/>
    <s v="1 W"/>
    <x v="38"/>
    <s v="WILCOX 8100"/>
    <s v="OIL"/>
    <x v="0"/>
    <s v="V"/>
    <n v="9400"/>
    <x v="273"/>
    <x v="221"/>
    <x v="207"/>
    <n v="5"/>
    <n v="3667"/>
    <m/>
    <n v="1509"/>
    <m/>
    <n v="41"/>
    <n v="248"/>
    <n v="0"/>
    <n v="2120"/>
    <m/>
    <n v="585"/>
    <n v="1"/>
    <m/>
    <s v="GULF COAST CENTRAL"/>
    <m/>
    <m/>
    <m/>
    <m/>
    <n v="18"/>
    <n v="36"/>
    <n v="106"/>
    <n v="215613"/>
    <n v="0"/>
    <m/>
    <m/>
    <d v="2009-05-01T00:00:00"/>
    <m/>
    <m/>
    <m/>
    <n v="5850"/>
    <n v="2430.0859999999998"/>
    <n v="2430"/>
    <n v="411.50799999999998"/>
    <n v="170.9"/>
    <n v="165.3"/>
    <n v="3300"/>
    <n v="2"/>
    <n v="585"/>
    <n v="1"/>
    <n v="1114"/>
    <n v="2"/>
    <n v="7"/>
    <n v="2"/>
    <n v="8086"/>
    <n v="8106"/>
    <m/>
    <n v="30"/>
    <d v="1978-09-09T00:00:00"/>
    <n v="1"/>
    <n v="1"/>
    <s v="UNION PACIFIC RESOURCES COMPANY"/>
    <s v="SCURLOCK PERMIAN LLC"/>
    <n v="21998"/>
    <n v="20"/>
    <m/>
    <s v="CONROE, S."/>
    <x v="0"/>
    <n v="3"/>
    <s v="TEXAS &amp; LOUISIANA GULF COAST BASIN"/>
    <m/>
    <s v="USA"/>
    <m/>
    <m/>
    <n v="30.2278366"/>
    <n v="502"/>
    <n v="-95.377884699999996"/>
    <m/>
    <m/>
    <s v="P-330"/>
    <x v="3"/>
    <s v="SMITH, L"/>
    <n v="405645"/>
    <n v="1509"/>
    <n v="3667"/>
    <n v="0"/>
    <n v="0"/>
  </r>
  <r>
    <n v="42089313560000"/>
    <n v="4208931356"/>
    <n v="0"/>
    <s v="Not in Permit List"/>
    <x v="1"/>
    <s v="MAGNUM PRODUCING, LP"/>
    <x v="306"/>
    <n v="1"/>
    <x v="9"/>
    <s v="8500 WILCOX"/>
    <s v="OIL"/>
    <x v="0"/>
    <s v="V"/>
    <n v="10800"/>
    <x v="301"/>
    <x v="222"/>
    <x v="167"/>
    <n v="49"/>
    <n v="47012"/>
    <m/>
    <n v="4743"/>
    <m/>
    <n v="1"/>
    <n v="1"/>
    <n v="0"/>
    <n v="12578"/>
    <m/>
    <n v="283"/>
    <n v="3837"/>
    <n v="1469"/>
    <s v="GULF COAST CENTRAL"/>
    <n v="19932"/>
    <n v="4791"/>
    <n v="0"/>
    <s v="EAGLEBINE"/>
    <n v="11"/>
    <n v="35"/>
    <n v="148"/>
    <n v="211903"/>
    <n v="0"/>
    <n v="778"/>
    <n v="5629"/>
    <d v="2013-01-01T00:00:00"/>
    <n v="0"/>
    <m/>
    <m/>
    <n v="14030"/>
    <n v="12503.906000000001"/>
    <n v="9910"/>
    <n v="79.974999999999994"/>
    <n v="71.3"/>
    <n v="1000"/>
    <n v="4601"/>
    <n v="2"/>
    <n v="328"/>
    <n v="2"/>
    <n v="1095"/>
    <n v="2"/>
    <n v="7"/>
    <n v="2"/>
    <n v="8541"/>
    <n v="8548"/>
    <m/>
    <n v="42.3"/>
    <d v="1983-04-23T00:00:00"/>
    <n v="1"/>
    <n v="1"/>
    <m/>
    <s v="GULFMARK ENERGY, INC."/>
    <n v="21879"/>
    <n v="7"/>
    <m/>
    <s v="RAMSEY"/>
    <x v="0"/>
    <n v="3"/>
    <s v="TEXAS &amp; LOUISIANA GULF COAST BASIN"/>
    <m/>
    <s v="USA"/>
    <m/>
    <m/>
    <n v="29.653881899999998"/>
    <n v="84"/>
    <n v="-96.390707800000001"/>
    <m/>
    <m/>
    <s v="P-330"/>
    <x v="0"/>
    <s v="BARTLESON, P K"/>
    <n v="405526"/>
    <n v="512"/>
    <n v="6402"/>
    <n v="0"/>
    <n v="0"/>
  </r>
  <r>
    <n v="42039308180000"/>
    <n v="4203930818"/>
    <n v="1"/>
    <s v="Recomplete"/>
    <x v="1"/>
    <s v="MAGNUM PRODUCING, LP"/>
    <x v="307"/>
    <n v="4"/>
    <x v="2"/>
    <n v="9400"/>
    <s v="OIL"/>
    <x v="0"/>
    <s v="V"/>
    <n v="10447"/>
    <x v="166"/>
    <x v="223"/>
    <x v="2"/>
    <n v="193"/>
    <n v="82254"/>
    <m/>
    <n v="40646"/>
    <n v="10"/>
    <n v="4"/>
    <m/>
    <n v="733399"/>
    <n v="54355"/>
    <m/>
    <n v="126"/>
    <n v="2107"/>
    <n v="692"/>
    <s v="GULF COAST CENTRAL"/>
    <n v="5880"/>
    <n v="1672"/>
    <n v="13840"/>
    <m/>
    <n v="5"/>
    <n v="12"/>
    <n v="46"/>
    <n v="73581"/>
    <n v="46"/>
    <n v="12502"/>
    <m/>
    <d v="2019-12-18T00:00:00"/>
    <n v="213883"/>
    <m/>
    <m/>
    <n v="9840"/>
    <m/>
    <n v="2020"/>
    <m/>
    <n v="101.6"/>
    <m/>
    <n v="4220"/>
    <n v="18"/>
    <n v="2028"/>
    <n v="312"/>
    <n v="2028"/>
    <n v="312"/>
    <n v="12"/>
    <n v="312"/>
    <n v="9398"/>
    <n v="9404"/>
    <m/>
    <n v="26"/>
    <d v="1983-09-14T00:00:00"/>
    <n v="1"/>
    <n v="1"/>
    <s v="MAGNUM PRODUCING, LP"/>
    <s v="PLAINS MARKETING, L.P."/>
    <n v="21610"/>
    <n v="6"/>
    <m/>
    <s v="BLUE LAKE"/>
    <x v="0"/>
    <n v="3"/>
    <s v="TEXAS &amp; LOUISIANA GULF COAST BASIN"/>
    <m/>
    <s v="USA"/>
    <m/>
    <m/>
    <n v="29.2134307"/>
    <n v="82"/>
    <n v="-95.503194500000006"/>
    <m/>
    <m/>
    <s v="P-330"/>
    <x v="0"/>
    <s v="MARSH, S"/>
    <n v="405259"/>
    <n v="5080"/>
    <m/>
    <n v="58246"/>
    <n v="0"/>
  </r>
  <r>
    <n v="42167310970000"/>
    <n v="4216731097"/>
    <n v="0"/>
    <s v="Not in Permit List"/>
    <x v="1"/>
    <s v="MAGNUM PRODUCING &amp; OPERATING CO."/>
    <x v="308"/>
    <n v="1"/>
    <x v="37"/>
    <s v="L-1"/>
    <s v="OIL"/>
    <x v="0"/>
    <s v="D"/>
    <n v="10904"/>
    <x v="306"/>
    <x v="224"/>
    <x v="208"/>
    <n v="39"/>
    <n v="2551"/>
    <m/>
    <n v="23985"/>
    <m/>
    <n v="183"/>
    <m/>
    <n v="0"/>
    <n v="24410"/>
    <m/>
    <n v="646"/>
    <n v="42"/>
    <n v="7630"/>
    <s v="GULF COAST CENTRAL"/>
    <n v="1615"/>
    <n v="7899"/>
    <n v="0"/>
    <m/>
    <n v="31"/>
    <n v="32"/>
    <n v="5"/>
    <n v="191667"/>
    <n v="0"/>
    <n v="5597"/>
    <n v="12"/>
    <m/>
    <n v="0"/>
    <m/>
    <m/>
    <n v="160"/>
    <n v="2.0619999999999998"/>
    <n v="110"/>
    <n v="485000"/>
    <n v="6397.3"/>
    <m/>
    <n v="427"/>
    <n v="6"/>
    <n v="2952"/>
    <n v="4"/>
    <n v="3009"/>
    <n v="4"/>
    <n v="18"/>
    <n v="4"/>
    <n v="10340"/>
    <n v="10490"/>
    <m/>
    <n v="26"/>
    <d v="1966-01-12T00:00:00"/>
    <n v="1"/>
    <n v="1"/>
    <s v="MAGNUM PRODUCING &amp; OPERATING CO."/>
    <s v="SCURLOCK PERMIAN CORPORATION"/>
    <n v="21477"/>
    <n v="150"/>
    <m/>
    <s v="PIRATE'S COVE"/>
    <x v="0"/>
    <n v="3"/>
    <s v="TEXAS &amp; LOUISIANA GULF COAST BASIN"/>
    <m/>
    <s v="USA"/>
    <m/>
    <m/>
    <n v="29.540500000000002"/>
    <m/>
    <n v="-94.418563500000005"/>
    <m/>
    <m/>
    <s v="P-330"/>
    <x v="3"/>
    <m/>
    <n v="405128"/>
    <n v="3880"/>
    <n v="8"/>
    <n v="0"/>
    <n v="0"/>
  </r>
  <r>
    <n v="42149324240000"/>
    <n v="4214932424"/>
    <n v="1"/>
    <s v="Recomplete"/>
    <x v="1"/>
    <s v="MAGNUM PRODUCING, LP"/>
    <x v="309"/>
    <n v="1"/>
    <x v="16"/>
    <s v="AUSTIN CHALK-3"/>
    <s v="OIL"/>
    <x v="0"/>
    <s v="H"/>
    <n v="13410"/>
    <x v="307"/>
    <x v="225"/>
    <x v="125"/>
    <n v="166"/>
    <n v="977691"/>
    <m/>
    <n v="163563"/>
    <m/>
    <m/>
    <n v="13"/>
    <n v="0"/>
    <n v="326512"/>
    <s v="GIDDINGS"/>
    <n v="534"/>
    <n v="1318"/>
    <n v="40066"/>
    <s v="GULF COAST CENTRAL"/>
    <n v="246464"/>
    <n v="81143"/>
    <n v="0"/>
    <s v="EAGLEBINE"/>
    <n v="478"/>
    <n v="869"/>
    <n v="2348"/>
    <n v="5213581"/>
    <n v="0"/>
    <n v="3170"/>
    <n v="31660"/>
    <d v="2012-01-01T00:00:00"/>
    <n v="0"/>
    <m/>
    <m/>
    <n v="4920"/>
    <n v="3427.3130000000001"/>
    <n v="5980"/>
    <n v="291.774"/>
    <n v="203.4"/>
    <n v="0"/>
    <n v="72785"/>
    <n v="2"/>
    <n v="14806"/>
    <n v="2"/>
    <n v="26937"/>
    <n v="2"/>
    <n v="162"/>
    <n v="2"/>
    <n v="10720"/>
    <n v="13410"/>
    <m/>
    <n v="43.3"/>
    <d v="1991-04-25T00:00:00"/>
    <n v="1"/>
    <n v="1"/>
    <s v="ENERGY TRANSFER COMPANY"/>
    <s v="SHELL TRADING (US) COMPANY"/>
    <n v="21068"/>
    <n v="2690"/>
    <m/>
    <s v="GIDDINGS"/>
    <x v="0"/>
    <n v="3"/>
    <s v="TEXAS &amp; LOUISIANA GULF COAST BASIN"/>
    <m/>
    <s v="USA"/>
    <m/>
    <m/>
    <n v="29.979092600000001"/>
    <n v="22"/>
    <n v="-96.812266199999996"/>
    <m/>
    <m/>
    <s v="P-330"/>
    <x v="0"/>
    <s v="BROWNE, S P"/>
    <n v="404720"/>
    <n v="1816"/>
    <n v="6224"/>
    <n v="0"/>
    <n v="0"/>
  </r>
  <r>
    <n v="42201312140000"/>
    <n v="4220131214"/>
    <n v="0"/>
    <s v="Not in Permit List"/>
    <x v="1"/>
    <s v="MAGNUM PRODUCING, LP"/>
    <x v="310"/>
    <n v="2"/>
    <x v="36"/>
    <s v="LOOK SAND"/>
    <s v="OIL"/>
    <x v="0"/>
    <s v="D"/>
    <n v="7794"/>
    <x v="308"/>
    <x v="226"/>
    <x v="209"/>
    <n v="42"/>
    <n v="61"/>
    <m/>
    <n v="2793"/>
    <m/>
    <n v="1"/>
    <m/>
    <n v="0"/>
    <n v="2803"/>
    <m/>
    <n v="58"/>
    <n v="10"/>
    <n v="679"/>
    <s v="GULF COAST CENTRAL"/>
    <n v="23"/>
    <n v="683"/>
    <n v="0"/>
    <m/>
    <n v="5"/>
    <n v="5"/>
    <n v="0"/>
    <n v="27900"/>
    <n v="0"/>
    <n v="667"/>
    <n v="10"/>
    <d v="2004-05-01T00:00:00"/>
    <n v="0"/>
    <m/>
    <m/>
    <n v="20"/>
    <n v="9.6850000000000005"/>
    <n v="20"/>
    <n v="103250"/>
    <n v="46333.3"/>
    <m/>
    <n v="10"/>
    <n v="1"/>
    <n v="155"/>
    <n v="31"/>
    <n v="155"/>
    <n v="31"/>
    <n v="1"/>
    <n v="31"/>
    <n v="7028"/>
    <n v="7030"/>
    <m/>
    <n v="34.5"/>
    <d v="1981-12-06T00:00:00"/>
    <n v="1"/>
    <n v="1"/>
    <s v="KINDER MORGAN TEXAS PIPELINE LLC"/>
    <s v="PLAINS MARKETING, L.P."/>
    <n v="21042"/>
    <n v="2"/>
    <m/>
    <s v="DURKEE, N."/>
    <x v="0"/>
    <n v="3"/>
    <s v="TEXAS &amp; LOUISIANA GULF COAST BASIN"/>
    <n v="22"/>
    <s v="USA"/>
    <m/>
    <m/>
    <n v="29.916832400000001"/>
    <n v="1630"/>
    <n v="-95.451160999999999"/>
    <n v="4"/>
    <m/>
    <s v="P-330"/>
    <x v="0"/>
    <s v="WC RR CO"/>
    <n v="404695"/>
    <n v="413"/>
    <n v="4"/>
    <n v="0"/>
    <n v="0"/>
  </r>
  <r>
    <n v="42481329570000"/>
    <n v="4248132957"/>
    <n v="2"/>
    <s v="Recomplete"/>
    <x v="1"/>
    <s v="MAGNUM PRODUCING &amp; OPERATING CO."/>
    <x v="105"/>
    <n v="1"/>
    <x v="5"/>
    <n v="6800"/>
    <s v="OIL"/>
    <x v="0"/>
    <s v="V"/>
    <n v="7513"/>
    <x v="300"/>
    <x v="227"/>
    <x v="210"/>
    <n v="71"/>
    <n v="35108"/>
    <m/>
    <n v="27657"/>
    <m/>
    <n v="40"/>
    <m/>
    <n v="0"/>
    <n v="33508"/>
    <m/>
    <n v="1868"/>
    <n v="1362"/>
    <n v="5708"/>
    <s v="GULF COAST CENTRAL"/>
    <n v="3194"/>
    <n v="6240"/>
    <n v="0"/>
    <m/>
    <n v="71"/>
    <n v="77"/>
    <n v="35"/>
    <n v="461929"/>
    <n v="0"/>
    <n v="1501"/>
    <n v="103"/>
    <d v="2007-02-01T00:00:00"/>
    <n v="0"/>
    <m/>
    <m/>
    <n v="490"/>
    <m/>
    <n v="1270"/>
    <m/>
    <n v="2042"/>
    <m/>
    <n v="2770"/>
    <n v="13"/>
    <n v="2505"/>
    <n v="9"/>
    <n v="2958"/>
    <n v="9"/>
    <n v="18"/>
    <n v="9"/>
    <n v="6061"/>
    <n v="6862"/>
    <m/>
    <n v="48.7"/>
    <d v="1986-03-21T00:00:00"/>
    <n v="1"/>
    <n v="1"/>
    <m/>
    <m/>
    <n v="20923"/>
    <n v="801"/>
    <m/>
    <s v="EL CAMPO"/>
    <x v="0"/>
    <n v="3"/>
    <s v="TEXAS &amp; LOUISIANA GULF COAST BASIN"/>
    <m/>
    <s v="USA"/>
    <m/>
    <m/>
    <n v="29.111374600000001"/>
    <m/>
    <n v="-96.237239000000002"/>
    <m/>
    <m/>
    <s v="P-330"/>
    <x v="3"/>
    <m/>
    <n v="404576"/>
    <n v="1106"/>
    <m/>
    <n v="0"/>
    <n v="0"/>
  </r>
  <r>
    <n v="42481330550000"/>
    <n v="4248133055"/>
    <n v="1"/>
    <s v="DeepenWithinCasing"/>
    <x v="1"/>
    <s v="MAGNUM PRODUCING, LP"/>
    <x v="105"/>
    <n v="4"/>
    <x v="5"/>
    <n v="6890"/>
    <s v="OIL"/>
    <x v="0"/>
    <s v="V"/>
    <n v="7512"/>
    <x v="309"/>
    <x v="227"/>
    <x v="211"/>
    <n v="48"/>
    <n v="20336"/>
    <m/>
    <n v="8692"/>
    <m/>
    <n v="55"/>
    <n v="350"/>
    <n v="0"/>
    <n v="12081"/>
    <m/>
    <n v="91"/>
    <n v="82"/>
    <n v="2153"/>
    <s v="GULF COAST CENTRAL"/>
    <n v="1577"/>
    <n v="2416"/>
    <n v="0"/>
    <m/>
    <n v="3"/>
    <n v="4"/>
    <n v="3"/>
    <n v="22000"/>
    <n v="0"/>
    <n v="1011"/>
    <n v="4361"/>
    <d v="2013-02-01T00:00:00"/>
    <n v="0"/>
    <m/>
    <m/>
    <n v="920"/>
    <n v="5983.4639999999999"/>
    <n v="2340"/>
    <n v="167.12700000000001"/>
    <n v="1085.4000000000001"/>
    <n v="157.1"/>
    <n v="1170"/>
    <n v="11"/>
    <n v="698"/>
    <n v="6"/>
    <n v="797"/>
    <n v="6"/>
    <n v="5"/>
    <n v="6"/>
    <n v="6919"/>
    <n v="6924"/>
    <m/>
    <n v="38.5"/>
    <d v="1987-05-13T00:00:00"/>
    <n v="1"/>
    <n v="1"/>
    <s v="SOUTHCROSS GULF COAST TRANS. LTD"/>
    <s v="PLAINS MARKETING, L.P."/>
    <n v="20917"/>
    <n v="5"/>
    <m/>
    <s v="EL CAMPO"/>
    <x v="0"/>
    <n v="3"/>
    <s v="TEXAS &amp; LOUISIANA GULF COAST BASIN"/>
    <n v="62"/>
    <s v="USA"/>
    <m/>
    <m/>
    <n v="29.113169500000001"/>
    <n v="567"/>
    <n v="-96.238559800000004"/>
    <m/>
    <m/>
    <s v="P-330"/>
    <x v="0"/>
    <s v="ET RR CO"/>
    <n v="404570"/>
    <n v="1149"/>
    <n v="6875"/>
    <n v="0"/>
    <n v="2534"/>
  </r>
  <r>
    <n v="42291320960000"/>
    <n v="4229132096"/>
    <n v="0"/>
    <s v="Not in Permit List"/>
    <x v="1"/>
    <s v="MAGNUM PRODUCING &amp; OPERATING COMPANY"/>
    <x v="311"/>
    <m/>
    <x v="32"/>
    <s v="5000 SAND"/>
    <s v="OIL"/>
    <x v="0"/>
    <s v="D"/>
    <n v="4165"/>
    <x v="227"/>
    <x v="228"/>
    <x v="2"/>
    <n v="212"/>
    <n v="240189"/>
    <m/>
    <n v="268825"/>
    <n v="1"/>
    <n v="60"/>
    <m/>
    <n v="887227"/>
    <n v="308857"/>
    <m/>
    <n v="1369"/>
    <n v="1"/>
    <n v="25338"/>
    <s v="GULF COAST CENTRAL"/>
    <n v="6"/>
    <n v="25339"/>
    <n v="58277"/>
    <m/>
    <n v="108"/>
    <n v="108"/>
    <n v="0"/>
    <n v="645433"/>
    <n v="2275"/>
    <n v="454"/>
    <m/>
    <d v="2019-12-15T00:00:00"/>
    <n v="17212"/>
    <m/>
    <m/>
    <n v="0"/>
    <m/>
    <n v="890"/>
    <m/>
    <n v="3227000"/>
    <m/>
    <n v="6843"/>
    <n v="13"/>
    <n v="7557"/>
    <n v="30"/>
    <n v="7620"/>
    <n v="7"/>
    <n v="46"/>
    <n v="7"/>
    <n v="3200"/>
    <n v="3920"/>
    <m/>
    <n v="40"/>
    <d v="1990-05-25T00:00:00"/>
    <n v="1"/>
    <n v="3"/>
    <m/>
    <s v="GULFMARK ENERGY, INC."/>
    <n v="20714"/>
    <n v="720"/>
    <m/>
    <s v="DAYTON, NORTH"/>
    <x v="0"/>
    <n v="3"/>
    <s v="TEXAS &amp; LOUISIANA GULF COAST BASIN"/>
    <n v="123"/>
    <s v="USA"/>
    <m/>
    <m/>
    <n v="30.115383999999999"/>
    <n v="262"/>
    <n v="-94.977484899999993"/>
    <n v="3"/>
    <m/>
    <s v="P-330"/>
    <x v="2"/>
    <s v="H&amp;TC RR CO"/>
    <n v="404369"/>
    <n v="301"/>
    <m/>
    <n v="11408"/>
    <n v="6923"/>
  </r>
  <r>
    <n v="42481329570000"/>
    <n v="4248132957"/>
    <n v="2"/>
    <s v="Recomplete"/>
    <x v="1"/>
    <s v="MAGNUM PRODUCING &amp; OPERATING CO."/>
    <x v="105"/>
    <s v="1 T"/>
    <x v="5"/>
    <s v="6870 FRIO"/>
    <s v="OIL"/>
    <x v="0"/>
    <s v="V"/>
    <n v="7513"/>
    <x v="300"/>
    <x v="229"/>
    <x v="212"/>
    <n v="4"/>
    <n v="11917"/>
    <m/>
    <n v="7495"/>
    <m/>
    <n v="563"/>
    <n v="1777"/>
    <n v="0"/>
    <n v="9481"/>
    <m/>
    <n v="2175"/>
    <n v="1925"/>
    <m/>
    <s v="GULF COAST CENTRAL"/>
    <m/>
    <m/>
    <m/>
    <m/>
    <n v="96"/>
    <n v="120"/>
    <n v="142"/>
    <n v="718533"/>
    <n v="0"/>
    <m/>
    <m/>
    <d v="2009-02-01T00:00:00"/>
    <m/>
    <m/>
    <m/>
    <n v="1480"/>
    <n v="1589.9929999999999"/>
    <n v="1590"/>
    <n v="628.93299999999999"/>
    <n v="677.1"/>
    <n v="316.8"/>
    <n v="4258"/>
    <n v="2"/>
    <n v="2883"/>
    <n v="2"/>
    <n v="3593"/>
    <n v="2"/>
    <n v="22"/>
    <n v="2"/>
    <n v="6909"/>
    <n v="6913"/>
    <m/>
    <n v="39"/>
    <d v="1986-03-21T00:00:00"/>
    <n v="1"/>
    <n v="1"/>
    <s v="ENSERCH GAS TRANSMISSION COMPANY"/>
    <s v="SCURLOCK OIL COMPANY"/>
    <n v="20538"/>
    <n v="4"/>
    <m/>
    <s v="EL CAMPO"/>
    <x v="0"/>
    <n v="3"/>
    <s v="TEXAS &amp; LOUISIANA GULF COAST BASIN"/>
    <n v="62"/>
    <s v="USA"/>
    <m/>
    <m/>
    <n v="29.111374600000001"/>
    <n v="567"/>
    <n v="-96.237239000000002"/>
    <m/>
    <m/>
    <s v="P-330"/>
    <x v="3"/>
    <s v="ET RR CO"/>
    <n v="404194"/>
    <n v="7495"/>
    <n v="11917"/>
    <n v="0"/>
    <n v="0"/>
  </r>
  <r>
    <n v="42481010370000"/>
    <n v="4248101037"/>
    <n v="0"/>
    <s v="Not in Permit List"/>
    <x v="1"/>
    <s v="MAGNUM PRODUCING &amp; OPERATING COMPANY"/>
    <x v="303"/>
    <n v="1"/>
    <x v="5"/>
    <s v="FRIO 6000"/>
    <s v="OIL"/>
    <x v="0"/>
    <s v="V"/>
    <n v="6463"/>
    <x v="310"/>
    <x v="230"/>
    <x v="213"/>
    <n v="51"/>
    <n v="27517"/>
    <m/>
    <n v="13827"/>
    <m/>
    <n v="40"/>
    <m/>
    <n v="0"/>
    <n v="18413"/>
    <m/>
    <n v="72"/>
    <n v="31"/>
    <n v="1942"/>
    <s v="GULF COAST CENTRAL"/>
    <n v="20742"/>
    <n v="5399"/>
    <n v="0"/>
    <m/>
    <n v="28"/>
    <n v="100"/>
    <n v="438"/>
    <n v="602733"/>
    <n v="0"/>
    <n v="3306"/>
    <n v="1314"/>
    <d v="2005-02-01T00:00:00"/>
    <n v="0"/>
    <m/>
    <m/>
    <n v="15920"/>
    <n v="708.75900000000001"/>
    <n v="1990"/>
    <n v="1410.9159999999999"/>
    <n v="62.8"/>
    <m/>
    <n v="13132"/>
    <n v="2"/>
    <n v="825"/>
    <n v="2"/>
    <n v="3014"/>
    <n v="2"/>
    <n v="18"/>
    <n v="2"/>
    <n v="6007"/>
    <n v="6009"/>
    <m/>
    <n v="29"/>
    <d v="1961-12-09T00:00:00"/>
    <n v="1"/>
    <n v="1"/>
    <s v="HOUSTON PIPE LINE COMPANY LP"/>
    <s v="FLINT HILLS RESOURCES, LP"/>
    <n v="20305"/>
    <n v="2"/>
    <m/>
    <s v="WHARTON, S"/>
    <x v="0"/>
    <n v="3"/>
    <s v="TEXAS &amp; LOUISIANA GULF COAST BASIN"/>
    <m/>
    <s v="USA"/>
    <m/>
    <m/>
    <n v="29.261068600000002"/>
    <n v="7"/>
    <n v="-96.068976800000002"/>
    <m/>
    <m/>
    <s v="P-330"/>
    <x v="2"/>
    <s v="BIGGAM, F"/>
    <n v="403961"/>
    <n v="2249"/>
    <n v="1594"/>
    <n v="0"/>
    <n v="0"/>
  </r>
  <r>
    <n v="42015304050000"/>
    <n v="4201530405"/>
    <n v="0"/>
    <s v="Not in Permit List"/>
    <x v="1"/>
    <s v="MAGNUM PRODUCING &amp; OPERATING CO."/>
    <x v="312"/>
    <s v="1 T"/>
    <x v="12"/>
    <n v="9830"/>
    <s v="OIL"/>
    <x v="0"/>
    <s v="V"/>
    <n v="10500"/>
    <x v="311"/>
    <x v="231"/>
    <x v="214"/>
    <n v="27"/>
    <n v="27428"/>
    <m/>
    <n v="3112"/>
    <m/>
    <n v="32"/>
    <n v="1"/>
    <n v="0"/>
    <n v="7683"/>
    <m/>
    <n v="296"/>
    <n v="2717"/>
    <n v="2043"/>
    <s v="GULF COAST CENTRAL"/>
    <n v="20174"/>
    <n v="5405"/>
    <n v="0"/>
    <s v="EAGLEBINE"/>
    <n v="12"/>
    <n v="39"/>
    <n v="161"/>
    <n v="231355"/>
    <n v="0"/>
    <n v="345"/>
    <n v="2030"/>
    <m/>
    <n v="0"/>
    <m/>
    <m/>
    <n v="13810"/>
    <n v="5383.5619999999999"/>
    <n v="8810"/>
    <n v="185.751"/>
    <n v="72.400000000000006"/>
    <n v="32000"/>
    <n v="5000"/>
    <n v="2"/>
    <n v="420"/>
    <n v="4"/>
    <n v="1195"/>
    <n v="2"/>
    <n v="7"/>
    <n v="2"/>
    <n v="9827"/>
    <n v="9835"/>
    <m/>
    <n v="43.6"/>
    <d v="1978-06-24T00:00:00"/>
    <n v="1"/>
    <n v="1"/>
    <s v="TEXAS UTILITIES FUEL CO."/>
    <s v="SCURLOCK PERMIAN CORPORATION"/>
    <n v="20266"/>
    <n v="8"/>
    <m/>
    <s v="SANTONE"/>
    <x v="0"/>
    <n v="3"/>
    <s v="TEXAS &amp; LOUISIANA GULF COAST BASIN"/>
    <m/>
    <s v="USA"/>
    <m/>
    <m/>
    <n v="29.888455199999999"/>
    <n v="308"/>
    <n v="-96.404451600000002"/>
    <m/>
    <m/>
    <s v="P-330"/>
    <x v="3"/>
    <s v="VON ROEDER, R"/>
    <n v="403922"/>
    <n v="292"/>
    <n v="1572"/>
    <n v="0"/>
    <n v="0"/>
  </r>
  <r>
    <n v="42481329570000"/>
    <n v="4248132957"/>
    <n v="2"/>
    <s v="Recomplete"/>
    <x v="1"/>
    <s v="MAGNUM PRODUCING &amp; OPERATING CO."/>
    <x v="105"/>
    <m/>
    <x v="5"/>
    <n v="6200"/>
    <s v="OIL"/>
    <x v="0"/>
    <s v="V"/>
    <n v="7513"/>
    <x v="300"/>
    <x v="232"/>
    <x v="215"/>
    <n v="25"/>
    <n v="26770"/>
    <m/>
    <n v="34580"/>
    <m/>
    <n v="45"/>
    <n v="1"/>
    <n v="0"/>
    <n v="39042"/>
    <m/>
    <n v="1334"/>
    <n v="914"/>
    <n v="2349"/>
    <s v="GULF COAST CENTRAL"/>
    <n v="3154"/>
    <n v="2875"/>
    <n v="0"/>
    <m/>
    <n v="19"/>
    <n v="20"/>
    <n v="5"/>
    <n v="119500"/>
    <n v="0"/>
    <n v="18640"/>
    <n v="12283"/>
    <d v="2009-02-01T00:00:00"/>
    <n v="0"/>
    <m/>
    <m/>
    <n v="270"/>
    <n v="777.20600000000002"/>
    <n v="770"/>
    <n v="1286.6610000000001"/>
    <n v="3738.6"/>
    <n v="45000"/>
    <n v="2841"/>
    <n v="16"/>
    <n v="3692"/>
    <n v="18"/>
    <n v="4114"/>
    <n v="18"/>
    <n v="25"/>
    <n v="18"/>
    <n v="6061"/>
    <n v="6924"/>
    <m/>
    <n v="35.700000000000003"/>
    <d v="1986-03-21T00:00:00"/>
    <n v="1"/>
    <n v="1"/>
    <s v="ENSERCH GAS TRANSMISSION COMPANY"/>
    <s v="SCURLOCK OIL COMPANY"/>
    <n v="20123"/>
    <n v="863"/>
    <m/>
    <s v="EL CAMPO"/>
    <x v="0"/>
    <n v="3"/>
    <s v="TEXAS &amp; LOUISIANA GULF COAST BASIN"/>
    <n v="62"/>
    <s v="USA"/>
    <m/>
    <m/>
    <n v="29.111374600000001"/>
    <n v="567"/>
    <n v="-96.237239000000002"/>
    <m/>
    <m/>
    <s v="P-330"/>
    <x v="3"/>
    <s v="ET RR CO"/>
    <n v="403779"/>
    <n v="13591"/>
    <n v="10563"/>
    <n v="0"/>
    <n v="0"/>
  </r>
  <r>
    <n v="42089306800000"/>
    <n v="4208930680"/>
    <n v="0"/>
    <s v="Not in Permit List"/>
    <x v="1"/>
    <s v="MAGNUM PRODUCING, LP"/>
    <x v="313"/>
    <n v="1"/>
    <x v="9"/>
    <n v="7360"/>
    <s v="OIL"/>
    <x v="0"/>
    <s v="V"/>
    <n v="9459"/>
    <x v="312"/>
    <x v="233"/>
    <x v="9"/>
    <n v="327"/>
    <n v="307546"/>
    <m/>
    <n v="87522"/>
    <m/>
    <m/>
    <n v="64"/>
    <n v="175044"/>
    <n v="138780"/>
    <m/>
    <n v="332"/>
    <n v="217"/>
    <n v="3009"/>
    <s v="GULF COAST CENTRAL"/>
    <n v="19506"/>
    <n v="6260"/>
    <n v="6018"/>
    <s v="EAGLEBINE"/>
    <n v="20"/>
    <n v="22"/>
    <n v="11"/>
    <n v="133710"/>
    <n v="0"/>
    <n v="160"/>
    <m/>
    <d v="2020-01-01T00:00:00"/>
    <n v="320"/>
    <m/>
    <m/>
    <n v="540"/>
    <n v="306.22000000000003"/>
    <n v="3510"/>
    <n v="3265.625"/>
    <n v="1859.2"/>
    <n v="0"/>
    <n v="7317"/>
    <n v="15"/>
    <n v="936"/>
    <n v="164"/>
    <n v="1633"/>
    <n v="15"/>
    <n v="10"/>
    <n v="15"/>
    <n v="7253"/>
    <n v="7271"/>
    <m/>
    <n v="41.1"/>
    <d v="1977-10-16T00:00:00"/>
    <n v="1"/>
    <n v="1"/>
    <s v="MAGNUM PRODUCING, LP"/>
    <s v="SHELL TRADING (US) COMPANY"/>
    <n v="19798"/>
    <n v="18"/>
    <m/>
    <s v="SUBLIME"/>
    <x v="0"/>
    <n v="3"/>
    <s v="TEXAS &amp; LOUISIANA GULF COAST BASIN"/>
    <m/>
    <s v="USA"/>
    <m/>
    <m/>
    <n v="29.5280211"/>
    <n v="211"/>
    <n v="-96.702202099999994"/>
    <m/>
    <m/>
    <s v="P-330"/>
    <x v="0"/>
    <s v="FOWLER, S"/>
    <n v="403457"/>
    <n v="209"/>
    <n v="64"/>
    <n v="418"/>
    <n v="0"/>
  </r>
  <r>
    <n v="42481329660000"/>
    <n v="4248132966"/>
    <n v="0"/>
    <s v="Not in Permit List"/>
    <x v="1"/>
    <s v="MAGNUM PRODUCING, LP"/>
    <x v="314"/>
    <n v="2"/>
    <x v="5"/>
    <n v="6060"/>
    <s v="OIL"/>
    <x v="0"/>
    <s v="V"/>
    <n v="7370"/>
    <x v="313"/>
    <x v="234"/>
    <x v="211"/>
    <n v="96"/>
    <n v="105089"/>
    <m/>
    <n v="134748"/>
    <m/>
    <n v="14"/>
    <n v="191"/>
    <n v="0"/>
    <n v="152263"/>
    <m/>
    <n v="816"/>
    <n v="583"/>
    <n v="19802"/>
    <s v="GULF COAST CENTRAL"/>
    <n v="5611"/>
    <n v="20737"/>
    <n v="0"/>
    <m/>
    <n v="170"/>
    <n v="173"/>
    <n v="17"/>
    <n v="1035100"/>
    <n v="0"/>
    <n v="1253"/>
    <n v="4891"/>
    <d v="2013-08-01T00:00:00"/>
    <n v="0"/>
    <m/>
    <m/>
    <n v="100"/>
    <n v="6222.3"/>
    <n v="780"/>
    <n v="160.71199999999999"/>
    <n v="9805.4"/>
    <n v="73.3"/>
    <n v="7890"/>
    <n v="51"/>
    <n v="5089"/>
    <n v="2"/>
    <n v="5333"/>
    <n v="9"/>
    <n v="32"/>
    <n v="9"/>
    <n v="6062"/>
    <n v="6896"/>
    <m/>
    <n v="39"/>
    <d v="1986-05-02T00:00:00"/>
    <n v="1"/>
    <n v="1"/>
    <s v="SOUTHCROSS GULF COAST TRANS. LTD"/>
    <s v="PLAINS MARKETING, L.P."/>
    <n v="19418"/>
    <n v="834"/>
    <m/>
    <s v="EL CAMPO"/>
    <x v="0"/>
    <n v="3"/>
    <s v="TEXAS &amp; LOUISIANA GULF COAST BASIN"/>
    <m/>
    <s v="USA"/>
    <m/>
    <m/>
    <n v="29.110710099999999"/>
    <m/>
    <n v="-96.236943800000006"/>
    <m/>
    <m/>
    <s v="P-330"/>
    <x v="0"/>
    <m/>
    <n v="403078"/>
    <n v="1426"/>
    <n v="8873"/>
    <n v="0"/>
    <n v="2534"/>
  </r>
  <r>
    <n v="42167308290000"/>
    <n v="4216730829"/>
    <n v="0"/>
    <s v="Not in Permit List"/>
    <x v="1"/>
    <s v="MAGNUM PRODUCING &amp; OPERATING CO."/>
    <x v="112"/>
    <m/>
    <x v="37"/>
    <s v="FRIO, UPPER"/>
    <s v="OIL"/>
    <x v="0"/>
    <s v="V"/>
    <n v="9600"/>
    <x v="110"/>
    <x v="235"/>
    <x v="169"/>
    <n v="107"/>
    <n v="64588"/>
    <m/>
    <n v="59060"/>
    <m/>
    <n v="3"/>
    <m/>
    <n v="0"/>
    <n v="69825"/>
    <m/>
    <n v="424"/>
    <n v="672"/>
    <n v="4885"/>
    <s v="GULF COAST CENTRAL"/>
    <n v="5328"/>
    <n v="5773"/>
    <n v="0"/>
    <m/>
    <n v="7"/>
    <n v="9"/>
    <n v="17"/>
    <n v="56233"/>
    <n v="0"/>
    <m/>
    <m/>
    <d v="2000-06-01T00:00:00"/>
    <m/>
    <m/>
    <m/>
    <n v="2650"/>
    <m/>
    <n v="1090"/>
    <m/>
    <n v="377.2"/>
    <m/>
    <n v="2747"/>
    <n v="11"/>
    <n v="1502"/>
    <n v="11"/>
    <n v="1960"/>
    <n v="11"/>
    <n v="12"/>
    <n v="11"/>
    <n v="2600"/>
    <n v="9036"/>
    <m/>
    <n v="37.5"/>
    <d v="1939-07-30T00:00:00"/>
    <n v="1"/>
    <n v="2"/>
    <m/>
    <s v="GULFMARK ENERGY, INC."/>
    <n v="19303"/>
    <n v="6436"/>
    <m/>
    <s v="LEAGUE CITY"/>
    <x v="0"/>
    <n v="3"/>
    <s v="TEXAS &amp; LOUISIANA GULF COAST BASIN"/>
    <m/>
    <s v="USA"/>
    <m/>
    <m/>
    <n v="29.464931100000001"/>
    <n v="19"/>
    <n v="-95.114679899999999"/>
    <m/>
    <m/>
    <s v="P-330"/>
    <x v="3"/>
    <s v="PERRY, J F &amp; E"/>
    <n v="402964"/>
    <n v="3"/>
    <m/>
    <n v="0"/>
    <n v="0"/>
  </r>
  <r>
    <n v="42167018000000"/>
    <n v="4216701800"/>
    <n v="0"/>
    <s v="Not in Permit List"/>
    <x v="1"/>
    <s v="MAGNUM PRODUCING &amp; OPERATING CO."/>
    <x v="315"/>
    <m/>
    <x v="37"/>
    <s v="FRIO, UPPER"/>
    <s v="OIL"/>
    <x v="0"/>
    <s v="V"/>
    <n v="9505"/>
    <x v="314"/>
    <x v="235"/>
    <x v="216"/>
    <n v="178"/>
    <n v="196715"/>
    <m/>
    <n v="231152"/>
    <m/>
    <n v="10"/>
    <m/>
    <n v="7024087"/>
    <n v="263938"/>
    <m/>
    <n v="4528"/>
    <n v="3551"/>
    <n v="26777"/>
    <s v="GULF COAST CENTRAL"/>
    <n v="19512"/>
    <n v="30029"/>
    <n v="813682"/>
    <m/>
    <n v="158"/>
    <n v="179"/>
    <n v="125"/>
    <n v="1073833"/>
    <n v="304"/>
    <n v="387"/>
    <n v="195"/>
    <d v="2000-06-01T00:00:00"/>
    <n v="11761"/>
    <m/>
    <m/>
    <n v="790"/>
    <m/>
    <n v="850"/>
    <m/>
    <n v="1269.3"/>
    <m/>
    <n v="3740"/>
    <n v="15"/>
    <n v="4746"/>
    <n v="2"/>
    <n v="5369"/>
    <n v="2"/>
    <n v="32"/>
    <n v="2"/>
    <n v="8110"/>
    <n v="9287"/>
    <m/>
    <n v="32.6"/>
    <d v="1939-12-05T00:00:00"/>
    <n v="1"/>
    <n v="4"/>
    <m/>
    <s v="PLAINS MARKETING, L.P."/>
    <n v="19302"/>
    <n v="1177"/>
    <m/>
    <s v="LEAGUE CITY"/>
    <x v="0"/>
    <n v="3"/>
    <s v="TEXAS &amp; LOUISIANA GULF COAST BASIN"/>
    <m/>
    <s v="USA"/>
    <m/>
    <m/>
    <n v="29.4644227"/>
    <n v="19"/>
    <n v="-95.111728299999996"/>
    <s v="LT.5"/>
    <m/>
    <s v="P-330"/>
    <x v="3"/>
    <s v="PERRY, J F &amp; E"/>
    <n v="402963"/>
    <n v="221"/>
    <m/>
    <n v="6716"/>
    <n v="0"/>
  </r>
  <r>
    <n v="42015302260000"/>
    <n v="4201530226"/>
    <n v="1"/>
    <s v="PlugBack"/>
    <x v="1"/>
    <s v="MAGNUM PRODUCING &amp; OPERATING CO."/>
    <x v="316"/>
    <n v="1"/>
    <x v="12"/>
    <s v="WILCOX 9700"/>
    <s v="OIL"/>
    <x v="0"/>
    <s v="V"/>
    <n v="10816"/>
    <x v="315"/>
    <x v="236"/>
    <x v="217"/>
    <n v="48"/>
    <n v="45562"/>
    <m/>
    <n v="2086"/>
    <m/>
    <n v="58"/>
    <n v="1650"/>
    <n v="0"/>
    <n v="9680"/>
    <m/>
    <n v="61"/>
    <n v="3937"/>
    <n v="148"/>
    <s v="GULF COAST CENTRAL"/>
    <n v="7979"/>
    <n v="1478"/>
    <n v="0"/>
    <s v="EAGLEBINE"/>
    <n v="1"/>
    <n v="8"/>
    <n v="41"/>
    <n v="46226"/>
    <n v="0"/>
    <n v="41"/>
    <n v="10"/>
    <d v="1993-11-01T00:00:00"/>
    <n v="0"/>
    <m/>
    <m/>
    <n v="51320"/>
    <n v="20142.311000000002"/>
    <n v="21840"/>
    <n v="49.646999999999998"/>
    <n v="19.5"/>
    <n v="35.200000000000003"/>
    <n v="4091"/>
    <n v="59"/>
    <n v="337"/>
    <n v="59"/>
    <n v="1019"/>
    <n v="59"/>
    <n v="6"/>
    <n v="59"/>
    <n v="9700"/>
    <n v="9708"/>
    <m/>
    <n v="55.9"/>
    <d v="1975-09-01T00:00:00"/>
    <n v="1"/>
    <n v="1"/>
    <s v="CHANNEL INDUSTRIES GAS CO."/>
    <s v="SCURLOCK PERMIAN CORPORATION"/>
    <n v="19213"/>
    <n v="8"/>
    <m/>
    <s v="NEW ULM"/>
    <x v="0"/>
    <n v="3"/>
    <s v="TEXAS &amp; LOUISIANA GULF COAST BASIN"/>
    <m/>
    <s v="USA"/>
    <m/>
    <m/>
    <n v="29.917795699999999"/>
    <n v="314"/>
    <n v="-96.416960000000003"/>
    <m/>
    <m/>
    <s v="P-330"/>
    <x v="3"/>
    <s v="WRIGHT, HRS F"/>
    <n v="402874"/>
    <n v="1047"/>
    <n v="21089"/>
    <n v="0"/>
    <n v="0"/>
  </r>
  <r>
    <n v="42039316480000"/>
    <n v="4203931648"/>
    <n v="0"/>
    <s v="Not in Permit List"/>
    <x v="1"/>
    <s v="MAGNUM PRODUCING, LP"/>
    <x v="115"/>
    <n v="1"/>
    <x v="2"/>
    <s v="8500 SD."/>
    <s v="OIL"/>
    <x v="0"/>
    <s v="V"/>
    <n v="10540"/>
    <x v="316"/>
    <x v="198"/>
    <x v="218"/>
    <n v="95"/>
    <n v="85543"/>
    <m/>
    <n v="29898"/>
    <m/>
    <n v="18"/>
    <n v="35"/>
    <n v="0"/>
    <n v="44155"/>
    <m/>
    <n v="529"/>
    <n v="110"/>
    <n v="3033"/>
    <s v="GULF COAST CENTRAL"/>
    <n v="5017"/>
    <n v="3869"/>
    <n v="0"/>
    <m/>
    <n v="23"/>
    <n v="28"/>
    <n v="31"/>
    <n v="170839"/>
    <n v="0"/>
    <n v="3214"/>
    <n v="14752"/>
    <d v="2018-04-01T00:00:00"/>
    <n v="0"/>
    <m/>
    <m/>
    <n v="1340"/>
    <n v="2497.0909999999999"/>
    <n v="2860"/>
    <n v="400.46600000000001"/>
    <n v="749"/>
    <n v="514.29999999999995"/>
    <n v="2317"/>
    <n v="8"/>
    <n v="722"/>
    <n v="2"/>
    <n v="886"/>
    <n v="9"/>
    <n v="5"/>
    <n v="9"/>
    <n v="8502"/>
    <n v="8512"/>
    <m/>
    <n v="32.1"/>
    <d v="1981-03-18T00:00:00"/>
    <n v="1"/>
    <n v="1"/>
    <s v="KINDER MORGAN TEJAS PIPELINE LLC"/>
    <s v="PLAINS MARKETING, L.P."/>
    <n v="19206"/>
    <n v="10"/>
    <m/>
    <s v="CHENANGO, WEST"/>
    <x v="0"/>
    <n v="3"/>
    <s v="TEXAS &amp; LOUISIANA GULF COAST BASIN"/>
    <m/>
    <s v="USA"/>
    <m/>
    <m/>
    <n v="29.2156348"/>
    <n v="82"/>
    <n v="-95.490921299999997"/>
    <m/>
    <m/>
    <s v="P-330"/>
    <x v="0"/>
    <s v="MARSH, S"/>
    <n v="402867"/>
    <n v="1547"/>
    <n v="3863"/>
    <n v="0"/>
    <n v="0"/>
  </r>
  <r>
    <n v="42481321110000"/>
    <n v="4248132111"/>
    <n v="0"/>
    <s v="Not in Permit List"/>
    <x v="1"/>
    <s v="MAGNUM PRODUCING, LP"/>
    <x v="105"/>
    <m/>
    <x v="5"/>
    <s v="7200 FRIO"/>
    <s v="OIL"/>
    <x v="0"/>
    <s v="V"/>
    <n v="7513"/>
    <x v="107"/>
    <x v="197"/>
    <x v="197"/>
    <n v="28"/>
    <n v="59413"/>
    <m/>
    <n v="36072"/>
    <m/>
    <n v="687"/>
    <n v="959"/>
    <n v="0"/>
    <n v="45974"/>
    <m/>
    <n v="940"/>
    <n v="75"/>
    <n v="8570"/>
    <s v="GULF COAST CENTRAL"/>
    <n v="3440"/>
    <n v="9143"/>
    <n v="0"/>
    <m/>
    <n v="77"/>
    <n v="78"/>
    <n v="7"/>
    <n v="469200"/>
    <n v="0"/>
    <n v="18889"/>
    <n v="40631"/>
    <d v="2007-02-01T00:00:00"/>
    <n v="0"/>
    <m/>
    <m/>
    <n v="90"/>
    <n v="1693.1569999999999"/>
    <n v="1650"/>
    <n v="590.61300000000006"/>
    <n v="11333.3"/>
    <n v="716.4"/>
    <n v="8784"/>
    <n v="14"/>
    <n v="3467"/>
    <n v="14"/>
    <n v="4931"/>
    <n v="14"/>
    <n v="30"/>
    <n v="14"/>
    <n v="2600"/>
    <n v="7203"/>
    <m/>
    <n v="39.1"/>
    <d v="1981-04-01T00:00:00"/>
    <n v="1"/>
    <n v="1"/>
    <s v="CROSSTEX GULF COAST TRANS, LTD."/>
    <s v="PLAINS MARKETING, L.P."/>
    <n v="19181"/>
    <n v="4603"/>
    <m/>
    <s v="EL CAMPO"/>
    <x v="0"/>
    <n v="3"/>
    <s v="TEXAS &amp; LOUISIANA GULF COAST BASIN"/>
    <n v="62"/>
    <s v="USA"/>
    <m/>
    <m/>
    <n v="29.109176099999999"/>
    <n v="567"/>
    <n v="-96.236445200000006"/>
    <m/>
    <m/>
    <s v="P-330"/>
    <x v="0"/>
    <s v="ET RR CO"/>
    <n v="402842"/>
    <n v="10683"/>
    <n v="18088"/>
    <n v="0"/>
    <n v="0"/>
  </r>
  <r>
    <n v="42339305420000"/>
    <n v="4233930542"/>
    <n v="1"/>
    <s v="Amended"/>
    <x v="1"/>
    <s v="MAGNUM PRODUCING &amp; OPERATING CO."/>
    <x v="317"/>
    <s v="2W"/>
    <x v="38"/>
    <s v="WILCOX 8060"/>
    <s v="OIL"/>
    <x v="0"/>
    <s v="V"/>
    <n v="9646"/>
    <x v="238"/>
    <x v="197"/>
    <x v="204"/>
    <n v="149"/>
    <n v="536993"/>
    <m/>
    <n v="119720"/>
    <m/>
    <n v="287"/>
    <m/>
    <n v="232146"/>
    <n v="209219"/>
    <m/>
    <n v="2536"/>
    <n v="10785"/>
    <n v="16961"/>
    <s v="GULF COAST CENTRAL"/>
    <n v="83319"/>
    <n v="30848"/>
    <n v="32617"/>
    <m/>
    <n v="114"/>
    <n v="190"/>
    <n v="457"/>
    <n v="1142500"/>
    <n v="718"/>
    <n v="6255"/>
    <n v="8020"/>
    <d v="2001-12-09T00:00:00"/>
    <n v="12029"/>
    <m/>
    <m/>
    <n v="4000"/>
    <n v="117.181"/>
    <n v="4490"/>
    <n v="8533.8130000000001"/>
    <n v="250.1"/>
    <m/>
    <n v="16905"/>
    <n v="13"/>
    <n v="3428"/>
    <n v="2"/>
    <n v="5713"/>
    <n v="2"/>
    <n v="34"/>
    <n v="2"/>
    <n v="8064"/>
    <n v="8074"/>
    <m/>
    <n v="36"/>
    <d v="1984-06-30T00:00:00"/>
    <n v="1"/>
    <n v="1"/>
    <s v="RME PETROLEUM COMPANY"/>
    <s v="PLAINS MARKETING, L.P."/>
    <n v="19170"/>
    <n v="10"/>
    <m/>
    <s v="CONROE, S."/>
    <x v="0"/>
    <n v="3"/>
    <s v="TEXAS &amp; LOUISIANA GULF COAST BASIN"/>
    <m/>
    <s v="USA"/>
    <m/>
    <m/>
    <n v="30.2280382"/>
    <n v="502"/>
    <n v="-95.378777999999997"/>
    <m/>
    <m/>
    <s v="P-330"/>
    <x v="3"/>
    <s v="SMITH, L"/>
    <n v="402831"/>
    <n v="5931"/>
    <n v="695"/>
    <n v="13323"/>
    <n v="0"/>
  </r>
  <r>
    <n v="42089001710000"/>
    <n v="4208900171"/>
    <n v="1"/>
    <s v="Recomplete"/>
    <x v="1"/>
    <s v="MAGNUM PRODUCING, LP"/>
    <x v="318"/>
    <n v="1"/>
    <x v="9"/>
    <n v="9100"/>
    <s v="OIL"/>
    <x v="0"/>
    <s v="V"/>
    <n v="10508"/>
    <x v="317"/>
    <x v="0"/>
    <x v="0"/>
    <m/>
    <m/>
    <m/>
    <m/>
    <m/>
    <m/>
    <m/>
    <m/>
    <m/>
    <m/>
    <m/>
    <m/>
    <m/>
    <s v="GULF COAST CENTRAL"/>
    <m/>
    <m/>
    <m/>
    <s v="EAGLEBINE"/>
    <m/>
    <m/>
    <m/>
    <m/>
    <m/>
    <m/>
    <m/>
    <d v="2014-01-01T00:00:00"/>
    <m/>
    <m/>
    <m/>
    <m/>
    <m/>
    <m/>
    <m/>
    <m/>
    <m/>
    <m/>
    <m/>
    <m/>
    <m/>
    <m/>
    <m/>
    <m/>
    <m/>
    <n v="9110"/>
    <n v="9120"/>
    <m/>
    <n v="39"/>
    <d v="1950-06-14T00:00:00"/>
    <n v="1"/>
    <m/>
    <m/>
    <s v="PLAINS MARKETING, L.P."/>
    <n v="19123"/>
    <n v="10"/>
    <m/>
    <s v="RAMSEY"/>
    <x v="0"/>
    <n v="3"/>
    <s v="TEXAS &amp; LOUISIANA GULF COAST BASIN"/>
    <m/>
    <s v="USA"/>
    <m/>
    <m/>
    <n v="29.664851200000001"/>
    <n v="84"/>
    <n v="-96.377883499999996"/>
    <m/>
    <m/>
    <s v="P-330"/>
    <x v="0"/>
    <s v="BARTLESON, P K"/>
    <n v="402784"/>
    <m/>
    <m/>
    <m/>
    <n v="0"/>
  </r>
  <r>
    <n v="42321026720000"/>
    <n v="4232102672"/>
    <n v="0"/>
    <s v="Not in Permit List"/>
    <x v="1"/>
    <s v="MAGNUM PRODUCING &amp; OPERATING COMPANY"/>
    <x v="319"/>
    <n v="1"/>
    <x v="3"/>
    <s v="MCDONALD"/>
    <s v="OIL"/>
    <x v="0"/>
    <s v="V"/>
    <n v="9450"/>
    <x v="318"/>
    <x v="198"/>
    <x v="32"/>
    <n v="374"/>
    <n v="4225"/>
    <m/>
    <n v="39750"/>
    <n v="0"/>
    <n v="3"/>
    <m/>
    <n v="0"/>
    <n v="40454"/>
    <m/>
    <n v="1013"/>
    <n v="1054"/>
    <n v="2316"/>
    <s v="GULF COAST CENTRAL"/>
    <n v="2409"/>
    <n v="2718"/>
    <n v="0"/>
    <m/>
    <n v="8"/>
    <n v="10"/>
    <n v="9"/>
    <n v="59484"/>
    <n v="0"/>
    <n v="36"/>
    <m/>
    <m/>
    <n v="0"/>
    <m/>
    <m/>
    <n v="1040"/>
    <m/>
    <n v="110"/>
    <m/>
    <n v="963.2"/>
    <m/>
    <n v="1054"/>
    <n v="1"/>
    <n v="1013"/>
    <n v="1"/>
    <n v="1189"/>
    <n v="1"/>
    <n v="7"/>
    <n v="1"/>
    <n v="9324"/>
    <n v="9337"/>
    <m/>
    <n v="35"/>
    <d v="1985-11-12T00:00:00"/>
    <n v="1"/>
    <n v="1"/>
    <m/>
    <s v="GULFMARK ENERGY, INC."/>
    <n v="19066"/>
    <n v="13"/>
    <m/>
    <s v="PHEASANT"/>
    <x v="0"/>
    <n v="3"/>
    <s v="TEXAS &amp; LOUISIANA GULF COAST BASIN"/>
    <m/>
    <s v="USA"/>
    <m/>
    <m/>
    <n v="28.798092199999999"/>
    <n v="349"/>
    <n v="-96.2196596"/>
    <m/>
    <m/>
    <s v="P-330"/>
    <x v="2"/>
    <s v="LOWRY, J"/>
    <n v="402727"/>
    <n v="58"/>
    <m/>
    <n v="0"/>
    <n v="0"/>
  </r>
  <r>
    <n v="42015304720000"/>
    <n v="4201530472"/>
    <n v="1"/>
    <s v="DeepenWithinCasing"/>
    <x v="1"/>
    <s v="MAGNUM PRODUCING &amp; OPERATING CO."/>
    <x v="320"/>
    <n v="6"/>
    <x v="12"/>
    <n v="8650"/>
    <s v="OIL"/>
    <x v="0"/>
    <s v="V"/>
    <n v="10418"/>
    <x v="4"/>
    <x v="237"/>
    <x v="219"/>
    <n v="72"/>
    <n v="75821"/>
    <m/>
    <n v="37345"/>
    <m/>
    <n v="15"/>
    <n v="1"/>
    <n v="0"/>
    <n v="49982"/>
    <m/>
    <n v="1584"/>
    <n v="2356"/>
    <n v="9376"/>
    <s v="GULF COAST CENTRAL"/>
    <n v="13246"/>
    <n v="11584"/>
    <n v="0"/>
    <s v="EAGLEBINE"/>
    <n v="52"/>
    <n v="66"/>
    <n v="85"/>
    <n v="395733"/>
    <n v="0"/>
    <n v="2155"/>
    <n v="5411"/>
    <m/>
    <n v="0"/>
    <m/>
    <m/>
    <n v="1650"/>
    <n v="1903.65"/>
    <n v="2030"/>
    <n v="525.30700000000002"/>
    <n v="606.29999999999995"/>
    <n v="15000"/>
    <n v="2560"/>
    <n v="2"/>
    <n v="1682"/>
    <n v="7"/>
    <n v="2049"/>
    <n v="7"/>
    <n v="12"/>
    <n v="7"/>
    <n v="8585"/>
    <n v="9592"/>
    <m/>
    <n v="57.5"/>
    <d v="1981-05-13T00:00:00"/>
    <n v="1"/>
    <n v="1"/>
    <s v="TEXAS UTILITIES FUEL CO."/>
    <s v="SCURLOCK PERMIAN CORPORATION"/>
    <n v="18896"/>
    <n v="1007"/>
    <m/>
    <s v="SANTONE"/>
    <x v="0"/>
    <n v="3"/>
    <s v="TEXAS &amp; LOUISIANA GULF COAST BASIN"/>
    <m/>
    <s v="USA"/>
    <m/>
    <m/>
    <n v="29.892522199999998"/>
    <m/>
    <n v="-96.394109900000004"/>
    <m/>
    <m/>
    <s v="P-330"/>
    <x v="3"/>
    <m/>
    <n v="402557"/>
    <n v="1370"/>
    <n v="2608"/>
    <n v="0"/>
    <n v="0"/>
  </r>
  <r>
    <n v="42291318830000"/>
    <n v="4229131883"/>
    <n v="0"/>
    <s v="Not in Permit List"/>
    <x v="1"/>
    <s v="MAGNUM PRODUCING, LP"/>
    <x v="321"/>
    <n v="1"/>
    <x v="32"/>
    <s v="COOK MTN. 12,500"/>
    <s v="OIL"/>
    <x v="0"/>
    <s v="V"/>
    <n v="14471"/>
    <x v="319"/>
    <x v="238"/>
    <x v="2"/>
    <n v="398"/>
    <n v="71891"/>
    <m/>
    <n v="107551"/>
    <n v="2"/>
    <n v="124"/>
    <m/>
    <n v="0"/>
    <n v="119533"/>
    <m/>
    <n v="533"/>
    <n v="923"/>
    <n v="24792"/>
    <s v="GULF COAST CENTRAL"/>
    <n v="43236"/>
    <n v="31998"/>
    <n v="0"/>
    <m/>
    <n v="77"/>
    <n v="98"/>
    <n v="130"/>
    <n v="589355"/>
    <n v="0"/>
    <n v="798"/>
    <m/>
    <m/>
    <n v="0"/>
    <m/>
    <m/>
    <n v="1690"/>
    <m/>
    <n v="670"/>
    <m/>
    <n v="590.79999999999995"/>
    <m/>
    <n v="11255"/>
    <n v="3"/>
    <n v="6438"/>
    <n v="3"/>
    <n v="8314"/>
    <n v="3"/>
    <n v="50"/>
    <n v="3"/>
    <n v="12585"/>
    <n v="12606"/>
    <m/>
    <n v="40"/>
    <d v="1985-07-21T00:00:00"/>
    <n v="1"/>
    <n v="1"/>
    <m/>
    <s v="GULFMARK ENERGY, INC."/>
    <n v="18769"/>
    <n v="21"/>
    <m/>
    <s v="MAXWELL"/>
    <x v="0"/>
    <n v="3"/>
    <s v="TEXAS &amp; LOUISIANA GULF COAST BASIN"/>
    <n v="10"/>
    <s v="USA"/>
    <m/>
    <m/>
    <n v="29.9979613"/>
    <n v="589"/>
    <n v="-94.653500800000003"/>
    <m/>
    <m/>
    <s v="P-330"/>
    <x v="0"/>
    <s v="WC RR CO"/>
    <n v="402431"/>
    <n v="705"/>
    <m/>
    <n v="0"/>
    <n v="0"/>
  </r>
  <r>
    <n v="42481034810000"/>
    <n v="4248103481"/>
    <n v="0"/>
    <s v="Not in Permit List"/>
    <x v="1"/>
    <s v="MAGNUM PRODUCING &amp; OPERATING COMPANY"/>
    <x v="106"/>
    <n v="1"/>
    <x v="5"/>
    <s v="FRIO 6508"/>
    <s v="OIL"/>
    <x v="0"/>
    <s v="V"/>
    <n v="7006"/>
    <x v="4"/>
    <x v="201"/>
    <x v="220"/>
    <n v="6"/>
    <n v="486"/>
    <m/>
    <n v="317"/>
    <m/>
    <n v="45"/>
    <m/>
    <n v="0"/>
    <n v="398"/>
    <m/>
    <n v="88"/>
    <n v="207"/>
    <n v="255"/>
    <s v="GULF COAST CENTRAL"/>
    <n v="486"/>
    <n v="336"/>
    <n v="0"/>
    <m/>
    <n v="4"/>
    <n v="6"/>
    <n v="9"/>
    <n v="33500"/>
    <n v="0"/>
    <m/>
    <m/>
    <m/>
    <m/>
    <m/>
    <m/>
    <n v="2310"/>
    <n v="1533.123"/>
    <n v="1530"/>
    <n v="652.26300000000003"/>
    <n v="433.7"/>
    <m/>
    <n v="279"/>
    <n v="2"/>
    <n v="121"/>
    <n v="2"/>
    <n v="168"/>
    <n v="2"/>
    <n v="1"/>
    <n v="2"/>
    <n v="6508"/>
    <n v="6512"/>
    <m/>
    <n v="40"/>
    <d v="1966-01-23T00:00:00"/>
    <n v="1"/>
    <n v="1"/>
    <m/>
    <m/>
    <n v="18152"/>
    <n v="4"/>
    <m/>
    <s v="WHARTON, S"/>
    <x v="0"/>
    <n v="3"/>
    <s v="TEXAS &amp; LOUISIANA GULF COAST BASIN"/>
    <m/>
    <s v="USA"/>
    <m/>
    <m/>
    <n v="29.257907100000001"/>
    <m/>
    <n v="-96.067152300000004"/>
    <m/>
    <m/>
    <s v="P-330"/>
    <x v="2"/>
    <m/>
    <n v="401818"/>
    <n v="317"/>
    <n v="486"/>
    <n v="0"/>
    <n v="0"/>
  </r>
  <r>
    <n v="42015304490000"/>
    <n v="4201530449"/>
    <n v="0"/>
    <s v="Not in Permit List"/>
    <x v="1"/>
    <s v="MAGNUM PRODUCING &amp; OPERATING CO."/>
    <x v="322"/>
    <n v="3"/>
    <x v="12"/>
    <s v="WILCOX 9700"/>
    <s v="OIL"/>
    <x v="0"/>
    <s v="V"/>
    <n v="10606"/>
    <x v="320"/>
    <x v="239"/>
    <x v="187"/>
    <n v="85"/>
    <n v="126257"/>
    <m/>
    <n v="10959"/>
    <m/>
    <n v="51"/>
    <m/>
    <n v="0"/>
    <n v="32002"/>
    <m/>
    <n v="247"/>
    <n v="2326"/>
    <n v="2078"/>
    <s v="GULF COAST CENTRAL"/>
    <n v="37450"/>
    <n v="8320"/>
    <n v="0"/>
    <s v="EAGLEBINE"/>
    <n v="25"/>
    <n v="90"/>
    <n v="386"/>
    <n v="537467"/>
    <n v="0"/>
    <n v="1879"/>
    <n v="30035"/>
    <d v="1984-11-01T00:00:00"/>
    <n v="0"/>
    <m/>
    <m/>
    <n v="15300"/>
    <n v="9815.5740000000005"/>
    <n v="11520"/>
    <n v="101.879"/>
    <n v="65.400000000000006"/>
    <m/>
    <n v="11582"/>
    <n v="2"/>
    <n v="757"/>
    <n v="2"/>
    <n v="2687"/>
    <n v="2"/>
    <n v="16"/>
    <n v="2"/>
    <n v="9695"/>
    <n v="9702"/>
    <m/>
    <n v="55.9"/>
    <d v="1980-05-01T00:00:00"/>
    <n v="1"/>
    <n v="1"/>
    <s v="TEXAS UTILITIES FUEL CO."/>
    <s v="SCURLOCK PERMIAN CORPORATION"/>
    <n v="18142"/>
    <n v="7"/>
    <m/>
    <s v="NEW ULM"/>
    <x v="0"/>
    <n v="3"/>
    <s v="TEXAS &amp; LOUISIANA GULF COAST BASIN"/>
    <m/>
    <s v="USA"/>
    <m/>
    <m/>
    <n v="29.9350503"/>
    <n v="327"/>
    <n v="-96.376954100000006"/>
    <m/>
    <m/>
    <s v="P-330"/>
    <x v="3"/>
    <s v="BREEDING, J"/>
    <n v="401808"/>
    <n v="976"/>
    <n v="9580"/>
    <n v="0"/>
    <n v="0"/>
  </r>
  <r>
    <n v="42089314600000"/>
    <n v="4208931460"/>
    <n v="0"/>
    <s v="Not in Permit List"/>
    <x v="1"/>
    <s v="MAGNUM PRODUCING, LP"/>
    <x v="107"/>
    <n v="1"/>
    <x v="9"/>
    <n v="7360"/>
    <s v="OIL"/>
    <x v="0"/>
    <s v="V"/>
    <n v="7516"/>
    <x v="108"/>
    <x v="240"/>
    <x v="221"/>
    <n v="22"/>
    <n v="10256"/>
    <m/>
    <n v="12064"/>
    <m/>
    <n v="44"/>
    <n v="131"/>
    <n v="0"/>
    <n v="13773"/>
    <m/>
    <n v="163"/>
    <n v="45"/>
    <n v="6064"/>
    <s v="GULF COAST CENTRAL"/>
    <n v="3605"/>
    <n v="6665"/>
    <n v="0"/>
    <s v="EAGLEBINE"/>
    <n v="56"/>
    <n v="60"/>
    <n v="28"/>
    <n v="362032"/>
    <n v="0"/>
    <n v="8888"/>
    <n v="6066"/>
    <m/>
    <n v="0"/>
    <m/>
    <m/>
    <m/>
    <n v="1319.27"/>
    <n v="850"/>
    <n v="757.995"/>
    <n v="0"/>
    <n v="335.9"/>
    <n v="1305"/>
    <n v="5"/>
    <n v="2254"/>
    <n v="4"/>
    <n v="2404"/>
    <n v="4"/>
    <n v="14"/>
    <n v="4"/>
    <n v="5068"/>
    <n v="7381"/>
    <m/>
    <n v="40.5"/>
    <d v="1984-06-05T00:00:00"/>
    <n v="1"/>
    <n v="1"/>
    <s v="TENNESSEE GAS PIPELINE COMPANY"/>
    <s v="SHELL TRADING (US) COMPANY"/>
    <n v="17717"/>
    <n v="2313"/>
    <m/>
    <s v="SUBLIME"/>
    <x v="0"/>
    <n v="3"/>
    <s v="TEXAS &amp; LOUISIANA GULF COAST BASIN"/>
    <m/>
    <s v="USA"/>
    <m/>
    <m/>
    <n v="29.525586100000002"/>
    <n v="215"/>
    <n v="-96.709442699999997"/>
    <m/>
    <m/>
    <s v="P-330"/>
    <x v="0"/>
    <s v="FENN, J B"/>
    <n v="401386"/>
    <n v="3176"/>
    <n v="4190"/>
    <n v="0"/>
    <n v="0"/>
  </r>
  <r>
    <n v="42015301390000"/>
    <n v="4201530139"/>
    <n v="4"/>
    <s v="Recomplete"/>
    <x v="1"/>
    <s v="MAGNUM PRODUCING &amp; OPERATING CO."/>
    <x v="165"/>
    <n v="1"/>
    <x v="12"/>
    <n v="9550"/>
    <s v="OIL"/>
    <x v="0"/>
    <s v="V"/>
    <n v="11082"/>
    <x v="158"/>
    <x v="202"/>
    <x v="214"/>
    <n v="107"/>
    <n v="427530"/>
    <m/>
    <n v="29135"/>
    <m/>
    <n v="2"/>
    <n v="367"/>
    <n v="0"/>
    <n v="100390"/>
    <m/>
    <n v="999"/>
    <n v="6934"/>
    <n v="4815"/>
    <s v="GULF COAST CENTRAL"/>
    <n v="48654"/>
    <n v="12924"/>
    <n v="0"/>
    <s v="EAGLEBINE"/>
    <n v="29"/>
    <n v="83"/>
    <n v="325"/>
    <n v="500000"/>
    <n v="0"/>
    <n v="1340"/>
    <n v="24800"/>
    <d v="2006-05-20T00:00:00"/>
    <n v="0"/>
    <m/>
    <m/>
    <n v="11110"/>
    <n v="19068.392"/>
    <n v="14670"/>
    <n v="52.442999999999998"/>
    <n v="90"/>
    <n v="5.4"/>
    <n v="10064"/>
    <n v="2"/>
    <n v="999"/>
    <n v="1"/>
    <n v="2583"/>
    <n v="2"/>
    <n v="16"/>
    <n v="2"/>
    <n v="9428"/>
    <n v="9563"/>
    <m/>
    <n v="57.2"/>
    <d v="1974-02-01T00:00:00"/>
    <n v="1"/>
    <n v="1"/>
    <s v="TEXAS UTILITIES FUEL CO."/>
    <s v="SCURLOCK PERMIAN CORPORATION"/>
    <n v="17670"/>
    <n v="135"/>
    <m/>
    <s v="NELSONVILLE"/>
    <x v="0"/>
    <n v="3"/>
    <s v="TEXAS &amp; LOUISIANA GULF COAST BASIN"/>
    <m/>
    <s v="USA"/>
    <m/>
    <m/>
    <n v="29.976056799999999"/>
    <m/>
    <n v="-96.340064900000002"/>
    <m/>
    <m/>
    <s v="P-330"/>
    <x v="3"/>
    <m/>
    <n v="401339"/>
    <n v="1082"/>
    <n v="20632"/>
    <n v="0"/>
    <n v="0"/>
  </r>
  <r>
    <n v="42089302910000"/>
    <n v="4208930291"/>
    <n v="2"/>
    <s v="Recomplete"/>
    <x v="1"/>
    <s v="MAGNUM PRODUCING &amp; OPERATING CO."/>
    <x v="212"/>
    <n v="2"/>
    <x v="9"/>
    <s v="WILCOX 8850"/>
    <s v="OIL"/>
    <x v="0"/>
    <s v="V"/>
    <n v="11014"/>
    <x v="212"/>
    <x v="241"/>
    <x v="165"/>
    <n v="217"/>
    <n v="358358"/>
    <m/>
    <n v="37499"/>
    <m/>
    <n v="5"/>
    <n v="648"/>
    <n v="0"/>
    <n v="97225"/>
    <m/>
    <n v="321"/>
    <n v="2898"/>
    <n v="1505"/>
    <s v="GULF COAST CENTRAL"/>
    <n v="11681"/>
    <n v="3452"/>
    <n v="0"/>
    <s v="EAGLEBINE"/>
    <n v="7"/>
    <n v="19"/>
    <n v="73"/>
    <n v="116161"/>
    <n v="0"/>
    <n v="2048"/>
    <n v="55848"/>
    <d v="2007-12-09T00:00:00"/>
    <n v="0"/>
    <m/>
    <m/>
    <n v="10150"/>
    <n v="28413.955999999998"/>
    <n v="9560"/>
    <n v="35.194000000000003"/>
    <n v="98.5"/>
    <n v="7.7"/>
    <n v="7416"/>
    <n v="37"/>
    <n v="605"/>
    <n v="188"/>
    <n v="1471"/>
    <n v="37"/>
    <n v="9"/>
    <n v="37"/>
    <n v="8850"/>
    <n v="8860"/>
    <m/>
    <n v="44.1"/>
    <d v="1974-07-19T00:00:00"/>
    <n v="1"/>
    <n v="1"/>
    <s v="ACACIA NATURAL GAS CORPORATION"/>
    <s v="GULFMARK ENERGY, INC."/>
    <n v="16960"/>
    <n v="10"/>
    <m/>
    <s v="RAMSEY, E."/>
    <x v="0"/>
    <n v="3"/>
    <s v="TEXAS &amp; LOUISIANA GULF COAST BASIN"/>
    <m/>
    <s v="USA"/>
    <m/>
    <m/>
    <n v="29.666378600000002"/>
    <n v="84"/>
    <n v="-96.371088"/>
    <m/>
    <m/>
    <s v="P-330"/>
    <x v="3"/>
    <s v="BARTLESON, P K"/>
    <n v="400631"/>
    <n v="1906"/>
    <n v="54157"/>
    <n v="0"/>
    <n v="0"/>
  </r>
  <r>
    <n v="42089310100000"/>
    <n v="4208931010"/>
    <n v="4"/>
    <s v="Recomplete"/>
    <x v="1"/>
    <s v="MAGNUM PRODUCING &amp; OPERATING CO."/>
    <x v="323"/>
    <n v="1"/>
    <x v="9"/>
    <n v="7360"/>
    <s v="OIL"/>
    <x v="0"/>
    <s v="V"/>
    <n v="10800"/>
    <x v="67"/>
    <x v="206"/>
    <x v="222"/>
    <n v="104"/>
    <n v="82154"/>
    <m/>
    <n v="90004"/>
    <m/>
    <n v="26"/>
    <n v="1"/>
    <n v="0"/>
    <n v="103696"/>
    <m/>
    <n v="168"/>
    <n v="534"/>
    <n v="8628"/>
    <s v="GULF COAST CENTRAL"/>
    <n v="14779"/>
    <n v="11091"/>
    <n v="0"/>
    <s v="EAGLEBINE"/>
    <n v="64"/>
    <n v="89"/>
    <n v="152"/>
    <n v="535935"/>
    <n v="0"/>
    <n v="3668"/>
    <n v="5886"/>
    <d v="2001-05-29T00:00:00"/>
    <n v="0"/>
    <m/>
    <m/>
    <n v="2380"/>
    <n v="841.27"/>
    <n v="910"/>
    <n v="1188.6790000000001"/>
    <n v="420.5"/>
    <n v="26000"/>
    <n v="4716"/>
    <n v="2"/>
    <n v="2008"/>
    <n v="37"/>
    <n v="2769"/>
    <n v="2"/>
    <n v="17"/>
    <n v="2"/>
    <n v="7368"/>
    <n v="9222"/>
    <m/>
    <n v="40.5"/>
    <d v="1978-12-15T00:00:00"/>
    <n v="1"/>
    <n v="1"/>
    <s v="TENNESSEE GAS PIPELINE COMPANY"/>
    <s v="TEXACO TRADING AND TRANSP. INC."/>
    <n v="16493"/>
    <n v="1854"/>
    <m/>
    <s v="SUBLIME"/>
    <x v="0"/>
    <n v="3"/>
    <s v="TEXAS &amp; LOUISIANA GULF COAST BASIN"/>
    <m/>
    <s v="USA"/>
    <m/>
    <m/>
    <n v="29.525456999999999"/>
    <m/>
    <n v="-96.705159100000003"/>
    <m/>
    <m/>
    <s v="P-330"/>
    <x v="3"/>
    <m/>
    <n v="400165"/>
    <n v="63"/>
    <n v="53"/>
    <n v="0"/>
    <n v="0"/>
  </r>
  <r>
    <n v="42039317580000"/>
    <n v="4203931758"/>
    <n v="0"/>
    <s v="Not in Permit List"/>
    <x v="1"/>
    <s v="MAGNUM PRODUCING, LP"/>
    <x v="324"/>
    <n v="2"/>
    <x v="2"/>
    <n v="9520"/>
    <s v="OIL"/>
    <x v="0"/>
    <s v="V"/>
    <n v="10424"/>
    <x v="4"/>
    <x v="242"/>
    <x v="12"/>
    <n v="374"/>
    <n v="780015"/>
    <m/>
    <n v="577548"/>
    <m/>
    <n v="64"/>
    <m/>
    <n v="0"/>
    <n v="707550"/>
    <m/>
    <n v="2089"/>
    <n v="242"/>
    <n v="16063"/>
    <s v="GULF COAST CENTRAL"/>
    <n v="14034"/>
    <n v="18402"/>
    <n v="0"/>
    <m/>
    <n v="87"/>
    <n v="102"/>
    <n v="88"/>
    <n v="611581"/>
    <n v="0"/>
    <n v="2707"/>
    <n v="48502"/>
    <d v="2020-09-15T00:00:00"/>
    <n v="0"/>
    <m/>
    <m/>
    <n v="1010"/>
    <n v="34494.614000000001"/>
    <n v="1350"/>
    <n v="28.99"/>
    <n v="988.7"/>
    <m/>
    <n v="11196"/>
    <n v="11"/>
    <n v="7040"/>
    <n v="46"/>
    <n v="7883"/>
    <n v="46"/>
    <n v="47"/>
    <n v="46"/>
    <n v="9515"/>
    <n v="9520"/>
    <m/>
    <n v="28.8"/>
    <d v="1982-02-02T00:00:00"/>
    <n v="1"/>
    <n v="1"/>
    <s v="KINDER MORGAN TEJAS PIPELINE LLC"/>
    <s v="FIRST RIVER ENERGY, LLC"/>
    <n v="15252"/>
    <n v="5"/>
    <m/>
    <s v="CHENANGO"/>
    <x v="0"/>
    <n v="3"/>
    <s v="TEXAS &amp; LOUISIANA GULF COAST BASIN"/>
    <m/>
    <s v="USA"/>
    <m/>
    <m/>
    <n v="29.216435400000002"/>
    <n v="82"/>
    <n v="-95.497534099999996"/>
    <m/>
    <m/>
    <s v="P-330"/>
    <x v="0"/>
    <s v="MARSH, S"/>
    <n v="398930"/>
    <n v="2228"/>
    <n v="76854"/>
    <n v="0"/>
    <n v="0"/>
  </r>
  <r>
    <n v="42015302910000"/>
    <n v="4201530291"/>
    <n v="1"/>
    <s v="DeepenWithinCasing"/>
    <x v="1"/>
    <s v="MAGNUM PRODUCING &amp; OPERATING CO."/>
    <x v="320"/>
    <n v="1"/>
    <x v="12"/>
    <n v="9400"/>
    <s v="OIL"/>
    <x v="0"/>
    <s v="V"/>
    <n v="11018"/>
    <x v="321"/>
    <x v="243"/>
    <x v="222"/>
    <n v="124"/>
    <n v="38145"/>
    <m/>
    <n v="20224"/>
    <m/>
    <n v="98"/>
    <n v="140"/>
    <n v="0"/>
    <n v="26581"/>
    <m/>
    <n v="97"/>
    <m/>
    <n v="945"/>
    <s v="GULF COAST CENTRAL"/>
    <n v="0"/>
    <n v="945"/>
    <n v="0"/>
    <s v="EAGLEBINE"/>
    <n v="8"/>
    <n v="8"/>
    <n v="0"/>
    <n v="45643"/>
    <n v="0"/>
    <n v="1311"/>
    <n v="1850"/>
    <d v="2003-05-01T00:00:00"/>
    <n v="0"/>
    <m/>
    <m/>
    <n v="0"/>
    <n v="786.19899999999996"/>
    <n v="1890"/>
    <n v="1271.942"/>
    <m/>
    <n v="700"/>
    <n v="868"/>
    <n v="71"/>
    <n v="451"/>
    <n v="82"/>
    <n v="529"/>
    <n v="82"/>
    <n v="3"/>
    <n v="82"/>
    <n v="8588"/>
    <n v="8602"/>
    <m/>
    <n v="46.7"/>
    <d v="1980-11-14T00:00:00"/>
    <n v="1"/>
    <n v="1"/>
    <s v="TEXAS UTILITIES FUEL CO."/>
    <s v="SCURLOCK PERMIAN CORPORATION"/>
    <n v="15051"/>
    <n v="14"/>
    <m/>
    <s v="SANTONE"/>
    <x v="0"/>
    <n v="3"/>
    <s v="TEXAS &amp; LOUISIANA GULF COAST BASIN"/>
    <m/>
    <s v="USA"/>
    <m/>
    <m/>
    <n v="29.891084899999999"/>
    <m/>
    <n v="-96.396655199999998"/>
    <m/>
    <m/>
    <s v="P-330"/>
    <x v="3"/>
    <m/>
    <n v="398729"/>
    <n v="884"/>
    <n v="695"/>
    <n v="0"/>
    <n v="0"/>
  </r>
  <r>
    <n v="42015301320000"/>
    <n v="4201530132"/>
    <n v="2"/>
    <s v="Recomplete"/>
    <x v="1"/>
    <s v="MAGNUM PRODUCING &amp; OPERATING CO."/>
    <x v="325"/>
    <n v="1"/>
    <x v="12"/>
    <n v="10350"/>
    <s v="OIL"/>
    <x v="0"/>
    <s v="V"/>
    <n v="10816"/>
    <x v="261"/>
    <x v="244"/>
    <x v="223"/>
    <n v="117"/>
    <n v="162346"/>
    <m/>
    <n v="21531"/>
    <m/>
    <n v="1"/>
    <n v="1"/>
    <n v="0"/>
    <n v="48589"/>
    <m/>
    <n v="2212"/>
    <n v="13268"/>
    <n v="6456"/>
    <s v="GULF COAST CENTRAL"/>
    <n v="41215"/>
    <n v="13325"/>
    <n v="0"/>
    <s v="EAGLEBINE"/>
    <n v="46"/>
    <n v="101"/>
    <n v="331"/>
    <n v="605433"/>
    <n v="0"/>
    <n v="589"/>
    <n v="6831"/>
    <d v="2007-03-01T00:00:00"/>
    <n v="0"/>
    <m/>
    <m/>
    <n v="7220"/>
    <n v="15299.145"/>
    <n v="7540"/>
    <n v="65.363"/>
    <n v="138.5"/>
    <n v="1000"/>
    <n v="13268"/>
    <n v="1"/>
    <n v="2212"/>
    <n v="1"/>
    <n v="4423"/>
    <n v="1"/>
    <n v="27"/>
    <n v="1"/>
    <n v="9218"/>
    <n v="10380"/>
    <m/>
    <n v="52"/>
    <d v="1980-07-20T00:00:00"/>
    <n v="1"/>
    <n v="1"/>
    <s v="TEXAS UTILITIES FUEL CO."/>
    <s v="HOWELL TRANSPORTATION SERVICES"/>
    <n v="13861"/>
    <n v="1162"/>
    <m/>
    <s v="NELSONVILLE"/>
    <x v="0"/>
    <n v="3"/>
    <s v="TEXAS &amp; LOUISIANA GULF COAST BASIN"/>
    <m/>
    <s v="USA"/>
    <m/>
    <m/>
    <n v="29.965240900000001"/>
    <m/>
    <n v="-96.349597700000004"/>
    <m/>
    <m/>
    <s v="P-330"/>
    <x v="3"/>
    <m/>
    <n v="397542"/>
    <n v="117"/>
    <n v="1790"/>
    <n v="0"/>
    <n v="0"/>
  </r>
  <r>
    <n v="42339012990000"/>
    <n v="4233901299"/>
    <n v="0"/>
    <s v="Not in Permit List"/>
    <x v="1"/>
    <s v="MAGNUM PRODUCING, LP"/>
    <x v="326"/>
    <n v="3"/>
    <x v="38"/>
    <m/>
    <s v="OIL"/>
    <x v="0"/>
    <s v="V"/>
    <n v="5127"/>
    <x v="4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d v="2020-03-15T00:00:00"/>
    <m/>
    <m/>
    <m/>
    <m/>
    <m/>
    <m/>
    <m/>
    <m/>
    <m/>
    <m/>
    <m/>
    <m/>
    <m/>
    <m/>
    <m/>
    <m/>
    <m/>
    <m/>
    <m/>
    <m/>
    <n v="38"/>
    <d v="1972-01-10T00:00:00"/>
    <n v="1"/>
    <m/>
    <s v="ANADARKO E&amp;P ONSHORE LLC"/>
    <s v="FLINT HILLS RESOURCES, LP"/>
    <n v="13202"/>
    <m/>
    <m/>
    <s v="CONROE"/>
    <x v="0"/>
    <n v="3"/>
    <s v="TEXAS &amp; LOUISIANA GULF COAST BASIN"/>
    <m/>
    <s v="USA"/>
    <m/>
    <m/>
    <n v="30.225688999999999"/>
    <n v="502"/>
    <n v="-95.382442299999994"/>
    <m/>
    <m/>
    <s v="P-330"/>
    <x v="0"/>
    <s v="SMITH, L"/>
    <n v="396883"/>
    <m/>
    <m/>
    <m/>
    <n v="0"/>
  </r>
  <r>
    <n v="42285314600000"/>
    <n v="4228531460"/>
    <n v="0"/>
    <s v="Not in Permit List"/>
    <x v="1"/>
    <s v="MAGNUM PRODUCING, LP"/>
    <x v="327"/>
    <n v="2"/>
    <x v="11"/>
    <s v="WILCOX 8200"/>
    <s v="OIL"/>
    <x v="0"/>
    <s v="V"/>
    <n v="8307"/>
    <x v="322"/>
    <x v="244"/>
    <x v="224"/>
    <n v="220"/>
    <n v="450268"/>
    <m/>
    <n v="271347"/>
    <m/>
    <n v="32"/>
    <n v="56"/>
    <n v="0"/>
    <n v="346392"/>
    <s v="EAGLE FORD DRY"/>
    <n v="90"/>
    <n v="813"/>
    <n v="1074"/>
    <s v="GULF COAST WEST"/>
    <n v="31472"/>
    <n v="6319"/>
    <n v="0"/>
    <s v="EAGLEFORD"/>
    <n v="3"/>
    <n v="39"/>
    <n v="218"/>
    <n v="234167"/>
    <n v="0"/>
    <n v="5513"/>
    <n v="2880"/>
    <d v="2007-01-01T00:00:00"/>
    <n v="0"/>
    <m/>
    <m/>
    <n v="81810"/>
    <n v="788.89700000000005"/>
    <n v="1660"/>
    <n v="1267.5930000000001"/>
    <n v="12.2"/>
    <n v="571.4"/>
    <n v="8498"/>
    <n v="3"/>
    <n v="3692"/>
    <n v="64"/>
    <n v="4481"/>
    <n v="70"/>
    <n v="27"/>
    <n v="70"/>
    <n v="8146"/>
    <n v="8163"/>
    <m/>
    <n v="42"/>
    <d v="1980-06-10T00:00:00"/>
    <n v="1"/>
    <n v="2"/>
    <s v="LEASE USE ONLY"/>
    <s v="PLAINS MARKETING, L.P."/>
    <n v="13125"/>
    <n v="17"/>
    <m/>
    <s v="SHERIDAN, S. W."/>
    <x v="0"/>
    <n v="2"/>
    <s v="TEXAS &amp; LOUISIANA GULF COAST BASIN"/>
    <n v="4"/>
    <s v="USA"/>
    <m/>
    <m/>
    <n v="29.414311600000001"/>
    <n v="717"/>
    <n v="-96.654139799999996"/>
    <m/>
    <m/>
    <s v="P-330"/>
    <x v="0"/>
    <s v="HT&amp;B RR CO"/>
    <n v="396806"/>
    <n v="2738"/>
    <n v="2160"/>
    <n v="0"/>
    <n v="0"/>
  </r>
  <r>
    <n v="42071309800000"/>
    <n v="4207130980"/>
    <n v="0"/>
    <s v="Not in Permit List"/>
    <x v="1"/>
    <s v="MAGNUM PRODUCING, LP"/>
    <x v="328"/>
    <m/>
    <x v="34"/>
    <s v="F-2"/>
    <s v="OIL"/>
    <x v="0"/>
    <s v="V"/>
    <n v="11353"/>
    <x v="323"/>
    <x v="245"/>
    <x v="18"/>
    <n v="428"/>
    <n v="288466"/>
    <m/>
    <n v="502731"/>
    <m/>
    <n v="76"/>
    <m/>
    <n v="8301055"/>
    <n v="550809"/>
    <m/>
    <n v="121"/>
    <n v="38"/>
    <n v="15129"/>
    <s v="GULF COAST CENTRAL"/>
    <n v="29056"/>
    <n v="19972"/>
    <n v="232685"/>
    <m/>
    <n v="126"/>
    <n v="147"/>
    <n v="128"/>
    <n v="882387"/>
    <n v="1976"/>
    <n v="1643"/>
    <m/>
    <d v="2018-06-01T00:00:00"/>
    <n v="42717"/>
    <m/>
    <m/>
    <n v="1010"/>
    <m/>
    <n v="570"/>
    <m/>
    <n v="986.3"/>
    <m/>
    <n v="8482"/>
    <n v="5"/>
    <n v="6462"/>
    <n v="9"/>
    <n v="7038"/>
    <n v="9"/>
    <n v="42"/>
    <n v="9"/>
    <n v="9229"/>
    <n v="9238"/>
    <m/>
    <n v="33.200000000000003"/>
    <d v="1980-01-10T00:00:00"/>
    <n v="1"/>
    <n v="2"/>
    <m/>
    <s v="GULFMARK ENERGY, INC."/>
    <n v="12721"/>
    <n v="9"/>
    <m/>
    <s v="MAYES, WEST"/>
    <x v="0"/>
    <n v="3"/>
    <s v="TEXAS &amp; LOUISIANA GULF COAST BASIN"/>
    <m/>
    <s v="USA"/>
    <m/>
    <m/>
    <n v="29.562466199999999"/>
    <n v="218"/>
    <n v="-94.726315099999994"/>
    <m/>
    <m/>
    <s v="P-330"/>
    <x v="0"/>
    <s v="RICHARDSON, D"/>
    <n v="396402"/>
    <n v="2258"/>
    <m/>
    <n v="58704"/>
    <n v="0"/>
  </r>
  <r>
    <n v="42015304050000"/>
    <n v="4201530405"/>
    <n v="0"/>
    <s v="Not in Permit List"/>
    <x v="1"/>
    <s v="MAGNUM PRODUCING &amp; OPERATING CO."/>
    <x v="329"/>
    <m/>
    <x v="12"/>
    <n v="9200"/>
    <s v="OIL"/>
    <x v="0"/>
    <s v="V"/>
    <n v="10500"/>
    <x v="311"/>
    <x v="246"/>
    <x v="191"/>
    <n v="120"/>
    <n v="51048"/>
    <m/>
    <n v="226215"/>
    <m/>
    <n v="70"/>
    <n v="15"/>
    <n v="0"/>
    <n v="234723"/>
    <m/>
    <n v="1685"/>
    <n v="568"/>
    <n v="21503"/>
    <s v="GULF COAST CENTRAL"/>
    <n v="12396"/>
    <n v="23569"/>
    <n v="0"/>
    <s v="EAGLEBINE"/>
    <n v="138"/>
    <n v="154"/>
    <n v="95"/>
    <n v="925677"/>
    <n v="0"/>
    <n v="8376"/>
    <n v="3713"/>
    <m/>
    <n v="0"/>
    <m/>
    <m/>
    <n v="690"/>
    <n v="750.34199999999998"/>
    <n v="230"/>
    <n v="1332.7260000000001"/>
    <n v="1451.3"/>
    <n v="4666.7"/>
    <n v="2956"/>
    <n v="2"/>
    <n v="4772"/>
    <n v="12"/>
    <n v="5188"/>
    <n v="12"/>
    <n v="31"/>
    <n v="12"/>
    <n v="9217"/>
    <n v="9229"/>
    <m/>
    <n v="37.200000000000003"/>
    <d v="1978-06-24T00:00:00"/>
    <n v="1"/>
    <n v="2"/>
    <m/>
    <m/>
    <n v="11925"/>
    <n v="12"/>
    <m/>
    <s v="SANTONE"/>
    <x v="0"/>
    <n v="3"/>
    <s v="TEXAS &amp; LOUISIANA GULF COAST BASIN"/>
    <m/>
    <s v="USA"/>
    <m/>
    <m/>
    <n v="29.888455199999999"/>
    <n v="308"/>
    <n v="-96.404451600000002"/>
    <m/>
    <m/>
    <s v="P-330"/>
    <x v="3"/>
    <s v="VON ROEDER, R"/>
    <n v="395607"/>
    <n v="2195"/>
    <n v="1647"/>
    <n v="0"/>
    <n v="0"/>
  </r>
  <r>
    <n v="42167305920000"/>
    <n v="4216730592"/>
    <n v="0"/>
    <s v="Not in Permit List"/>
    <x v="1"/>
    <s v="MAGNUM PRODUCING &amp; OPERATING CO."/>
    <x v="330"/>
    <n v="1"/>
    <x v="37"/>
    <s v="ANDRAU,UPPER"/>
    <s v="OIL"/>
    <x v="0"/>
    <s v="V"/>
    <n v="10855"/>
    <x v="324"/>
    <x v="247"/>
    <x v="225"/>
    <n v="48"/>
    <n v="213156"/>
    <m/>
    <n v="60389"/>
    <m/>
    <n v="1"/>
    <m/>
    <n v="0"/>
    <n v="95915"/>
    <m/>
    <n v="91"/>
    <n v="363"/>
    <n v="12748"/>
    <s v="GULF COAST CENTRAL"/>
    <n v="76454"/>
    <n v="25490"/>
    <n v="0"/>
    <m/>
    <n v="127"/>
    <n v="245"/>
    <n v="711"/>
    <n v="1471032"/>
    <n v="0"/>
    <n v="15"/>
    <n v="1565"/>
    <d v="2000-06-01T00:00:00"/>
    <n v="0"/>
    <m/>
    <m/>
    <m/>
    <m/>
    <n v="3530"/>
    <m/>
    <n v="0"/>
    <m/>
    <n v="30444"/>
    <n v="5"/>
    <n v="4629"/>
    <n v="7"/>
    <n v="9222"/>
    <n v="5"/>
    <n v="55"/>
    <n v="5"/>
    <n v="10802"/>
    <n v="10816"/>
    <m/>
    <n v="33.6"/>
    <d v="1977-12-21T00:00:00"/>
    <n v="1"/>
    <n v="1"/>
    <m/>
    <s v="GULFMARK ENERGY, INC."/>
    <n v="11706"/>
    <n v="14"/>
    <m/>
    <s v="LEAGUE CITY"/>
    <x v="0"/>
    <n v="3"/>
    <s v="TEXAS &amp; LOUISIANA GULF COAST BASIN"/>
    <m/>
    <s v="USA"/>
    <m/>
    <m/>
    <n v="29.4664872"/>
    <n v="19"/>
    <n v="-95.109093400000006"/>
    <s v="LOT 6"/>
    <m/>
    <s v="P-330"/>
    <x v="3"/>
    <s v="PERRY, J F &amp; E"/>
    <n v="395388"/>
    <n v="1"/>
    <m/>
    <n v="0"/>
    <n v="0"/>
  </r>
  <r>
    <n v="42287300470000"/>
    <n v="4228730047"/>
    <n v="0"/>
    <s v="Not in Permit List"/>
    <x v="1"/>
    <s v="MAGNUM PRODUCING, LP"/>
    <x v="331"/>
    <n v="1"/>
    <x v="53"/>
    <s v="AUSTIN CHALK-3"/>
    <s v="OIL"/>
    <x v="0"/>
    <s v="V"/>
    <n v="7943"/>
    <x v="4"/>
    <x v="248"/>
    <x v="46"/>
    <n v="455"/>
    <n v="83506"/>
    <m/>
    <n v="121568"/>
    <m/>
    <n v="6"/>
    <m/>
    <n v="0"/>
    <n v="135486"/>
    <s v="GIDDINGS"/>
    <n v="2443"/>
    <n v="1349"/>
    <n v="10690"/>
    <s v="GULF COAST CENTRAL"/>
    <n v="5902"/>
    <n v="11674"/>
    <n v="0"/>
    <s v="EAGLEBINE"/>
    <n v="52"/>
    <n v="57"/>
    <n v="29"/>
    <n v="339871"/>
    <n v="0"/>
    <n v="222"/>
    <m/>
    <d v="2020-01-01T00:00:00"/>
    <n v="0"/>
    <m/>
    <m/>
    <n v="550"/>
    <m/>
    <n v="690"/>
    <m/>
    <n v="1810.8"/>
    <m/>
    <n v="2662"/>
    <n v="33"/>
    <n v="2443"/>
    <n v="1"/>
    <n v="2668"/>
    <n v="1"/>
    <n v="16"/>
    <n v="1"/>
    <n v="7754"/>
    <n v="7767"/>
    <m/>
    <n v="35"/>
    <d v="1976-11-16T00:00:00"/>
    <n v="1"/>
    <n v="2"/>
    <m/>
    <s v="ENTERPRISE CRUDE OIL LLC"/>
    <n v="11367"/>
    <n v="13"/>
    <m/>
    <s v="GIDDINGS"/>
    <x v="0"/>
    <n v="3"/>
    <s v="TEXAS &amp; LOUISIANA GULF COAST BASIN"/>
    <m/>
    <s v="USA"/>
    <m/>
    <m/>
    <n v="30.1124267"/>
    <n v="83"/>
    <n v="-97.0018192"/>
    <m/>
    <m/>
    <s v="P-330"/>
    <x v="0"/>
    <s v="DELAPLAIN, A C"/>
    <n v="395052"/>
    <n v="162"/>
    <m/>
    <n v="0"/>
    <n v="0"/>
  </r>
  <r>
    <n v="42285305520000"/>
    <n v="4228530552"/>
    <n v="0"/>
    <s v="Not in Permit List"/>
    <x v="1"/>
    <s v="MAGNUM PRODUCING, LP"/>
    <x v="332"/>
    <m/>
    <x v="11"/>
    <s v="WILCOX 8200"/>
    <s v="OIL"/>
    <x v="0"/>
    <s v="V"/>
    <n v="8500"/>
    <x v="4"/>
    <x v="248"/>
    <x v="2"/>
    <n v="518"/>
    <n v="1299122"/>
    <n v="3"/>
    <n v="322485"/>
    <n v="38"/>
    <n v="1000"/>
    <n v="120"/>
    <n v="0"/>
    <n v="539005"/>
    <s v="EAGLE FORD DRY"/>
    <n v="20"/>
    <m/>
    <n v="584"/>
    <s v="GULF COAST WEST"/>
    <n v="76827"/>
    <n v="13389"/>
    <n v="0"/>
    <s v="EAGLEFORD"/>
    <n v="3"/>
    <n v="41"/>
    <n v="231"/>
    <n v="246613"/>
    <n v="0"/>
    <n v="14002"/>
    <n v="366"/>
    <m/>
    <n v="0"/>
    <m/>
    <m/>
    <n v="86110"/>
    <n v="87.421999999999997"/>
    <n v="4030"/>
    <n v="11438.725"/>
    <n v="11.6"/>
    <n v="8333.2999999999993"/>
    <n v="27661"/>
    <n v="3"/>
    <n v="1424"/>
    <n v="450"/>
    <n v="4758"/>
    <n v="4"/>
    <n v="29"/>
    <n v="4"/>
    <n v="8140"/>
    <n v="8150"/>
    <m/>
    <n v="40"/>
    <d v="1976-01-13T00:00:00"/>
    <n v="1"/>
    <n v="2"/>
    <m/>
    <s v="GULFMARK ENERGY, INC."/>
    <n v="11349"/>
    <n v="10"/>
    <m/>
    <s v="SHERIDAN, S. W."/>
    <x v="0"/>
    <n v="2"/>
    <s v="TEXAS &amp; LOUISIANA GULF COAST BASIN"/>
    <m/>
    <s v="USA"/>
    <m/>
    <m/>
    <n v="29.4264349"/>
    <n v="258"/>
    <n v="-96.6537857"/>
    <m/>
    <m/>
    <s v="P-330"/>
    <x v="0"/>
    <s v="JOHNSTON, W H H"/>
    <n v="395034"/>
    <n v="14001"/>
    <n v="1224"/>
    <n v="0"/>
    <n v="0"/>
  </r>
  <r>
    <n v="42071304060000"/>
    <n v="4207130406"/>
    <n v="0"/>
    <s v="Not in Permit List"/>
    <x v="1"/>
    <s v="MAGNUM PRODUCING &amp; OPERATING CO."/>
    <x v="333"/>
    <n v="1"/>
    <x v="34"/>
    <n v="8600"/>
    <s v="OIL"/>
    <x v="0"/>
    <s v="V"/>
    <n v="13018"/>
    <x v="4"/>
    <x v="249"/>
    <x v="226"/>
    <n v="216"/>
    <n v="142981"/>
    <m/>
    <n v="172951"/>
    <m/>
    <n v="28"/>
    <m/>
    <n v="0"/>
    <n v="196781"/>
    <m/>
    <n v="2159"/>
    <n v="1511"/>
    <n v="15671"/>
    <s v="GULF COAST CENTRAL"/>
    <n v="14876"/>
    <n v="18150"/>
    <n v="0"/>
    <m/>
    <n v="89"/>
    <n v="99"/>
    <n v="62"/>
    <n v="594355"/>
    <n v="0"/>
    <n v="166"/>
    <n v="59"/>
    <m/>
    <n v="0"/>
    <m/>
    <m/>
    <n v="700"/>
    <m/>
    <n v="830"/>
    <m/>
    <n v="1428.6"/>
    <m/>
    <n v="4713"/>
    <n v="19"/>
    <n v="4713"/>
    <n v="19"/>
    <n v="5499"/>
    <n v="19"/>
    <n v="33"/>
    <n v="19"/>
    <m/>
    <n v="8584"/>
    <m/>
    <n v="40"/>
    <d v="1975-11-15T00:00:00"/>
    <n v="1"/>
    <n v="1"/>
    <s v="LEASE USE ONLY"/>
    <s v="SUN COMPANY, INC. (R&amp;M)"/>
    <n v="11063"/>
    <m/>
    <m/>
    <s v="SEABREEZE"/>
    <x v="0"/>
    <n v="3"/>
    <s v="TEXAS &amp; LOUISIANA GULF COAST BASIN"/>
    <n v="97"/>
    <s v="USA"/>
    <m/>
    <m/>
    <n v="29.738322199999999"/>
    <n v="157"/>
    <n v="-94.388026400000001"/>
    <m/>
    <m/>
    <s v="P-330"/>
    <x v="3"/>
    <s v="HT&amp;B RR CO"/>
    <n v="394757"/>
    <n v="65"/>
    <m/>
    <n v="0"/>
    <n v="0"/>
  </r>
  <r>
    <n v="42071304120000"/>
    <n v="4207130412"/>
    <n v="0"/>
    <s v="Not in Permit List"/>
    <x v="1"/>
    <s v="MAGNUM PRODUCING &amp; OPERATING CO."/>
    <x v="334"/>
    <n v="1"/>
    <x v="34"/>
    <s v="F-1"/>
    <s v="OIL"/>
    <x v="0"/>
    <s v="V"/>
    <n v="8765"/>
    <x v="4"/>
    <x v="250"/>
    <x v="227"/>
    <n v="238"/>
    <n v="123362"/>
    <m/>
    <n v="194449"/>
    <m/>
    <n v="78"/>
    <m/>
    <n v="0"/>
    <n v="215009"/>
    <m/>
    <n v="694"/>
    <n v="482"/>
    <n v="7502"/>
    <s v="GULF COAST CENTRAL"/>
    <n v="5207"/>
    <n v="8370"/>
    <n v="0"/>
    <m/>
    <n v="25"/>
    <n v="28"/>
    <n v="17"/>
    <n v="168645"/>
    <n v="0"/>
    <n v="2575"/>
    <n v="306"/>
    <m/>
    <n v="0"/>
    <m/>
    <m/>
    <n v="690"/>
    <m/>
    <n v="630"/>
    <m/>
    <n v="1441"/>
    <m/>
    <n v="1343"/>
    <n v="15"/>
    <n v="1935"/>
    <n v="15"/>
    <n v="2159"/>
    <n v="15"/>
    <n v="13"/>
    <n v="15"/>
    <m/>
    <n v="8274"/>
    <m/>
    <n v="38"/>
    <d v="1975-11-10T00:00:00"/>
    <n v="1"/>
    <n v="1"/>
    <m/>
    <s v="SUN COMPANY, INC. (R&amp;M)"/>
    <n v="11042"/>
    <m/>
    <m/>
    <s v="OYSTER BAYOU, N."/>
    <x v="0"/>
    <n v="3"/>
    <s v="TEXAS &amp; LOUISIANA GULF COAST BASIN"/>
    <n v="120"/>
    <s v="USA"/>
    <m/>
    <m/>
    <n v="29.7075061"/>
    <n v="579"/>
    <n v="-94.491179900000006"/>
    <m/>
    <m/>
    <s v="P-330"/>
    <x v="3"/>
    <s v="HT&amp;B RR CO"/>
    <n v="394736"/>
    <n v="767"/>
    <m/>
    <n v="0"/>
    <n v="0"/>
  </r>
  <r>
    <n v="42039305790000"/>
    <n v="4203930579"/>
    <n v="0"/>
    <s v="Not in Permit List"/>
    <x v="1"/>
    <s v="MAGNUM PRODUCING &amp; OPERATING COMPANY"/>
    <x v="335"/>
    <m/>
    <x v="2"/>
    <m/>
    <s v="OIL"/>
    <x v="0"/>
    <s v="V"/>
    <n v="6900"/>
    <x v="4"/>
    <x v="251"/>
    <x v="228"/>
    <n v="219"/>
    <n v="54"/>
    <m/>
    <n v="106309"/>
    <m/>
    <n v="32"/>
    <n v="1"/>
    <n v="0"/>
    <n v="106318"/>
    <m/>
    <n v="123"/>
    <m/>
    <n v="6645"/>
    <s v="GULF COAST CENTRAL"/>
    <n v="0"/>
    <n v="6645"/>
    <n v="0"/>
    <m/>
    <n v="30"/>
    <n v="30"/>
    <n v="0"/>
    <n v="177871"/>
    <n v="0"/>
    <n v="1985"/>
    <n v="12"/>
    <m/>
    <n v="0"/>
    <m/>
    <m/>
    <m/>
    <n v="7.54"/>
    <n v="0"/>
    <n v="132625"/>
    <n v="0"/>
    <n v="32000"/>
    <n v="1"/>
    <n v="65"/>
    <n v="2785"/>
    <n v="8"/>
    <n v="2785"/>
    <n v="8"/>
    <n v="17"/>
    <n v="8"/>
    <n v="3561"/>
    <n v="5766"/>
    <m/>
    <n v="30"/>
    <d v="1975-01-19T00:00:00"/>
    <n v="1"/>
    <n v="3"/>
    <m/>
    <s v="GENESIS CRUDE OIL, L.P."/>
    <n v="10951"/>
    <n v="2205"/>
    <m/>
    <s v="WEST COLUMBIA"/>
    <x v="0"/>
    <n v="3"/>
    <s v="TEXAS &amp; LOUISIANA GULF COAST BASIN"/>
    <m/>
    <s v="USA"/>
    <m/>
    <m/>
    <n v="29.163758699999999"/>
    <n v="133"/>
    <n v="-95.639595999999997"/>
    <m/>
    <m/>
    <s v="P-330"/>
    <x v="2"/>
    <s v="VARNER, M"/>
    <n v="394647"/>
    <n v="1061"/>
    <n v="8"/>
    <n v="0"/>
    <n v="0"/>
  </r>
  <r>
    <n v="42015301320000"/>
    <n v="4201530132"/>
    <n v="2"/>
    <s v="Recomplete"/>
    <x v="1"/>
    <s v="MAGNUM PRODUCING &amp; OPERATING CO."/>
    <x v="255"/>
    <m/>
    <x v="12"/>
    <s v="MOUDRY A-1, S."/>
    <s v="OIL"/>
    <x v="0"/>
    <s v="V"/>
    <n v="10816"/>
    <x v="261"/>
    <x v="252"/>
    <x v="229"/>
    <n v="127"/>
    <n v="343377"/>
    <m/>
    <n v="84042"/>
    <m/>
    <n v="17"/>
    <n v="43"/>
    <n v="0"/>
    <n v="141272"/>
    <m/>
    <n v="102"/>
    <n v="201"/>
    <n v="3233"/>
    <s v="GULF COAST CENTRAL"/>
    <n v="5869"/>
    <n v="4211"/>
    <n v="0"/>
    <s v="EAGLEBINE"/>
    <n v="53"/>
    <n v="69"/>
    <n v="96"/>
    <n v="414467"/>
    <n v="0"/>
    <n v="1903"/>
    <n v="12790"/>
    <d v="2007-03-01T00:00:00"/>
    <n v="0"/>
    <m/>
    <m/>
    <m/>
    <n v="24909.091"/>
    <n v="4090"/>
    <n v="40.146000000000001"/>
    <n v="0"/>
    <n v="395.3"/>
    <n v="11450"/>
    <n v="20"/>
    <n v="1695"/>
    <n v="10"/>
    <n v="3152"/>
    <n v="20"/>
    <n v="19"/>
    <n v="20"/>
    <n v="10096"/>
    <n v="10106"/>
    <m/>
    <n v="40.700000000000003"/>
    <d v="1980-07-20T00:00:00"/>
    <n v="1"/>
    <n v="1"/>
    <s v="TXU FUEL COMPANY"/>
    <s v="SCURLOCK PERMIAN LLC"/>
    <n v="10632"/>
    <n v="10"/>
    <m/>
    <s v="NELSONVILLE"/>
    <x v="0"/>
    <n v="3"/>
    <s v="TEXAS &amp; LOUISIANA GULF COAST BASIN"/>
    <m/>
    <s v="USA"/>
    <m/>
    <m/>
    <n v="29.965240900000001"/>
    <n v="4"/>
    <n v="-96.349597700000004"/>
    <m/>
    <m/>
    <s v="P-330"/>
    <x v="3"/>
    <s v="AUSTIN, S F"/>
    <n v="394332"/>
    <n v="77"/>
    <n v="1918"/>
    <n v="0"/>
    <n v="0"/>
  </r>
  <r>
    <n v="42089302830000"/>
    <n v="4208930283"/>
    <n v="0"/>
    <s v="Not in Permit List"/>
    <x v="1"/>
    <s v="MAGNUM PRODUCING &amp; OPERATING CO."/>
    <x v="336"/>
    <s v="1 U"/>
    <x v="9"/>
    <s v="8000-B SAND"/>
    <s v="OIL"/>
    <x v="0"/>
    <s v="V"/>
    <n v="14125"/>
    <x v="4"/>
    <x v="253"/>
    <x v="230"/>
    <n v="2"/>
    <n v="8812"/>
    <m/>
    <n v="601"/>
    <m/>
    <n v="233"/>
    <n v="3261"/>
    <n v="0"/>
    <n v="2070"/>
    <m/>
    <n v="368"/>
    <n v="5551"/>
    <m/>
    <s v="GULF COAST CENTRAL"/>
    <m/>
    <m/>
    <m/>
    <s v="EAGLEBINE"/>
    <n v="8"/>
    <n v="26"/>
    <n v="109"/>
    <n v="155300"/>
    <n v="0"/>
    <m/>
    <m/>
    <d v="1996-06-01T00:00:00"/>
    <m/>
    <m/>
    <m/>
    <n v="14000"/>
    <n v="14662.23"/>
    <n v="14660"/>
    <n v="68.201999999999998"/>
    <n v="71.5"/>
    <n v="71.5"/>
    <n v="5551"/>
    <n v="1"/>
    <n v="368"/>
    <n v="1"/>
    <n v="1293"/>
    <n v="1"/>
    <n v="8"/>
    <n v="1"/>
    <m/>
    <n v="7992"/>
    <m/>
    <n v="34.9"/>
    <d v="1973-11-24T00:00:00"/>
    <n v="1"/>
    <n v="1"/>
    <s v="LAVACA PIPE LINE COMPANY"/>
    <s v="GENESIS CRUDE OIL, L.P."/>
    <n v="10595"/>
    <m/>
    <m/>
    <s v="ROCK ISL., W."/>
    <x v="0"/>
    <n v="3"/>
    <s v="TEXAS &amp; LOUISIANA GULF COAST BASIN"/>
    <m/>
    <s v="USA"/>
    <m/>
    <m/>
    <n v="29.513348100000002"/>
    <n v="456"/>
    <n v="-96.606428199999996"/>
    <m/>
    <m/>
    <s v="P-330"/>
    <x v="3"/>
    <s v="POTTER, L J"/>
    <n v="394296"/>
    <n v="601"/>
    <n v="8812"/>
    <n v="0"/>
    <n v="0"/>
  </r>
  <r>
    <n v="42291301820000"/>
    <n v="4229130182"/>
    <n v="0"/>
    <s v="Not in Permit List"/>
    <x v="1"/>
    <s v="MAGNUM PRODUCING &amp; OPERATING COMPANY"/>
    <x v="337"/>
    <m/>
    <x v="32"/>
    <s v="5000 SAND"/>
    <s v="OIL"/>
    <x v="0"/>
    <s v="V"/>
    <n v="5124"/>
    <x v="4"/>
    <x v="254"/>
    <x v="190"/>
    <n v="186"/>
    <n v="121151"/>
    <m/>
    <n v="96147"/>
    <m/>
    <n v="2"/>
    <m/>
    <n v="0"/>
    <n v="116339"/>
    <m/>
    <n v="727"/>
    <n v="706"/>
    <n v="34704"/>
    <s v="GULF COAST CENTRAL"/>
    <n v="19820"/>
    <n v="38007"/>
    <n v="0"/>
    <m/>
    <n v="131"/>
    <n v="140"/>
    <n v="59"/>
    <n v="842419"/>
    <n v="0"/>
    <n v="669"/>
    <n v="38"/>
    <d v="2014-07-01T00:00:00"/>
    <n v="0"/>
    <m/>
    <m/>
    <n v="450"/>
    <m/>
    <n v="1260"/>
    <m/>
    <n v="2207.9"/>
    <m/>
    <n v="15734"/>
    <n v="6"/>
    <n v="8739"/>
    <n v="6"/>
    <n v="11361"/>
    <n v="6"/>
    <n v="68"/>
    <n v="6"/>
    <n v="3878"/>
    <n v="4724"/>
    <m/>
    <n v="32.200000000000003"/>
    <d v="1970-12-24T00:00:00"/>
    <n v="1"/>
    <n v="13"/>
    <s v="LEASE USE ONLY"/>
    <s v="SUNOCO PTNRS. MKTG.&amp;TERMINALS LP"/>
    <n v="9935"/>
    <n v="846"/>
    <m/>
    <s v="DAYTON, NORTH"/>
    <x v="0"/>
    <n v="3"/>
    <s v="TEXAS &amp; LOUISIANA GULF COAST BASIN"/>
    <n v="135"/>
    <s v="USA"/>
    <m/>
    <m/>
    <n v="30.095028200000002"/>
    <n v="256"/>
    <n v="-94.9611211"/>
    <n v="3"/>
    <m/>
    <s v="P-330"/>
    <x v="2"/>
    <s v="H&amp;TC RR CO"/>
    <n v="393645"/>
    <n v="82"/>
    <m/>
    <n v="0"/>
    <n v="1644"/>
  </r>
  <r>
    <n v="42291301740000"/>
    <n v="4229130174"/>
    <n v="0"/>
    <s v="Not in Permit List"/>
    <x v="1"/>
    <s v="MAGNUM PRODUCING &amp; OPERATING COMPANY"/>
    <x v="338"/>
    <n v="2"/>
    <x v="32"/>
    <s v="5000 SAND"/>
    <s v="OIL"/>
    <x v="0"/>
    <s v="V"/>
    <n v="3848"/>
    <x v="4"/>
    <x v="255"/>
    <x v="231"/>
    <n v="78"/>
    <n v="56590"/>
    <m/>
    <n v="90137"/>
    <m/>
    <n v="14"/>
    <n v="26"/>
    <n v="0"/>
    <n v="99569"/>
    <m/>
    <n v="2421"/>
    <n v="552"/>
    <n v="26567"/>
    <s v="GULF COAST CENTRAL"/>
    <n v="7465"/>
    <n v="27811"/>
    <n v="0"/>
    <m/>
    <n v="96"/>
    <n v="97"/>
    <n v="6"/>
    <n v="580871"/>
    <n v="0"/>
    <n v="117"/>
    <n v="1386"/>
    <d v="2013-07-01T00:00:00"/>
    <n v="0"/>
    <m/>
    <m/>
    <n v="60"/>
    <n v="5469.3879999999999"/>
    <n v="630"/>
    <n v="182.83600000000001"/>
    <n v="15882.4"/>
    <n v="538.5"/>
    <n v="3526"/>
    <n v="11"/>
    <n v="6193"/>
    <n v="7"/>
    <n v="6467"/>
    <n v="7"/>
    <n v="39"/>
    <n v="7"/>
    <n v="3475"/>
    <n v="3784"/>
    <m/>
    <n v="32.200000000000003"/>
    <d v="1970-11-09T00:00:00"/>
    <n v="1"/>
    <n v="3"/>
    <s v="LEASE USE ONLY"/>
    <s v="SUNOCO PTNRS. MKTG.&amp;TERMINALS LP"/>
    <n v="9912"/>
    <n v="309"/>
    <m/>
    <s v="DAYTON, NORTH"/>
    <x v="0"/>
    <n v="3"/>
    <s v="TEXAS &amp; LOUISIANA GULF COAST BASIN"/>
    <n v="135"/>
    <s v="USA"/>
    <m/>
    <m/>
    <n v="30.0937859"/>
    <n v="256"/>
    <n v="-94.963494900000001"/>
    <n v="3"/>
    <m/>
    <s v="P-330"/>
    <x v="2"/>
    <s v="H&amp;TC RR CO"/>
    <n v="393622"/>
    <n v="196"/>
    <n v="1072"/>
    <n v="0"/>
    <n v="0"/>
  </r>
  <r>
    <n v="42291301730000"/>
    <n v="4229130173"/>
    <n v="0"/>
    <s v="Not in Permit List"/>
    <x v="1"/>
    <s v="MAGNUM PRODUCING &amp; OPERATING COMPANY"/>
    <x v="339"/>
    <n v="2"/>
    <x v="32"/>
    <s v="5000 SAND"/>
    <s v="OIL"/>
    <x v="0"/>
    <s v="V"/>
    <n v="4062"/>
    <x v="4"/>
    <x v="256"/>
    <x v="190"/>
    <n v="183"/>
    <n v="60528"/>
    <m/>
    <n v="50091"/>
    <m/>
    <n v="4"/>
    <m/>
    <n v="0"/>
    <n v="60179"/>
    <m/>
    <n v="782"/>
    <n v="230"/>
    <n v="9185"/>
    <s v="GULF COAST CENTRAL"/>
    <n v="3697"/>
    <n v="9801"/>
    <n v="0"/>
    <m/>
    <n v="109"/>
    <n v="114"/>
    <n v="30"/>
    <n v="682967"/>
    <n v="0"/>
    <n v="614"/>
    <n v="35"/>
    <d v="2019-12-15T00:00:00"/>
    <n v="0"/>
    <m/>
    <m/>
    <n v="280"/>
    <m/>
    <n v="1210"/>
    <m/>
    <n v="3631.8"/>
    <m/>
    <n v="6743"/>
    <n v="7"/>
    <n v="3265"/>
    <n v="2"/>
    <n v="3415"/>
    <n v="2"/>
    <n v="20"/>
    <n v="2"/>
    <n v="3618"/>
    <n v="3884"/>
    <m/>
    <n v="32.200000000000003"/>
    <d v="1970-10-25T00:00:00"/>
    <n v="1"/>
    <n v="1"/>
    <s v="LEASE USE ONLY"/>
    <s v="SUNOCO PTNRS. MKTG.&amp;TERMINALS LP"/>
    <n v="9907"/>
    <n v="266"/>
    <m/>
    <s v="DAYTON, NORTH"/>
    <x v="0"/>
    <n v="3"/>
    <s v="TEXAS &amp; LOUISIANA GULF COAST BASIN"/>
    <n v="135"/>
    <s v="USA"/>
    <m/>
    <m/>
    <n v="30.0939066"/>
    <n v="256"/>
    <n v="-94.962301699999998"/>
    <n v="3"/>
    <m/>
    <s v="P-330"/>
    <x v="2"/>
    <s v="H&amp;TC RR CO"/>
    <n v="393617"/>
    <n v="60"/>
    <m/>
    <n v="0"/>
    <n v="1644"/>
  </r>
  <r>
    <n v="42291053560000"/>
    <n v="4229105356"/>
    <n v="0"/>
    <s v="Not in Permit List"/>
    <x v="1"/>
    <s v="MAGNUM PRODUCING &amp; OPERATING COMPANY"/>
    <x v="340"/>
    <m/>
    <x v="32"/>
    <s v="5000 SAND"/>
    <s v="OIL"/>
    <x v="0"/>
    <s v="D"/>
    <n v="7300"/>
    <x v="4"/>
    <x v="257"/>
    <x v="176"/>
    <n v="276"/>
    <n v="348758"/>
    <m/>
    <n v="461847"/>
    <m/>
    <n v="54"/>
    <m/>
    <n v="0"/>
    <n v="519973"/>
    <m/>
    <n v="224"/>
    <n v="114"/>
    <n v="22873"/>
    <s v="GULF COAST CENTRAL"/>
    <n v="10788"/>
    <n v="24671"/>
    <n v="0"/>
    <m/>
    <n v="71"/>
    <n v="75"/>
    <n v="27"/>
    <n v="452333"/>
    <n v="0"/>
    <m/>
    <m/>
    <d v="2019-12-15T00:00:00"/>
    <m/>
    <m/>
    <m/>
    <n v="380"/>
    <n v="6.4939999999999998"/>
    <n v="760"/>
    <n v="154000"/>
    <n v="2653.4"/>
    <m/>
    <n v="11556"/>
    <n v="73"/>
    <n v="11124"/>
    <n v="40"/>
    <n v="12026"/>
    <n v="40"/>
    <n v="72"/>
    <n v="40"/>
    <n v="3885"/>
    <n v="6240"/>
    <m/>
    <n v="32.200000000000003"/>
    <d v="1967-05-30T00:00:00"/>
    <n v="2"/>
    <n v="8"/>
    <s v="LEASE USE ONLY"/>
    <s v="SUNOCO PTNRS. MKTG.&amp;TERMINALS LP"/>
    <n v="8738"/>
    <n v="2355"/>
    <m/>
    <s v="DAYTON, NORTH"/>
    <x v="0"/>
    <n v="3"/>
    <s v="TEXAS &amp; LOUISIANA GULF COAST BASIN"/>
    <n v="135"/>
    <s v="USA"/>
    <m/>
    <m/>
    <n v="30.090946299999999"/>
    <n v="256"/>
    <n v="-94.963755800000001"/>
    <n v="3"/>
    <m/>
    <s v="P-330"/>
    <x v="2"/>
    <s v="H&amp;TC RR CO"/>
    <n v="392463"/>
    <n v="616"/>
    <n v="4"/>
    <n v="0"/>
    <n v="176"/>
  </r>
  <r>
    <n v="42089004710000"/>
    <n v="4208900471"/>
    <n v="2"/>
    <s v="Amended"/>
    <x v="1"/>
    <s v="MAGNUM PRODUCING, LP"/>
    <x v="341"/>
    <s v="1 C"/>
    <x v="9"/>
    <s v="8000-B SAND"/>
    <s v="OIL"/>
    <x v="0"/>
    <s v="D"/>
    <n v="11455"/>
    <x v="52"/>
    <x v="258"/>
    <x v="99"/>
    <n v="445"/>
    <n v="23789"/>
    <m/>
    <n v="59737"/>
    <m/>
    <n v="1"/>
    <m/>
    <n v="0"/>
    <n v="63702"/>
    <m/>
    <n v="235"/>
    <m/>
    <n v="2234"/>
    <s v="GULF COAST CENTRAL"/>
    <n v="0"/>
    <n v="2234"/>
    <n v="0"/>
    <s v="EAGLEBINE"/>
    <n v="8"/>
    <n v="8"/>
    <n v="0"/>
    <n v="45484"/>
    <n v="0"/>
    <n v="352"/>
    <m/>
    <d v="2008-06-14T00:00:00"/>
    <n v="0"/>
    <m/>
    <m/>
    <n v="0"/>
    <m/>
    <n v="400"/>
    <m/>
    <m/>
    <m/>
    <n v="686"/>
    <n v="11"/>
    <n v="630"/>
    <n v="30"/>
    <n v="707"/>
    <n v="30"/>
    <n v="4"/>
    <n v="30"/>
    <m/>
    <n v="7963"/>
    <m/>
    <n v="33.4"/>
    <d v="2006-05-16T00:00:00"/>
    <n v="1"/>
    <n v="2"/>
    <m/>
    <s v="PLAINS MARKETING, L.P."/>
    <n v="8082"/>
    <m/>
    <m/>
    <s v="ROCK ISL., W."/>
    <x v="0"/>
    <n v="3"/>
    <s v="TEXAS &amp; LOUISIANA GULF COAST BASIN"/>
    <m/>
    <s v="USA"/>
    <m/>
    <m/>
    <n v="29.513596199999999"/>
    <n v="456"/>
    <n v="-96.599137900000002"/>
    <m/>
    <m/>
    <s v="P-330"/>
    <x v="0"/>
    <s v="POTTER, L J"/>
    <n v="391825"/>
    <n v="387"/>
    <m/>
    <n v="0"/>
    <n v="0"/>
  </r>
  <r>
    <n v="42089000530000"/>
    <n v="4208900053"/>
    <n v="2"/>
    <s v="Recomplete"/>
    <x v="1"/>
    <s v="MAGNUM PRODUCING &amp; OPERATING CO."/>
    <x v="342"/>
    <s v="2 U"/>
    <x v="9"/>
    <s v="11-A"/>
    <s v="OIL"/>
    <x v="0"/>
    <s v="V"/>
    <n v="9667"/>
    <x v="325"/>
    <x v="259"/>
    <x v="232"/>
    <n v="383"/>
    <n v="1919352"/>
    <m/>
    <n v="175962"/>
    <m/>
    <n v="10"/>
    <n v="181"/>
    <n v="0"/>
    <n v="495854"/>
    <m/>
    <n v="259"/>
    <m/>
    <n v="1498"/>
    <s v="GULF COAST CENTRAL"/>
    <n v="0"/>
    <n v="1498"/>
    <n v="0"/>
    <s v="EAGLEBINE"/>
    <n v="9"/>
    <n v="9"/>
    <n v="0"/>
    <n v="55600"/>
    <n v="0"/>
    <n v="2189"/>
    <n v="9366"/>
    <d v="2009-05-01T00:00:00"/>
    <n v="0"/>
    <m/>
    <m/>
    <n v="0"/>
    <n v="8121.3720000000003"/>
    <n v="10910"/>
    <n v="123.13200000000001"/>
    <m/>
    <n v="55.2"/>
    <n v="41721"/>
    <n v="36"/>
    <n v="1366"/>
    <n v="70"/>
    <n v="8320"/>
    <n v="70"/>
    <n v="50"/>
    <n v="70"/>
    <n v="9239"/>
    <n v="9586"/>
    <m/>
    <n v="39"/>
    <d v="1962-02-01T00:00:00"/>
    <n v="1"/>
    <n v="2"/>
    <s v="TENNESSEE GAS PIPELINE COMPANY"/>
    <s v="SCURLOCK PERMIAN CORPORATION"/>
    <n v="7555"/>
    <n v="347"/>
    <m/>
    <s v="COLUMBUS"/>
    <x v="0"/>
    <n v="3"/>
    <s v="TEXAS &amp; LOUISIANA GULF COAST BASIN"/>
    <m/>
    <s v="USA"/>
    <m/>
    <m/>
    <n v="29.766020399999999"/>
    <n v="13"/>
    <n v="-96.549291400000001"/>
    <m/>
    <m/>
    <s v="P-330"/>
    <x v="3"/>
    <s v="CUMMINS, J"/>
    <n v="391323"/>
    <n v="758"/>
    <n v="6156"/>
    <n v="0"/>
    <n v="0"/>
  </r>
  <r>
    <n v="42481010400000"/>
    <n v="4248101040"/>
    <n v="0"/>
    <s v="Not in Permit List"/>
    <x v="1"/>
    <s v="MAGNUM PRODUCING &amp; OPERATING COMPANY"/>
    <x v="343"/>
    <m/>
    <x v="5"/>
    <s v="FRIO 6300"/>
    <s v="OIL"/>
    <x v="0"/>
    <s v="V"/>
    <n v="6480"/>
    <x v="4"/>
    <x v="260"/>
    <x v="233"/>
    <n v="375"/>
    <n v="110397"/>
    <m/>
    <n v="171301"/>
    <m/>
    <n v="4"/>
    <m/>
    <n v="666091"/>
    <n v="189701"/>
    <m/>
    <n v="245"/>
    <m/>
    <n v="6499"/>
    <s v="GULF COAST CENTRAL"/>
    <n v="0"/>
    <n v="6499"/>
    <n v="25209"/>
    <m/>
    <n v="35"/>
    <n v="35"/>
    <n v="0"/>
    <n v="210000"/>
    <n v="13"/>
    <n v="333"/>
    <m/>
    <d v="2005-02-01T00:00:00"/>
    <n v="2233"/>
    <m/>
    <m/>
    <n v="0"/>
    <m/>
    <n v="640"/>
    <m/>
    <m/>
    <m/>
    <n v="7003"/>
    <n v="209"/>
    <n v="1858"/>
    <n v="44"/>
    <n v="2217"/>
    <n v="44"/>
    <n v="13"/>
    <n v="44"/>
    <n v="6289"/>
    <n v="6317"/>
    <m/>
    <n v="30"/>
    <d v="1962-10-01T00:00:00"/>
    <n v="1"/>
    <n v="2"/>
    <s v="HOUSTON PIPE LINE COMPANY LP"/>
    <s v="FLINT HILLS RESOURCES, LP"/>
    <n v="7514"/>
    <n v="28"/>
    <m/>
    <s v="WHARTON, S"/>
    <x v="0"/>
    <n v="3"/>
    <s v="TEXAS &amp; LOUISIANA GULF COAST BASIN"/>
    <m/>
    <s v="USA"/>
    <m/>
    <m/>
    <n v="29.2621252"/>
    <n v="7"/>
    <n v="-96.059686200000002"/>
    <m/>
    <m/>
    <s v="P-330"/>
    <x v="2"/>
    <s v="BIGGAM, F"/>
    <n v="391284"/>
    <n v="63"/>
    <m/>
    <n v="211"/>
    <n v="0"/>
  </r>
  <r>
    <n v="42481010370000"/>
    <n v="4248101037"/>
    <n v="0"/>
    <s v="Not in Permit List"/>
    <x v="1"/>
    <s v="MAGNUM PRODUCING &amp; OPERATING COMPANY"/>
    <x v="344"/>
    <m/>
    <x v="5"/>
    <s v="FELDER"/>
    <s v="OIL"/>
    <x v="0"/>
    <s v="V"/>
    <n v="6463"/>
    <x v="310"/>
    <x v="261"/>
    <x v="221"/>
    <n v="250"/>
    <n v="42381"/>
    <m/>
    <n v="440335"/>
    <m/>
    <n v="32"/>
    <m/>
    <n v="0"/>
    <n v="447399"/>
    <m/>
    <n v="3136"/>
    <m/>
    <n v="34640"/>
    <s v="GULF COAST CENTRAL"/>
    <n v="0"/>
    <n v="34640"/>
    <n v="0"/>
    <m/>
    <n v="141"/>
    <n v="141"/>
    <n v="0"/>
    <n v="843290"/>
    <n v="0"/>
    <n v="3916"/>
    <m/>
    <d v="2005-02-01T00:00:00"/>
    <n v="0"/>
    <m/>
    <m/>
    <n v="0"/>
    <m/>
    <n v="100"/>
    <m/>
    <m/>
    <m/>
    <n v="1180"/>
    <n v="8"/>
    <n v="8027"/>
    <n v="4"/>
    <n v="8027"/>
    <n v="4"/>
    <n v="48"/>
    <n v="4"/>
    <n v="6007"/>
    <n v="6328"/>
    <m/>
    <n v="28"/>
    <d v="1961-12-09T00:00:00"/>
    <n v="1"/>
    <n v="3"/>
    <m/>
    <m/>
    <n v="6688"/>
    <n v="321"/>
    <m/>
    <s v="WHARTON, S"/>
    <x v="0"/>
    <n v="3"/>
    <s v="TEXAS &amp; LOUISIANA GULF COAST BASIN"/>
    <m/>
    <s v="USA"/>
    <m/>
    <m/>
    <n v="29.261068600000002"/>
    <n v="7"/>
    <n v="-96.068976800000002"/>
    <m/>
    <m/>
    <s v="P-330"/>
    <x v="2"/>
    <s v="BIGGAM, F"/>
    <n v="390521"/>
    <n v="4253"/>
    <m/>
    <n v="0"/>
    <n v="0"/>
  </r>
  <r>
    <n v="42291044090000"/>
    <n v="4229104409"/>
    <n v="0"/>
    <s v="Not in Permit List"/>
    <x v="1"/>
    <s v="MAGNUM PRODUCING, LP"/>
    <x v="110"/>
    <m/>
    <x v="32"/>
    <s v="Y-3 SAND"/>
    <s v="OIL"/>
    <x v="0"/>
    <s v="V"/>
    <n v="13977"/>
    <x v="4"/>
    <x v="262"/>
    <x v="234"/>
    <n v="461"/>
    <n v="1490272"/>
    <m/>
    <n v="1370184"/>
    <m/>
    <n v="6"/>
    <m/>
    <n v="13699763"/>
    <n v="1618563"/>
    <m/>
    <n v="7573"/>
    <m/>
    <n v="78448"/>
    <s v="GULF COAST CENTRAL"/>
    <n v="0"/>
    <n v="78448"/>
    <n v="784470"/>
    <m/>
    <n v="452"/>
    <n v="452"/>
    <n v="0"/>
    <n v="2711600"/>
    <n v="30"/>
    <n v="1796"/>
    <m/>
    <d v="2005-07-01T00:00:00"/>
    <n v="16530"/>
    <m/>
    <m/>
    <n v="0"/>
    <m/>
    <n v="1090"/>
    <m/>
    <m/>
    <m/>
    <n v="33799"/>
    <n v="8"/>
    <n v="15810"/>
    <n v="18"/>
    <n v="19360"/>
    <n v="89"/>
    <n v="116"/>
    <n v="89"/>
    <n v="2844"/>
    <n v="11111"/>
    <m/>
    <n v="49"/>
    <d v="1959-09-24T00:00:00"/>
    <n v="1"/>
    <n v="4"/>
    <m/>
    <s v="SUNOCO PTNRS. MKTG.&amp;TERMINALS LP"/>
    <n v="6192"/>
    <n v="8267"/>
    <m/>
    <s v="RICH RANCH"/>
    <x v="0"/>
    <n v="3"/>
    <s v="TEXAS &amp; LOUISIANA GULF COAST BASIN"/>
    <n v="161"/>
    <s v="USA"/>
    <m/>
    <m/>
    <n v="29.984124300000001"/>
    <n v="235"/>
    <n v="-94.673331599999997"/>
    <n v="5"/>
    <m/>
    <s v="P-330"/>
    <x v="0"/>
    <s v="H&amp;TC RR CO"/>
    <n v="390083"/>
    <n v="99"/>
    <m/>
    <n v="495"/>
    <n v="0"/>
  </r>
  <r>
    <n v="42481017760000"/>
    <n v="4248101776"/>
    <n v="0"/>
    <s v="Not in Permit List"/>
    <x v="1"/>
    <s v="MAGNUM PRODUCING, LP"/>
    <x v="8"/>
    <m/>
    <x v="5"/>
    <m/>
    <s v="OIL"/>
    <x v="0"/>
    <s v="V"/>
    <n v="7213"/>
    <x v="326"/>
    <x v="263"/>
    <x v="117"/>
    <n v="563"/>
    <n v="621958"/>
    <m/>
    <n v="1002928"/>
    <m/>
    <n v="1"/>
    <n v="7"/>
    <n v="34330610"/>
    <n v="1106588"/>
    <m/>
    <n v="9609"/>
    <m/>
    <n v="57071"/>
    <s v="GULF COAST CENTRAL"/>
    <n v="0"/>
    <n v="57071"/>
    <n v="1914975"/>
    <m/>
    <n v="324"/>
    <n v="324"/>
    <n v="0"/>
    <n v="1946276"/>
    <n v="149"/>
    <n v="1"/>
    <n v="1057"/>
    <d v="2009-05-01T00:00:00"/>
    <n v="149"/>
    <m/>
    <m/>
    <n v="0"/>
    <n v="14160.494000000001"/>
    <n v="620"/>
    <n v="70.619"/>
    <m/>
    <n v="142.9"/>
    <n v="14995"/>
    <n v="279"/>
    <n v="11193"/>
    <n v="7"/>
    <n v="11193"/>
    <n v="7"/>
    <n v="67"/>
    <n v="7"/>
    <n v="5810"/>
    <n v="6291"/>
    <m/>
    <n v="36.1"/>
    <d v="1935-07-05T00:00:00"/>
    <n v="1"/>
    <n v="5"/>
    <s v="MAGNUM PRODUCING, LP"/>
    <s v="ENTERPRISE CRUDE OIL LLC"/>
    <n v="2819"/>
    <n v="481"/>
    <m/>
    <s v="LOUISE"/>
    <x v="0"/>
    <n v="3"/>
    <s v="TEXAS &amp; LOUISIANA GULF COAST BASIN"/>
    <n v="25"/>
    <s v="USA"/>
    <m/>
    <m/>
    <n v="29.067074300000002"/>
    <n v="288"/>
    <n v="-96.375370099999998"/>
    <m/>
    <m/>
    <s v="P-330"/>
    <x v="0"/>
    <s v="M&amp;C"/>
    <n v="387031"/>
    <n v="81"/>
    <n v="1147"/>
    <n v="12063"/>
    <n v="7773"/>
  </r>
  <r>
    <n v="42481017850000"/>
    <n v="4248101785"/>
    <n v="0"/>
    <s v="Not in Permit List"/>
    <x v="1"/>
    <s v="MAGNUM PRODUCING, LP"/>
    <x v="345"/>
    <m/>
    <x v="5"/>
    <m/>
    <s v="OIL"/>
    <x v="0"/>
    <s v="V"/>
    <n v="7250"/>
    <x v="327"/>
    <x v="263"/>
    <x v="91"/>
    <n v="635"/>
    <n v="41061"/>
    <m/>
    <n v="414506"/>
    <m/>
    <n v="16"/>
    <m/>
    <n v="0"/>
    <n v="421350"/>
    <m/>
    <n v="803"/>
    <m/>
    <n v="14496"/>
    <s v="GULF COAST CENTRAL"/>
    <n v="0"/>
    <n v="14496"/>
    <n v="0"/>
    <m/>
    <n v="21"/>
    <n v="21"/>
    <n v="0"/>
    <n v="124759"/>
    <n v="0"/>
    <n v="463"/>
    <m/>
    <d v="2014-02-01T00:00:00"/>
    <n v="0"/>
    <m/>
    <m/>
    <n v="0"/>
    <m/>
    <n v="100"/>
    <m/>
    <m/>
    <m/>
    <n v="7124"/>
    <n v="1"/>
    <n v="5908"/>
    <n v="12"/>
    <n v="5908"/>
    <n v="12"/>
    <n v="35"/>
    <n v="12"/>
    <m/>
    <n v="6812"/>
    <m/>
    <n v="26.4"/>
    <d v="1936-12-21T00:00:00"/>
    <n v="1"/>
    <n v="5"/>
    <s v="MAGNUM PRODUCING, LP"/>
    <s v="ENTERPRISE CRUDE OIL LLC"/>
    <n v="2818"/>
    <m/>
    <m/>
    <s v="LOUISE"/>
    <x v="0"/>
    <n v="3"/>
    <s v="TEXAS &amp; LOUISIANA GULF COAST BASIN"/>
    <n v="22"/>
    <s v="USA"/>
    <m/>
    <m/>
    <n v="29.058992799999999"/>
    <n v="797"/>
    <n v="-96.380270600000003"/>
    <m/>
    <m/>
    <s v="P-330"/>
    <x v="0"/>
    <s v="M&amp;C"/>
    <n v="387030"/>
    <n v="858"/>
    <m/>
    <n v="0"/>
    <n v="0"/>
  </r>
  <r>
    <n v="42481017660000"/>
    <n v="4248101766"/>
    <n v="0"/>
    <s v="Not in Permit List"/>
    <x v="1"/>
    <s v="MAGNUM PRODUCING, LP"/>
    <x v="123"/>
    <m/>
    <x v="5"/>
    <s v="GRETTA - DISPOSAL"/>
    <s v="OIL"/>
    <x v="0"/>
    <s v="V"/>
    <n v="7148"/>
    <x v="328"/>
    <x v="263"/>
    <x v="2"/>
    <n v="571"/>
    <n v="321612"/>
    <n v="2"/>
    <n v="574764"/>
    <n v="8"/>
    <n v="95"/>
    <n v="52"/>
    <n v="0"/>
    <n v="628366"/>
    <m/>
    <n v="8350"/>
    <m/>
    <n v="43405"/>
    <s v="GULF COAST CENTRAL"/>
    <n v="0"/>
    <n v="43405"/>
    <n v="0"/>
    <m/>
    <n v="260"/>
    <n v="260"/>
    <n v="0"/>
    <n v="1559793"/>
    <n v="0"/>
    <n v="795"/>
    <m/>
    <d v="2003-06-26T00:00:00"/>
    <n v="0"/>
    <m/>
    <m/>
    <n v="0"/>
    <n v="221.828"/>
    <n v="560"/>
    <n v="4508"/>
    <m/>
    <n v="1826.9"/>
    <n v="12386"/>
    <n v="24"/>
    <n v="8410"/>
    <n v="15"/>
    <n v="8410"/>
    <n v="15"/>
    <n v="50"/>
    <n v="15"/>
    <n v="4360"/>
    <n v="5112"/>
    <m/>
    <n v="42"/>
    <d v="1935-04-10T00:00:00"/>
    <n v="1"/>
    <n v="3"/>
    <s v="MAGNUM PRODUCING, LP"/>
    <s v="ENTERPRISE CRUDE OIL LLC"/>
    <n v="2817"/>
    <n v="752"/>
    <m/>
    <s v="LOUISE"/>
    <x v="0"/>
    <n v="3"/>
    <s v="TEXAS &amp; LOUISIANA GULF COAST BASIN"/>
    <n v="25"/>
    <s v="USA"/>
    <m/>
    <m/>
    <n v="29.069603099999998"/>
    <n v="288"/>
    <n v="-96.3868011"/>
    <m/>
    <m/>
    <s v="P-330"/>
    <x v="0"/>
    <s v="M&amp;C"/>
    <n v="387029"/>
    <n v="2254"/>
    <n v="500"/>
    <n v="0"/>
    <n v="0"/>
  </r>
  <r>
    <n v="42481017810000"/>
    <n v="4248101781"/>
    <n v="0"/>
    <s v="Not in Permit List"/>
    <x v="1"/>
    <s v="MAGNUM PRODUCING, LP"/>
    <x v="346"/>
    <m/>
    <x v="5"/>
    <m/>
    <s v="OIL"/>
    <x v="0"/>
    <s v="V"/>
    <n v="5155"/>
    <x v="4"/>
    <x v="263"/>
    <x v="235"/>
    <n v="903"/>
    <n v="143"/>
    <m/>
    <n v="461795"/>
    <m/>
    <n v="110"/>
    <m/>
    <n v="0"/>
    <n v="461819"/>
    <m/>
    <n v="1003"/>
    <m/>
    <n v="5602"/>
    <s v="GULF COAST CENTRAL"/>
    <n v="0"/>
    <n v="5602"/>
    <n v="0"/>
    <m/>
    <n v="29"/>
    <n v="29"/>
    <n v="0"/>
    <n v="175034"/>
    <n v="0"/>
    <n v="1227"/>
    <m/>
    <m/>
    <n v="0"/>
    <m/>
    <m/>
    <n v="0"/>
    <m/>
    <n v="0"/>
    <m/>
    <m/>
    <m/>
    <n v="2"/>
    <n v="167"/>
    <n v="5118"/>
    <n v="20"/>
    <n v="5118"/>
    <n v="20"/>
    <n v="31"/>
    <n v="20"/>
    <m/>
    <n v="5112"/>
    <m/>
    <n v="40"/>
    <d v="1971-09-01T00:00:00"/>
    <n v="1"/>
    <n v="3"/>
    <s v="MAGNUM PRODUCING, LP"/>
    <s v="GULFMARK ENERGY, INC."/>
    <n v="2812"/>
    <m/>
    <m/>
    <s v="LOUISE"/>
    <x v="0"/>
    <n v="3"/>
    <s v="TEXAS &amp; LOUISIANA GULF COAST BASIN"/>
    <n v="28"/>
    <s v="USA"/>
    <m/>
    <m/>
    <n v="29.062181599999999"/>
    <n v="509"/>
    <n v="-96.377125000000007"/>
    <m/>
    <m/>
    <s v="P-330"/>
    <x v="0"/>
    <s v="M&amp;C"/>
    <n v="387025"/>
    <n v="234"/>
    <m/>
    <n v="0"/>
    <n v="0"/>
  </r>
  <r>
    <n v="42167017960000"/>
    <n v="4216701796"/>
    <n v="0"/>
    <s v="Not in Permit List"/>
    <x v="1"/>
    <s v="MAGNUM PRODUCING &amp; OPERATING CO."/>
    <x v="347"/>
    <m/>
    <x v="37"/>
    <m/>
    <s v="OIL"/>
    <x v="0"/>
    <s v="V"/>
    <n v="10427"/>
    <x v="329"/>
    <x v="264"/>
    <x v="236"/>
    <n v="346"/>
    <n v="708160"/>
    <m/>
    <n v="2092289"/>
    <m/>
    <n v="1132"/>
    <m/>
    <n v="0"/>
    <n v="2210316"/>
    <m/>
    <n v="11361"/>
    <m/>
    <n v="55247"/>
    <s v="GULF COAST CENTRAL"/>
    <n v="0"/>
    <n v="55247"/>
    <n v="0"/>
    <m/>
    <n v="366"/>
    <n v="366"/>
    <n v="0"/>
    <n v="2198571"/>
    <n v="0"/>
    <n v="6243"/>
    <n v="2640"/>
    <d v="2001-06-01T00:00:00"/>
    <n v="0"/>
    <m/>
    <m/>
    <n v="0"/>
    <m/>
    <n v="340"/>
    <m/>
    <m/>
    <m/>
    <n v="33356"/>
    <n v="121"/>
    <n v="26678"/>
    <n v="60"/>
    <n v="26678"/>
    <n v="60"/>
    <n v="160"/>
    <n v="60"/>
    <n v="8120"/>
    <n v="9287"/>
    <m/>
    <n v="42"/>
    <d v="1939-09-03T00:00:00"/>
    <n v="1"/>
    <n v="6"/>
    <m/>
    <s v="GULFMARK ENERGY, INC."/>
    <n v="2635"/>
    <n v="1167"/>
    <m/>
    <s v="LEAGUE CITY"/>
    <x v="0"/>
    <n v="3"/>
    <s v="TEXAS &amp; LOUISIANA GULF COAST BASIN"/>
    <m/>
    <s v="USA"/>
    <m/>
    <m/>
    <n v="29.466272400000001"/>
    <n v="19"/>
    <n v="-95.115500600000004"/>
    <m/>
    <m/>
    <s v="P-330"/>
    <x v="3"/>
    <s v="PERRY, J F &amp; E"/>
    <n v="386869"/>
    <n v="6605"/>
    <m/>
    <n v="0"/>
    <n v="0"/>
  </r>
  <r>
    <n v="42071022000000"/>
    <n v="4207102200"/>
    <n v="0"/>
    <s v="Not in Permit List"/>
    <x v="1"/>
    <s v="MAGNUM PRODUCING, LP"/>
    <x v="94"/>
    <m/>
    <x v="34"/>
    <s v="SALTDOME 3"/>
    <s v="OIL"/>
    <x v="0"/>
    <s v="D"/>
    <n v="12512"/>
    <x v="330"/>
    <x v="265"/>
    <x v="2"/>
    <n v="834"/>
    <n v="1626326"/>
    <m/>
    <n v="7519919"/>
    <n v="11"/>
    <n v="23"/>
    <m/>
    <n v="60519467"/>
    <n v="7790973"/>
    <m/>
    <n v="314"/>
    <m/>
    <n v="32263"/>
    <s v="GULF COAST CENTRAL"/>
    <n v="0"/>
    <n v="32263"/>
    <n v="263185"/>
    <m/>
    <n v="105"/>
    <n v="105"/>
    <n v="0"/>
    <n v="628258"/>
    <n v="55"/>
    <n v="5158"/>
    <n v="433"/>
    <d v="2020-04-10T00:00:00"/>
    <n v="11744"/>
    <m/>
    <m/>
    <n v="0"/>
    <m/>
    <n v="220"/>
    <m/>
    <m/>
    <m/>
    <n v="31785"/>
    <n v="289"/>
    <n v="94064"/>
    <n v="191"/>
    <n v="94064"/>
    <n v="191"/>
    <n v="564"/>
    <n v="191"/>
    <n v="7851"/>
    <n v="9426"/>
    <m/>
    <n v="40"/>
    <d v="1948-12-10T00:00:00"/>
    <n v="1"/>
    <n v="35"/>
    <m/>
    <s v="GULFMARK ENERGY, INC."/>
    <n v="2099"/>
    <n v="1575"/>
    <m/>
    <s v="HIGH ISLAND"/>
    <x v="0"/>
    <n v="3"/>
    <s v="TEXAS &amp; LOUISIANA GULF COAST BASIN"/>
    <m/>
    <s v="USA"/>
    <m/>
    <m/>
    <n v="29.576673700000001"/>
    <n v="104"/>
    <n v="-94.417885200000001"/>
    <m/>
    <m/>
    <s v="P-330"/>
    <x v="0"/>
    <s v="GROGAN, HRS J"/>
    <n v="386399"/>
    <n v="4227"/>
    <m/>
    <n v="10438"/>
    <n v="0"/>
  </r>
  <r>
    <n v="42291024500000"/>
    <n v="4229102450"/>
    <n v="0"/>
    <s v="Not in Permit List"/>
    <x v="1"/>
    <s v="MAGNUM PRODUCING &amp; OPERATING COMPANY"/>
    <x v="91"/>
    <m/>
    <x v="32"/>
    <s v="5000 SAND"/>
    <s v="OIL"/>
    <x v="0"/>
    <s v="D"/>
    <n v="5364"/>
    <x v="331"/>
    <x v="266"/>
    <x v="237"/>
    <n v="710"/>
    <n v="294331"/>
    <m/>
    <n v="1829642"/>
    <m/>
    <n v="5"/>
    <m/>
    <n v="7318447"/>
    <n v="1878697"/>
    <m/>
    <n v="1572"/>
    <m/>
    <n v="1572"/>
    <s v="GULF COAST CENTRAL"/>
    <n v="0"/>
    <n v="1572"/>
    <n v="6288"/>
    <m/>
    <n v="708"/>
    <n v="708"/>
    <n v="0"/>
    <n v="4247226"/>
    <n v="8"/>
    <m/>
    <m/>
    <d v="2019-12-15T00:00:00"/>
    <m/>
    <m/>
    <m/>
    <m/>
    <m/>
    <n v="160"/>
    <m/>
    <n v="0"/>
    <m/>
    <n v="8443"/>
    <n v="134"/>
    <n v="21944"/>
    <n v="25"/>
    <n v="21944"/>
    <n v="25"/>
    <n v="132"/>
    <n v="25"/>
    <n v="857"/>
    <n v="5005"/>
    <m/>
    <n v="40"/>
    <d v="1925-07-20T00:00:00"/>
    <n v="1"/>
    <n v="13"/>
    <m/>
    <s v="GULFMARK ENERGY, INC."/>
    <n v="1177"/>
    <n v="4148"/>
    <m/>
    <s v="DAYTON, NORTH"/>
    <x v="0"/>
    <n v="3"/>
    <s v="TEXAS &amp; LOUISIANA GULF COAST BASIN"/>
    <n v="123"/>
    <s v="USA"/>
    <m/>
    <m/>
    <n v="30.116827000000001"/>
    <n v="262"/>
    <n v="-94.9877556"/>
    <n v="3"/>
    <m/>
    <s v="P-330"/>
    <x v="2"/>
    <s v="H&amp;TC RR CO"/>
    <n v="385752"/>
    <n v="49"/>
    <m/>
    <n v="75"/>
    <n v="6923"/>
  </r>
  <r>
    <n v="42291024740000"/>
    <n v="4229102474"/>
    <n v="0"/>
    <s v="Not in Permit List"/>
    <x v="1"/>
    <s v="MAGNUM PRODUCING &amp; OPERATING COMPANY"/>
    <x v="348"/>
    <m/>
    <x v="32"/>
    <s v="5000 SAND"/>
    <s v="OIL"/>
    <x v="0"/>
    <s v="V"/>
    <n v="5108"/>
    <x v="4"/>
    <x v="267"/>
    <x v="117"/>
    <n v="403"/>
    <n v="109712"/>
    <m/>
    <n v="323238"/>
    <m/>
    <n v="29"/>
    <m/>
    <n v="1293322"/>
    <n v="341523"/>
    <m/>
    <n v="509"/>
    <m/>
    <n v="9610"/>
    <s v="GULF COAST CENTRAL"/>
    <n v="0"/>
    <n v="9610"/>
    <n v="38440"/>
    <m/>
    <n v="12"/>
    <n v="12"/>
    <n v="0"/>
    <n v="72000"/>
    <n v="121"/>
    <n v="339"/>
    <m/>
    <d v="2019-12-15T00:00:00"/>
    <n v="1419"/>
    <m/>
    <m/>
    <n v="0"/>
    <m/>
    <n v="340"/>
    <m/>
    <m/>
    <m/>
    <n v="2963"/>
    <n v="97"/>
    <n v="4310"/>
    <n v="52"/>
    <n v="4310"/>
    <n v="52"/>
    <n v="26"/>
    <n v="52"/>
    <n v="3840"/>
    <n v="3930"/>
    <m/>
    <n v="30.8"/>
    <d v="1954-12-08T00:00:00"/>
    <n v="1"/>
    <n v="3"/>
    <s v="LEASE USE ONLY"/>
    <s v="SUNOCO PTNRS. MKTG.&amp;TERMINALS LP"/>
    <n v="1175"/>
    <n v="90"/>
    <m/>
    <s v="DAYTON, NORTH"/>
    <x v="0"/>
    <n v="3"/>
    <s v="TEXAS &amp; LOUISIANA GULF COAST BASIN"/>
    <n v="1172"/>
    <s v="USA"/>
    <m/>
    <m/>
    <n v="30.114001999999999"/>
    <n v="678"/>
    <n v="-94.9734883"/>
    <m/>
    <m/>
    <s v="P-330"/>
    <x v="2"/>
    <s v="COPELAND, C"/>
    <n v="385750"/>
    <n v="409"/>
    <m/>
    <n v="1714"/>
    <n v="8890"/>
  </r>
  <r>
    <n v="42291025150000"/>
    <n v="4229102515"/>
    <n v="0"/>
    <s v="Not in Permit List"/>
    <x v="1"/>
    <s v="MAGNUM PRODUCING &amp; OPERATING COMPANY"/>
    <x v="93"/>
    <m/>
    <x v="32"/>
    <s v="5000 SAND"/>
    <s v="OIL"/>
    <x v="0"/>
    <s v="D"/>
    <n v="8347"/>
    <x v="332"/>
    <x v="266"/>
    <x v="5"/>
    <n v="794"/>
    <n v="980793"/>
    <m/>
    <n v="1813059"/>
    <n v="1"/>
    <n v="69"/>
    <m/>
    <n v="20083118"/>
    <n v="1976525"/>
    <m/>
    <n v="2928"/>
    <m/>
    <n v="21178"/>
    <s v="GULF COAST CENTRAL"/>
    <n v="0"/>
    <n v="21178"/>
    <n v="228357"/>
    <m/>
    <n v="111"/>
    <n v="111"/>
    <n v="0"/>
    <n v="664966"/>
    <n v="1623"/>
    <n v="1785"/>
    <m/>
    <d v="2019-12-15T00:00:00"/>
    <n v="41998"/>
    <m/>
    <m/>
    <n v="0"/>
    <m/>
    <n v="540"/>
    <m/>
    <m/>
    <m/>
    <n v="50094"/>
    <n v="311"/>
    <n v="21728"/>
    <n v="105"/>
    <n v="21728"/>
    <n v="105"/>
    <n v="130"/>
    <n v="105"/>
    <n v="4012"/>
    <n v="7028"/>
    <m/>
    <n v="32.799999999999997"/>
    <d v="1960-07-30T00:00:00"/>
    <n v="2"/>
    <n v="13"/>
    <s v="MAGNUM PRODUCING, LP"/>
    <s v="SUNOCO PTNRS. MKTG.&amp;TERMINALS LP"/>
    <n v="1173"/>
    <n v="3016"/>
    <m/>
    <s v="DAYTON, NORTH"/>
    <x v="0"/>
    <n v="3"/>
    <s v="TEXAS &amp; LOUISIANA GULF COAST BASIN"/>
    <n v="135"/>
    <s v="USA"/>
    <m/>
    <m/>
    <n v="30.0855976"/>
    <n v="256"/>
    <n v="-94.975180600000002"/>
    <n v="3"/>
    <m/>
    <s v="P-330"/>
    <x v="2"/>
    <s v="H&amp;TC RR CO"/>
    <n v="385748"/>
    <n v="651"/>
    <m/>
    <n v="15315"/>
    <n v="176"/>
  </r>
  <r>
    <n v="42291024810000"/>
    <n v="4229102481"/>
    <n v="0"/>
    <s v="Not in Permit List"/>
    <x v="1"/>
    <s v="MAGNUM PRODUCING &amp; OPERATING COMPANY"/>
    <x v="349"/>
    <m/>
    <x v="32"/>
    <s v="5000 SAND"/>
    <s v="OIL"/>
    <x v="0"/>
    <s v="D"/>
    <n v="5365"/>
    <x v="4"/>
    <x v="268"/>
    <x v="65"/>
    <n v="586"/>
    <n v="182139"/>
    <m/>
    <n v="586632"/>
    <m/>
    <n v="8"/>
    <m/>
    <n v="2396471"/>
    <n v="616989"/>
    <m/>
    <n v="3096"/>
    <m/>
    <n v="19986"/>
    <s v="GULF COAST CENTRAL"/>
    <n v="0"/>
    <n v="19986"/>
    <n v="79944"/>
    <m/>
    <n v="100"/>
    <n v="100"/>
    <n v="0"/>
    <n v="599379"/>
    <n v="57"/>
    <m/>
    <m/>
    <d v="2019-12-15T00:00:00"/>
    <m/>
    <m/>
    <m/>
    <n v="0"/>
    <m/>
    <n v="310"/>
    <m/>
    <m/>
    <m/>
    <n v="9253"/>
    <n v="116"/>
    <n v="7524"/>
    <n v="8"/>
    <n v="7524"/>
    <n v="8"/>
    <n v="45"/>
    <n v="8"/>
    <n v="3028"/>
    <n v="4300"/>
    <m/>
    <n v="36"/>
    <d v="1956-06-05T00:00:00"/>
    <n v="1"/>
    <n v="8"/>
    <s v="LEASE USE ONLY"/>
    <s v="SUNOCO PTNRS. MKTG.&amp;TERMINALS LP"/>
    <n v="1172"/>
    <n v="1272"/>
    <m/>
    <s v="DAYTON, NORTH"/>
    <x v="0"/>
    <n v="3"/>
    <s v="TEXAS &amp; LOUISIANA GULF COAST BASIN"/>
    <m/>
    <s v="USA"/>
    <m/>
    <m/>
    <n v="30.110244900000001"/>
    <n v="45"/>
    <n v="-94.970379800000003"/>
    <m/>
    <m/>
    <s v="P-330"/>
    <x v="2"/>
    <s v="HAGGERTY, T J"/>
    <n v="385747"/>
    <n v="214"/>
    <m/>
    <n v="1526"/>
    <n v="8890"/>
  </r>
  <r>
    <n v="42291024790000"/>
    <n v="4229102479"/>
    <n v="0"/>
    <s v="Not in Permit List"/>
    <x v="1"/>
    <s v="MAGNUM PRODUCING &amp; OPERATING COMPANY"/>
    <x v="350"/>
    <n v="1"/>
    <x v="32"/>
    <s v="5000 SAND"/>
    <s v="OIL"/>
    <x v="0"/>
    <s v="V"/>
    <n v="4834"/>
    <x v="4"/>
    <x v="269"/>
    <x v="2"/>
    <n v="766"/>
    <n v="105749"/>
    <m/>
    <n v="390622"/>
    <n v="7"/>
    <n v="179"/>
    <m/>
    <n v="1398130"/>
    <n v="408247"/>
    <m/>
    <n v="1022"/>
    <m/>
    <n v="10244"/>
    <s v="GULF COAST CENTRAL"/>
    <n v="0"/>
    <n v="10244"/>
    <n v="33008"/>
    <m/>
    <n v="86"/>
    <n v="86"/>
    <n v="0"/>
    <n v="513097"/>
    <n v="557"/>
    <n v="2419"/>
    <m/>
    <d v="2019-12-15T00:00:00"/>
    <n v="7268"/>
    <m/>
    <m/>
    <n v="0"/>
    <m/>
    <n v="270"/>
    <m/>
    <m/>
    <m/>
    <n v="2220"/>
    <n v="49"/>
    <n v="3271"/>
    <n v="188"/>
    <n v="3641"/>
    <n v="188"/>
    <n v="22"/>
    <n v="188"/>
    <n v="3732"/>
    <n v="3810"/>
    <m/>
    <n v="40"/>
    <d v="1970-10-24T00:00:00"/>
    <n v="1"/>
    <n v="2"/>
    <m/>
    <s v="GULFMARK ENERGY, INC."/>
    <n v="1171"/>
    <n v="78"/>
    <m/>
    <s v="DAYTON, NORTH"/>
    <x v="0"/>
    <n v="3"/>
    <s v="TEXAS &amp; LOUISIANA GULF COAST BASIN"/>
    <m/>
    <s v="USA"/>
    <m/>
    <m/>
    <n v="30.1135217"/>
    <n v="45"/>
    <n v="-94.971666900000002"/>
    <m/>
    <m/>
    <s v="P-330"/>
    <x v="2"/>
    <s v="HAGGERTY, T J"/>
    <n v="385746"/>
    <n v="2037"/>
    <m/>
    <n v="6342"/>
    <n v="8890"/>
  </r>
  <r>
    <n v="42291025050000"/>
    <n v="4229102505"/>
    <n v="0"/>
    <s v="Not in Permit List"/>
    <x v="1"/>
    <s v="MAGNUM PRODUCING &amp; OPERATING COMPANY"/>
    <x v="351"/>
    <m/>
    <x v="32"/>
    <m/>
    <s v="OIL"/>
    <x v="0"/>
    <s v="V"/>
    <n v="3168"/>
    <x v="4"/>
    <x v="268"/>
    <x v="238"/>
    <n v="285"/>
    <n v="47049"/>
    <m/>
    <n v="231296"/>
    <m/>
    <n v="15"/>
    <m/>
    <n v="0"/>
    <n v="239138"/>
    <m/>
    <n v="1985"/>
    <m/>
    <n v="11163"/>
    <s v="GULF COAST CENTRAL"/>
    <n v="0"/>
    <n v="11163"/>
    <n v="0"/>
    <m/>
    <n v="64"/>
    <n v="64"/>
    <n v="0"/>
    <n v="385655"/>
    <n v="0"/>
    <n v="19"/>
    <m/>
    <d v="2012-07-01T00:00:00"/>
    <n v="0"/>
    <m/>
    <m/>
    <n v="0"/>
    <m/>
    <n v="200"/>
    <m/>
    <m/>
    <m/>
    <n v="1770"/>
    <n v="72"/>
    <n v="2491"/>
    <n v="94"/>
    <n v="2491"/>
    <n v="94"/>
    <n v="15"/>
    <n v="94"/>
    <n v="2746"/>
    <n v="2810"/>
    <m/>
    <n v="39"/>
    <d v="1949-01-01T00:00:00"/>
    <n v="1"/>
    <n v="5"/>
    <s v="HOUSTON PIPE LINE COMPANY LP"/>
    <s v="SUNOCO PTNRS. MKTG.&amp;TERMINALS LP"/>
    <n v="1153"/>
    <n v="64"/>
    <m/>
    <s v="DAYTON, NORTH"/>
    <x v="0"/>
    <n v="3"/>
    <s v="TEXAS &amp; LOUISIANA GULF COAST BASIN"/>
    <n v="135"/>
    <s v="USA"/>
    <m/>
    <m/>
    <n v="30.089634100000001"/>
    <n v="256"/>
    <n v="-94.969454299999995"/>
    <n v="3"/>
    <m/>
    <s v="P-330"/>
    <x v="2"/>
    <s v="H&amp;TC RR CO"/>
    <n v="385729"/>
    <n v="15"/>
    <m/>
    <n v="0"/>
    <n v="176"/>
  </r>
  <r>
    <n v="42025302710000"/>
    <n v="4202530271"/>
    <n v="0"/>
    <s v="Not in Permit List"/>
    <x v="1"/>
    <s v="MAGNUM PRODUCING, LP"/>
    <x v="234"/>
    <n v="1"/>
    <x v="7"/>
    <s v="WILCOX 7650"/>
    <s v="OIL"/>
    <x v="0"/>
    <s v="V"/>
    <n v="10130"/>
    <x v="333"/>
    <x v="270"/>
    <x v="41"/>
    <n v="213"/>
    <n v="50851"/>
    <m/>
    <n v="19855"/>
    <m/>
    <n v="1"/>
    <n v="13"/>
    <n v="13395"/>
    <n v="28330"/>
    <s v="EAGLE FORD DRY"/>
    <n v="102"/>
    <n v="520"/>
    <n v="2048"/>
    <s v="GULF COAST WEST"/>
    <n v="4187"/>
    <n v="2746"/>
    <n v="1452"/>
    <s v="EAGLEFORD"/>
    <n v="16"/>
    <n v="18"/>
    <n v="17"/>
    <n v="110000"/>
    <n v="3"/>
    <n v="146"/>
    <n v="16"/>
    <d v="2016-09-01T00:00:00"/>
    <n v="599"/>
    <m/>
    <m/>
    <n v="1060"/>
    <n v="1408.759"/>
    <n v="2560"/>
    <n v="709.84500000000003"/>
    <n v="939.7"/>
    <n v="76.900000000000006"/>
    <n v="3328"/>
    <n v="127"/>
    <n v="1158"/>
    <n v="127"/>
    <n v="1713"/>
    <n v="127"/>
    <n v="10"/>
    <n v="127"/>
    <n v="7651"/>
    <n v="7662"/>
    <m/>
    <n v="40.299999999999997"/>
    <d v="1974-05-14T00:00:00"/>
    <n v="1"/>
    <n v="1"/>
    <s v="DCP OPERATING COMPANY, LP"/>
    <s v="ENTERPRISE CRUDE OIL LLC"/>
    <n v="8247"/>
    <n v="11"/>
    <m/>
    <s v="PETTUS, S. E."/>
    <x v="0"/>
    <n v="2"/>
    <s v="TEXAS &amp; LOUISIANA GULF COAST BASIN"/>
    <m/>
    <s v="USA"/>
    <m/>
    <m/>
    <n v="28.613522400000001"/>
    <n v="279"/>
    <n v="-97.773275699999999"/>
    <m/>
    <m/>
    <s v="P-330"/>
    <x v="0"/>
    <s v="RANDOLPH, L C"/>
    <n v="384618"/>
    <n v="137"/>
    <n v="193"/>
    <n v="466"/>
    <n v="0"/>
  </r>
  <r>
    <n v="42391318810000"/>
    <n v="4239131881"/>
    <n v="1"/>
    <s v="Recomplete"/>
    <x v="1"/>
    <s v="MAGNUM PRODUCING, LP"/>
    <x v="96"/>
    <n v="9"/>
    <x v="35"/>
    <s v="6000 STRAY"/>
    <s v="OIL"/>
    <x v="0"/>
    <s v="V"/>
    <n v="6410"/>
    <x v="334"/>
    <x v="271"/>
    <x v="167"/>
    <n v="12"/>
    <n v="361"/>
    <m/>
    <n v="3779"/>
    <m/>
    <n v="59"/>
    <m/>
    <n v="0"/>
    <n v="3839"/>
    <m/>
    <n v="1526"/>
    <m/>
    <n v="3053"/>
    <s v="GULF COAST WEST"/>
    <n v="330"/>
    <n v="3108"/>
    <n v="0"/>
    <m/>
    <n v="34"/>
    <n v="36"/>
    <n v="7"/>
    <n v="213414"/>
    <n v="0"/>
    <m/>
    <m/>
    <d v="2019-12-01T00:00:00"/>
    <m/>
    <m/>
    <m/>
    <n v="200"/>
    <n v="95.528000000000006"/>
    <n v="100"/>
    <n v="10468.144"/>
    <n v="4965.2"/>
    <m/>
    <n v="201"/>
    <n v="1"/>
    <n v="1526"/>
    <n v="1"/>
    <n v="1526"/>
    <n v="1"/>
    <n v="9"/>
    <n v="1"/>
    <n v="5962"/>
    <n v="5966"/>
    <m/>
    <n v="40.799999999999997"/>
    <d v="1985-09-24T00:00:00"/>
    <n v="1"/>
    <n v="1"/>
    <s v="MAGNUM PRODUCING, LP"/>
    <s v="PLAINS MARKETING, L.P."/>
    <n v="8169"/>
    <n v="4"/>
    <m/>
    <s v="PAPALOTE, E"/>
    <x v="0"/>
    <n v="2"/>
    <s v="TEXAS &amp; LOUISIANA GULF COAST BASIN"/>
    <m/>
    <s v="USA"/>
    <m/>
    <m/>
    <n v="28.1792403"/>
    <n v="42"/>
    <n v="-97.511279400000006"/>
    <m/>
    <m/>
    <s v="P-330"/>
    <x v="0"/>
    <s v="LAMBERT, W"/>
    <n v="384541"/>
    <n v="3779"/>
    <n v="361"/>
    <n v="0"/>
    <n v="0"/>
  </r>
  <r>
    <n v="42469318650000"/>
    <n v="4246931865"/>
    <n v="1"/>
    <s v="Recomplete"/>
    <x v="1"/>
    <s v="MAGNUM PRODUCING, LP"/>
    <x v="113"/>
    <n v="1"/>
    <x v="0"/>
    <s v="4800 GRETA"/>
    <s v="OIL"/>
    <x v="0"/>
    <s v="V"/>
    <n v="8512"/>
    <x v="199"/>
    <x v="272"/>
    <x v="166"/>
    <n v="2"/>
    <n v="2"/>
    <m/>
    <n v="35"/>
    <m/>
    <n v="34"/>
    <n v="1"/>
    <n v="0"/>
    <n v="35"/>
    <m/>
    <n v="1"/>
    <n v="1"/>
    <m/>
    <s v="GULF COAST WEST"/>
    <m/>
    <m/>
    <m/>
    <m/>
    <n v="1"/>
    <n v="1"/>
    <n v="0"/>
    <n v="6613"/>
    <n v="0"/>
    <m/>
    <m/>
    <d v="2010-04-01T00:00:00"/>
    <m/>
    <m/>
    <m/>
    <n v="30"/>
    <n v="57.143000000000001"/>
    <n v="60"/>
    <n v="17500"/>
    <n v="34000"/>
    <n v="34000"/>
    <n v="1"/>
    <n v="2"/>
    <n v="34"/>
    <n v="2"/>
    <n v="34"/>
    <n v="2"/>
    <n v="0"/>
    <n v="2"/>
    <n v="4870"/>
    <n v="4876"/>
    <m/>
    <n v="44"/>
    <d v="1982-03-06T00:00:00"/>
    <n v="1"/>
    <n v="1"/>
    <m/>
    <s v="PLAINS MARKETING, L.P."/>
    <n v="7804"/>
    <n v="6"/>
    <m/>
    <s v="HEYSER"/>
    <x v="0"/>
    <n v="2"/>
    <s v="TEXAS &amp; LOUISIANA GULF COAST BASIN"/>
    <m/>
    <s v="USA"/>
    <m/>
    <m/>
    <n v="28.615669499999999"/>
    <n v="34"/>
    <n v="-96.896705900000001"/>
    <m/>
    <m/>
    <s v="P-330"/>
    <x v="0"/>
    <s v="GALBAN, J E"/>
    <n v="384182"/>
    <n v="35"/>
    <n v="2"/>
    <n v="0"/>
    <n v="0"/>
  </r>
  <r>
    <n v="42057308320000"/>
    <n v="4205730832"/>
    <n v="0"/>
    <s v="Not in Permit List"/>
    <x v="1"/>
    <s v="MAGNUM PRODUCING, LP"/>
    <x v="352"/>
    <n v="1"/>
    <x v="54"/>
    <n v="7530"/>
    <s v="OIL"/>
    <x v="0"/>
    <s v="V"/>
    <n v="8970"/>
    <x v="335"/>
    <x v="273"/>
    <x v="229"/>
    <n v="103"/>
    <n v="15380"/>
    <m/>
    <n v="1742"/>
    <m/>
    <n v="2"/>
    <m/>
    <n v="0"/>
    <n v="4305"/>
    <m/>
    <n v="67"/>
    <n v="1"/>
    <n v="289"/>
    <s v="GULF COAST WEST"/>
    <n v="50"/>
    <n v="297"/>
    <n v="0"/>
    <m/>
    <n v="3"/>
    <n v="3"/>
    <n v="0"/>
    <n v="15903"/>
    <n v="0"/>
    <n v="57"/>
    <m/>
    <d v="2004-04-01T00:00:00"/>
    <n v="0"/>
    <m/>
    <m/>
    <n v="10"/>
    <m/>
    <n v="8830"/>
    <m/>
    <n v="82000"/>
    <m/>
    <n v="2489"/>
    <n v="13"/>
    <n v="109"/>
    <n v="25"/>
    <n v="446"/>
    <n v="13"/>
    <n v="3"/>
    <n v="13"/>
    <n v="7522"/>
    <n v="7530"/>
    <m/>
    <n v="48"/>
    <d v="1978-06-22T00:00:00"/>
    <n v="1"/>
    <n v="1"/>
    <m/>
    <s v="PLAINS MARKETING, L.P."/>
    <n v="7604"/>
    <n v="8"/>
    <m/>
    <s v="KELLERS CREEK S."/>
    <x v="0"/>
    <n v="2"/>
    <s v="TEXAS &amp; LOUISIANA GULF COAST BASIN"/>
    <m/>
    <s v="USA"/>
    <m/>
    <m/>
    <n v="28.696407399999998"/>
    <n v="22"/>
    <n v="-96.441952700000002"/>
    <n v="2"/>
    <m/>
    <s v="P-330"/>
    <x v="0"/>
    <s v="HOUSTON, S"/>
    <n v="383987"/>
    <n v="36"/>
    <m/>
    <n v="0"/>
    <n v="0"/>
  </r>
  <r>
    <n v="42123309500000"/>
    <n v="4212330950"/>
    <n v="3"/>
    <s v="Recomplete"/>
    <x v="1"/>
    <s v="MAGNUM PRODUCING &amp; OPERATING CO."/>
    <x v="97"/>
    <s v="5U"/>
    <x v="15"/>
    <s v="YEGUA 4800"/>
    <s v="OIL"/>
    <x v="0"/>
    <s v="V"/>
    <n v="5412"/>
    <x v="99"/>
    <x v="274"/>
    <x v="239"/>
    <n v="22"/>
    <n v="3"/>
    <m/>
    <n v="208"/>
    <m/>
    <n v="2"/>
    <n v="1"/>
    <n v="0"/>
    <n v="209"/>
    <s v="EAGLE FORD DRY"/>
    <n v="6"/>
    <m/>
    <n v="47"/>
    <s v="GULF COAST WEST"/>
    <n v="0"/>
    <n v="47"/>
    <n v="0"/>
    <s v="EAGLEFORD"/>
    <n v="1"/>
    <n v="1"/>
    <n v="0"/>
    <n v="4400"/>
    <n v="0"/>
    <n v="85"/>
    <m/>
    <d v="2009-10-01T00:00:00"/>
    <n v="0"/>
    <m/>
    <m/>
    <n v="0"/>
    <n v="31.579000000000001"/>
    <n v="10"/>
    <n v="31666.667000000001"/>
    <m/>
    <n v="2000"/>
    <n v="1"/>
    <n v="4"/>
    <n v="22"/>
    <n v="2"/>
    <n v="22"/>
    <n v="2"/>
    <n v="0"/>
    <n v="2"/>
    <n v="4802"/>
    <n v="4860"/>
    <m/>
    <n v="44"/>
    <d v="1979-02-12T00:00:00"/>
    <n v="1"/>
    <n v="1"/>
    <m/>
    <m/>
    <n v="7242"/>
    <n v="58"/>
    <m/>
    <s v="COTTONWOOD CREEK S."/>
    <x v="0"/>
    <n v="2"/>
    <s v="TEXAS &amp; LOUISIANA GULF COAST BASIN"/>
    <m/>
    <s v="USA"/>
    <m/>
    <m/>
    <n v="28.948034700000001"/>
    <n v="153"/>
    <n v="-97.338719699999999"/>
    <m/>
    <m/>
    <s v="P-330"/>
    <x v="3"/>
    <s v="DUFF, J"/>
    <n v="383626"/>
    <n v="95"/>
    <n v="3"/>
    <n v="0"/>
    <n v="0"/>
  </r>
  <r>
    <n v="42391318670000"/>
    <n v="4239131867"/>
    <n v="0"/>
    <s v="Not in Permit List"/>
    <x v="1"/>
    <s v="MAGNUM PRODUCING &amp; OPERATING COMPANY"/>
    <x v="353"/>
    <n v="1"/>
    <x v="35"/>
    <n v="5500"/>
    <s v="OIL"/>
    <x v="0"/>
    <s v="V"/>
    <n v="7000"/>
    <x v="336"/>
    <x v="198"/>
    <x v="240"/>
    <n v="16"/>
    <m/>
    <m/>
    <n v="1837"/>
    <m/>
    <n v="42"/>
    <m/>
    <n v="0"/>
    <n v="1837"/>
    <m/>
    <n v="449"/>
    <m/>
    <n v="734"/>
    <s v="GULF COAST WEST"/>
    <n v="0"/>
    <n v="734"/>
    <n v="0"/>
    <m/>
    <n v="2"/>
    <n v="2"/>
    <n v="0"/>
    <n v="9677"/>
    <n v="0"/>
    <n v="1512"/>
    <m/>
    <m/>
    <n v="0"/>
    <m/>
    <m/>
    <n v="0"/>
    <m/>
    <n v="0"/>
    <m/>
    <m/>
    <m/>
    <m/>
    <m/>
    <n v="525"/>
    <n v="9"/>
    <n v="525"/>
    <n v="9"/>
    <n v="3"/>
    <n v="9"/>
    <n v="5484"/>
    <n v="5487"/>
    <m/>
    <n v="42"/>
    <d v="1985-11-18T00:00:00"/>
    <n v="1"/>
    <n v="1"/>
    <m/>
    <s v="ENRON OIL TRADING &amp; TRANSP. CO."/>
    <n v="7084"/>
    <n v="3"/>
    <m/>
    <s v="CRASS"/>
    <x v="0"/>
    <n v="2"/>
    <s v="TEXAS &amp; LOUISIANA GULF COAST BASIN"/>
    <m/>
    <s v="USA"/>
    <m/>
    <m/>
    <n v="28.199898999999998"/>
    <n v="216"/>
    <n v="-97.429363499999994"/>
    <s v="LT 36"/>
    <m/>
    <s v="P-330"/>
    <x v="2"/>
    <s v="MITCHELL, D J"/>
    <n v="383468"/>
    <n v="325"/>
    <m/>
    <n v="0"/>
    <n v="0"/>
  </r>
  <r>
    <n v="42469320050000"/>
    <n v="4246932005"/>
    <n v="0"/>
    <s v="Not in Permit List"/>
    <x v="1"/>
    <s v="MAGNUM PRODUCING, LP"/>
    <x v="113"/>
    <m/>
    <x v="0"/>
    <n v="6450"/>
    <s v="OIL"/>
    <x v="0"/>
    <s v="V"/>
    <n v="7748"/>
    <x v="4"/>
    <x v="275"/>
    <x v="241"/>
    <n v="36"/>
    <n v="19"/>
    <m/>
    <n v="4920"/>
    <m/>
    <n v="5"/>
    <m/>
    <n v="22031"/>
    <n v="4923"/>
    <m/>
    <n v="475"/>
    <n v="1"/>
    <n v="2407"/>
    <s v="GULF COAST WEST"/>
    <n v="6"/>
    <n v="2408"/>
    <n v="12035"/>
    <m/>
    <n v="17"/>
    <n v="17"/>
    <n v="0"/>
    <n v="100233"/>
    <n v="4"/>
    <m/>
    <m/>
    <d v="2010-03-01T00:00:00"/>
    <m/>
    <m/>
    <m/>
    <n v="0"/>
    <m/>
    <n v="0"/>
    <m/>
    <n v="501000"/>
    <m/>
    <n v="1"/>
    <n v="20"/>
    <n v="530"/>
    <n v="3"/>
    <n v="530"/>
    <n v="3"/>
    <n v="3"/>
    <n v="3"/>
    <n v="4240"/>
    <n v="6424"/>
    <m/>
    <n v="37.5"/>
    <d v="1983-03-17T00:00:00"/>
    <n v="1"/>
    <n v="2"/>
    <s v="HOUSTON PIPE LINE COMPANY LP"/>
    <s v="SHELL TRADING (US) COMPANY"/>
    <n v="6870"/>
    <n v="2184"/>
    <m/>
    <s v="HEYSER"/>
    <x v="0"/>
    <n v="2"/>
    <s v="TEXAS &amp; LOUISIANA GULF COAST BASIN"/>
    <m/>
    <s v="USA"/>
    <m/>
    <m/>
    <n v="28.612608300000002"/>
    <n v="34"/>
    <n v="-96.894963399999995"/>
    <m/>
    <m/>
    <s v="P-330"/>
    <x v="0"/>
    <s v="GALBAN, J E"/>
    <n v="383254"/>
    <n v="620"/>
    <m/>
    <n v="531"/>
    <n v="0"/>
  </r>
  <r>
    <n v="42469322720000"/>
    <n v="4246932272"/>
    <n v="0"/>
    <s v="Not in Permit List"/>
    <x v="1"/>
    <s v="MAGNUM PRODUCING, LP"/>
    <x v="113"/>
    <s v="8 T"/>
    <x v="0"/>
    <s v="6800 FRIO"/>
    <s v="OIL"/>
    <x v="0"/>
    <s v="V"/>
    <n v="7497"/>
    <x v="337"/>
    <x v="239"/>
    <x v="201"/>
    <n v="8"/>
    <n v="539"/>
    <m/>
    <n v="1088"/>
    <m/>
    <n v="28"/>
    <n v="14"/>
    <n v="0"/>
    <n v="1178"/>
    <m/>
    <n v="203"/>
    <n v="101"/>
    <n v="965"/>
    <s v="GULF COAST WEST"/>
    <n v="483"/>
    <n v="1045"/>
    <n v="0"/>
    <m/>
    <n v="9"/>
    <n v="10"/>
    <n v="5"/>
    <n v="60667"/>
    <n v="0"/>
    <m/>
    <m/>
    <d v="2010-03-01T00:00:00"/>
    <m/>
    <m/>
    <m/>
    <n v="500"/>
    <n v="495.404"/>
    <n v="500"/>
    <n v="2018.5530000000001"/>
    <n v="2000"/>
    <n v="2000"/>
    <n v="140"/>
    <n v="2"/>
    <n v="280"/>
    <n v="2"/>
    <n v="303"/>
    <n v="2"/>
    <n v="2"/>
    <n v="2"/>
    <n v="6793"/>
    <n v="6794"/>
    <m/>
    <n v="31.3"/>
    <d v="1984-10-09T00:00:00"/>
    <n v="1"/>
    <n v="1"/>
    <m/>
    <s v="FLINT HILLS RESOURCES, LP"/>
    <n v="6845"/>
    <n v="1"/>
    <m/>
    <s v="HEYSER"/>
    <x v="0"/>
    <n v="2"/>
    <s v="TEXAS &amp; LOUISIANA GULF COAST BASIN"/>
    <m/>
    <s v="USA"/>
    <m/>
    <m/>
    <n v="28.624188100000001"/>
    <n v="34"/>
    <n v="-96.898310600000002"/>
    <m/>
    <m/>
    <s v="P-330"/>
    <x v="0"/>
    <s v="GALBAN, J E"/>
    <n v="383231"/>
    <n v="1088"/>
    <n v="539"/>
    <n v="0"/>
    <n v="0"/>
  </r>
  <r>
    <n v="42469323650000"/>
    <n v="4246932365"/>
    <n v="0"/>
    <s v="Not in Permit List"/>
    <x v="1"/>
    <s v="MAGNUM PRODUCING, LP"/>
    <x v="113"/>
    <m/>
    <x v="0"/>
    <n v="6400"/>
    <s v="OIL"/>
    <x v="0"/>
    <s v="V"/>
    <n v="7748"/>
    <x v="338"/>
    <x v="276"/>
    <x v="197"/>
    <n v="47"/>
    <n v="30985"/>
    <m/>
    <n v="48972"/>
    <m/>
    <n v="30"/>
    <m/>
    <n v="0"/>
    <n v="54136"/>
    <m/>
    <n v="858"/>
    <n v="589"/>
    <n v="12233"/>
    <s v="GULF COAST WEST"/>
    <n v="8406"/>
    <n v="13634"/>
    <n v="0"/>
    <m/>
    <n v="76"/>
    <n v="84"/>
    <n v="52"/>
    <n v="506710"/>
    <n v="0"/>
    <n v="3994"/>
    <n v="2819"/>
    <d v="2010-03-01T00:00:00"/>
    <n v="0"/>
    <m/>
    <m/>
    <n v="690"/>
    <n v="171.28200000000001"/>
    <n v="630"/>
    <n v="5838.3230000000003"/>
    <n v="1455.4"/>
    <m/>
    <n v="1825"/>
    <n v="13"/>
    <n v="2648"/>
    <n v="13"/>
    <n v="2952"/>
    <n v="13"/>
    <n v="18"/>
    <n v="13"/>
    <n v="6173"/>
    <n v="6424"/>
    <m/>
    <n v="30.5"/>
    <d v="1984-07-19T00:00:00"/>
    <n v="3"/>
    <n v="3"/>
    <m/>
    <s v="PLAINS MARKETING, L.P."/>
    <n v="6747"/>
    <n v="251"/>
    <m/>
    <s v="HEYSER"/>
    <x v="0"/>
    <n v="2"/>
    <s v="TEXAS &amp; LOUISIANA GULF COAST BASIN"/>
    <m/>
    <s v="USA"/>
    <m/>
    <m/>
    <n v="28.630257499999999"/>
    <n v="34"/>
    <n v="-96.897368999999998"/>
    <m/>
    <m/>
    <s v="P-330"/>
    <x v="0"/>
    <s v="GALBAN, J E"/>
    <n v="383135"/>
    <n v="975"/>
    <n v="167"/>
    <n v="0"/>
    <n v="0"/>
  </r>
  <r>
    <n v="42391317080000"/>
    <n v="4239131708"/>
    <n v="0"/>
    <s v="Not in Permit List"/>
    <x v="1"/>
    <s v="MAGNUM PRODUCING, LP"/>
    <x v="96"/>
    <m/>
    <x v="35"/>
    <n v="6000"/>
    <s v="OIL"/>
    <x v="0"/>
    <s v="V"/>
    <n v="6410"/>
    <x v="339"/>
    <x v="276"/>
    <x v="86"/>
    <n v="246"/>
    <n v="536993"/>
    <m/>
    <n v="618668"/>
    <m/>
    <n v="195"/>
    <m/>
    <n v="6171644"/>
    <n v="708167"/>
    <m/>
    <n v="1919"/>
    <n v="731"/>
    <n v="17488"/>
    <s v="GULF COAST WEST"/>
    <n v="6663"/>
    <n v="18599"/>
    <n v="174880"/>
    <m/>
    <n v="103"/>
    <n v="109"/>
    <n v="39"/>
    <n v="656645"/>
    <n v="1460"/>
    <n v="1976"/>
    <m/>
    <d v="2019-12-01T00:00:00"/>
    <n v="21284"/>
    <m/>
    <m/>
    <n v="380"/>
    <m/>
    <n v="870"/>
    <m/>
    <n v="2623.4"/>
    <m/>
    <n v="12318"/>
    <n v="91"/>
    <n v="11353"/>
    <n v="21"/>
    <n v="12302"/>
    <n v="21"/>
    <n v="74"/>
    <n v="21"/>
    <n v="5940"/>
    <n v="5966"/>
    <m/>
    <n v="39.200000000000003"/>
    <d v="1984-07-11T00:00:00"/>
    <n v="1"/>
    <n v="3"/>
    <m/>
    <s v="FLINT HILLS RESOURCES, LP"/>
    <n v="6739"/>
    <n v="26"/>
    <m/>
    <s v="PAPALOTE, E"/>
    <x v="0"/>
    <n v="2"/>
    <s v="TEXAS &amp; LOUISIANA GULF COAST BASIN"/>
    <m/>
    <s v="USA"/>
    <m/>
    <m/>
    <n v="28.177265599999998"/>
    <n v="42"/>
    <n v="-97.518844700000002"/>
    <m/>
    <m/>
    <s v="P-330"/>
    <x v="0"/>
    <s v="LAMBERT, W"/>
    <n v="383127"/>
    <n v="2539"/>
    <m/>
    <n v="19012"/>
    <n v="0"/>
  </r>
  <r>
    <n v="42469322420000"/>
    <n v="4246932242"/>
    <n v="0"/>
    <s v="Not in Permit List"/>
    <x v="1"/>
    <s v="MAGNUM PRODUCING, LP"/>
    <x v="113"/>
    <n v="7"/>
    <x v="0"/>
    <n v="7200"/>
    <s v="OIL"/>
    <x v="0"/>
    <s v="V"/>
    <n v="7996"/>
    <x v="340"/>
    <x v="240"/>
    <x v="241"/>
    <n v="44"/>
    <n v="9044"/>
    <m/>
    <n v="21395"/>
    <m/>
    <n v="77"/>
    <m/>
    <n v="176871"/>
    <n v="22902"/>
    <m/>
    <n v="190"/>
    <n v="100"/>
    <n v="11449"/>
    <s v="GULF COAST WEST"/>
    <n v="6267"/>
    <n v="12494"/>
    <n v="94648"/>
    <m/>
    <n v="17"/>
    <n v="19"/>
    <n v="9"/>
    <n v="112258"/>
    <n v="637"/>
    <m/>
    <m/>
    <d v="2010-03-01T00:00:00"/>
    <m/>
    <m/>
    <m/>
    <n v="530"/>
    <n v="62.612000000000002"/>
    <n v="420"/>
    <n v="15971.429"/>
    <n v="1890.1"/>
    <m/>
    <n v="2383"/>
    <n v="4"/>
    <n v="4094"/>
    <n v="4"/>
    <n v="4491"/>
    <n v="4"/>
    <n v="27"/>
    <n v="4"/>
    <n v="7249"/>
    <n v="7261"/>
    <m/>
    <n v="40"/>
    <d v="1984-06-20T00:00:00"/>
    <n v="1"/>
    <n v="2"/>
    <s v="HOUSTON PIPE LINE COMPANY LP"/>
    <s v="SHELL TRADING (US) COMPANY"/>
    <n v="6732"/>
    <n v="12"/>
    <m/>
    <s v="HEYSER"/>
    <x v="0"/>
    <n v="2"/>
    <s v="TEXAS &amp; LOUISIANA GULF COAST BASIN"/>
    <m/>
    <s v="USA"/>
    <m/>
    <m/>
    <n v="28.6080428"/>
    <n v="34"/>
    <n v="-96.901038799999995"/>
    <m/>
    <m/>
    <s v="P-330"/>
    <x v="0"/>
    <s v="GALBAN, J E"/>
    <n v="383120"/>
    <n v="1118"/>
    <n v="70"/>
    <n v="9241"/>
    <n v="0"/>
  </r>
  <r>
    <n v="42391316620000"/>
    <n v="4239131662"/>
    <n v="0"/>
    <s v="Not in Permit List"/>
    <x v="1"/>
    <s v="MAGNUM PRODUCING &amp; OPERATING COMPANY"/>
    <x v="354"/>
    <m/>
    <x v="35"/>
    <n v="5500"/>
    <s v="OIL"/>
    <x v="0"/>
    <s v="V"/>
    <n v="7026"/>
    <x v="341"/>
    <x v="204"/>
    <x v="242"/>
    <n v="102"/>
    <n v="174957"/>
    <m/>
    <n v="438255"/>
    <m/>
    <m/>
    <n v="1"/>
    <n v="0"/>
    <n v="467414"/>
    <m/>
    <n v="856"/>
    <n v="450"/>
    <n v="19231"/>
    <s v="GULF COAST WEST"/>
    <n v="10110"/>
    <n v="20916"/>
    <n v="0"/>
    <m/>
    <n v="132"/>
    <n v="144"/>
    <n v="69"/>
    <n v="861167"/>
    <n v="0"/>
    <n v="16603"/>
    <n v="20574"/>
    <m/>
    <n v="0"/>
    <m/>
    <m/>
    <n v="530"/>
    <n v="4861.3710000000001"/>
    <n v="400"/>
    <n v="205.703"/>
    <n v="1902.5"/>
    <n v="0"/>
    <n v="3643"/>
    <n v="36"/>
    <n v="7808"/>
    <n v="42"/>
    <n v="8231"/>
    <n v="42"/>
    <n v="49"/>
    <n v="42"/>
    <n v="5497"/>
    <n v="5508"/>
    <m/>
    <n v="42"/>
    <d v="1983-08-25T00:00:00"/>
    <n v="1"/>
    <n v="2"/>
    <m/>
    <m/>
    <n v="6577"/>
    <n v="11"/>
    <m/>
    <s v="CRASS"/>
    <x v="0"/>
    <n v="2"/>
    <s v="TEXAS &amp; LOUISIANA GULF COAST BASIN"/>
    <m/>
    <s v="USA"/>
    <m/>
    <m/>
    <n v="28.195408"/>
    <n v="216"/>
    <n v="-97.437869500000005"/>
    <m/>
    <m/>
    <s v="P-330"/>
    <x v="2"/>
    <s v="MITCHELL, D J"/>
    <n v="382970"/>
    <n v="1284"/>
    <n v="6242"/>
    <n v="0"/>
    <n v="0"/>
  </r>
  <r>
    <n v="42391315530000"/>
    <n v="4239131553"/>
    <n v="0"/>
    <s v="Not in Permit List"/>
    <x v="1"/>
    <s v="MAGNUM PRODUCING &amp; OPERATING COMPANY"/>
    <x v="116"/>
    <m/>
    <x v="35"/>
    <s v="CHAMBERLAIN"/>
    <s v="OIL"/>
    <x v="0"/>
    <s v="V"/>
    <n v="6398"/>
    <x v="342"/>
    <x v="277"/>
    <x v="243"/>
    <n v="30"/>
    <n v="78997"/>
    <m/>
    <n v="9141"/>
    <m/>
    <n v="17"/>
    <n v="50"/>
    <n v="0"/>
    <n v="22307"/>
    <m/>
    <n v="1531"/>
    <n v="7037"/>
    <n v="3187"/>
    <s v="GULF COAST WEST"/>
    <n v="14605"/>
    <n v="5621"/>
    <n v="0"/>
    <m/>
    <n v="17"/>
    <n v="17"/>
    <n v="0"/>
    <n v="102774"/>
    <n v="0"/>
    <n v="3113"/>
    <n v="32177"/>
    <m/>
    <n v="0"/>
    <m/>
    <m/>
    <n v="0"/>
    <n v="9979.7049999999999"/>
    <n v="8640"/>
    <n v="100.203"/>
    <m/>
    <n v="340"/>
    <n v="14672"/>
    <n v="7"/>
    <n v="1548"/>
    <n v="7"/>
    <n v="3993"/>
    <n v="7"/>
    <n v="24"/>
    <n v="7"/>
    <n v="4016"/>
    <n v="6182"/>
    <m/>
    <n v="40.799999999999997"/>
    <d v="1981-11-10T00:00:00"/>
    <n v="1"/>
    <n v="1"/>
    <m/>
    <s v="ENRON OIL TRADING &amp; TRANSP. CO."/>
    <n v="6372"/>
    <n v="2166"/>
    <m/>
    <s v="LAURA THOMPSON,SE"/>
    <x v="0"/>
    <n v="2"/>
    <s v="TEXAS &amp; LOUISIANA GULF COAST BASIN"/>
    <m/>
    <s v="USA"/>
    <m/>
    <m/>
    <n v="28.193667300000001"/>
    <n v="7"/>
    <n v="-97.470182300000005"/>
    <n v="67"/>
    <m/>
    <s v="P-330"/>
    <x v="2"/>
    <s v="BROWN, R"/>
    <n v="382767"/>
    <n v="542"/>
    <n v="5409"/>
    <n v="0"/>
    <n v="0"/>
  </r>
  <r>
    <n v="42469318650000"/>
    <n v="4246931865"/>
    <n v="1"/>
    <s v="Recomplete"/>
    <x v="1"/>
    <s v="MAGNUM PRODUCING &amp; OPERATING CO."/>
    <x v="113"/>
    <n v="1"/>
    <x v="0"/>
    <s v="6100, FRIO 1-A"/>
    <s v="OIL"/>
    <x v="0"/>
    <s v="V"/>
    <n v="8512"/>
    <x v="199"/>
    <x v="278"/>
    <x v="244"/>
    <n v="120"/>
    <n v="441634"/>
    <m/>
    <n v="130634"/>
    <m/>
    <n v="11"/>
    <n v="1"/>
    <n v="0"/>
    <n v="204240"/>
    <m/>
    <n v="1962"/>
    <m/>
    <n v="13651"/>
    <s v="GULF COAST WEST"/>
    <n v="12500"/>
    <n v="15734"/>
    <n v="0"/>
    <m/>
    <n v="90"/>
    <n v="90"/>
    <n v="0"/>
    <n v="541800"/>
    <n v="0"/>
    <n v="1629"/>
    <n v="35691"/>
    <d v="2009-10-01T00:00:00"/>
    <n v="0"/>
    <m/>
    <m/>
    <n v="0"/>
    <n v="21629.683000000001"/>
    <n v="3380"/>
    <n v="46.232999999999997"/>
    <m/>
    <n v="11000"/>
    <n v="16654"/>
    <n v="87"/>
    <n v="2709"/>
    <n v="2"/>
    <n v="2932"/>
    <n v="89"/>
    <n v="18"/>
    <n v="89"/>
    <n v="4870"/>
    <n v="6159"/>
    <m/>
    <n v="46"/>
    <d v="1982-03-06T00:00:00"/>
    <n v="1"/>
    <n v="1"/>
    <s v="HOUSTON PIPE LINE COMPANY"/>
    <s v="KOCH OIL CO/DIV OF KOCH IND, INC"/>
    <n v="6263"/>
    <n v="1289"/>
    <m/>
    <s v="HEYSER"/>
    <x v="0"/>
    <n v="2"/>
    <s v="TEXAS &amp; LOUISIANA GULF COAST BASIN"/>
    <m/>
    <s v="USA"/>
    <m/>
    <m/>
    <n v="28.615669499999999"/>
    <m/>
    <n v="-96.896705900000001"/>
    <m/>
    <m/>
    <s v="P-330"/>
    <x v="3"/>
    <m/>
    <n v="382659"/>
    <n v="694"/>
    <n v="15011"/>
    <n v="0"/>
    <n v="0"/>
  </r>
  <r>
    <n v="42123006080000"/>
    <n v="4212300608"/>
    <n v="0"/>
    <s v="Not in Permit List"/>
    <x v="1"/>
    <s v="MAGNUM PRODUCING &amp; OPERATING CO."/>
    <x v="355"/>
    <n v="3"/>
    <x v="15"/>
    <s v="YEGUA 4800"/>
    <s v="OIL"/>
    <x v="0"/>
    <s v="V"/>
    <n v="7658"/>
    <x v="4"/>
    <x v="279"/>
    <x v="245"/>
    <n v="25"/>
    <n v="12480"/>
    <m/>
    <n v="3511"/>
    <m/>
    <n v="44"/>
    <m/>
    <n v="0"/>
    <n v="5591"/>
    <s v="EAGLE FORD DRY"/>
    <n v="460"/>
    <n v="78"/>
    <n v="1672"/>
    <s v="GULF COAST WEST"/>
    <n v="3223"/>
    <n v="2209"/>
    <n v="0"/>
    <s v="EAGLEFORD"/>
    <n v="10"/>
    <n v="12"/>
    <n v="15"/>
    <n v="72767"/>
    <n v="0"/>
    <n v="1013"/>
    <n v="6227"/>
    <d v="1998-12-01T00:00:00"/>
    <n v="0"/>
    <m/>
    <m/>
    <n v="1530"/>
    <n v="11244.186"/>
    <n v="3550"/>
    <n v="88.935000000000002"/>
    <n v="654.6"/>
    <m/>
    <n v="1934"/>
    <n v="22"/>
    <n v="460"/>
    <n v="1"/>
    <n v="473"/>
    <n v="1"/>
    <n v="3"/>
    <n v="1"/>
    <n v="2795"/>
    <n v="4990"/>
    <m/>
    <n v="44"/>
    <d v="1981-12-07T00:00:00"/>
    <n v="2"/>
    <n v="2"/>
    <m/>
    <m/>
    <n v="6215"/>
    <n v="2195"/>
    <m/>
    <s v="COTTONWOOD CREEK S."/>
    <x v="0"/>
    <n v="2"/>
    <s v="TEXAS &amp; LOUISIANA GULF COAST BASIN"/>
    <m/>
    <s v="USA"/>
    <m/>
    <m/>
    <n v="28.954671600000001"/>
    <n v="335"/>
    <n v="-97.323759800000005"/>
    <m/>
    <m/>
    <s v="P-330"/>
    <x v="3"/>
    <s v="MASON, L M"/>
    <n v="382611"/>
    <n v="172"/>
    <n v="1934"/>
    <n v="0"/>
    <n v="0"/>
  </r>
  <r>
    <n v="42391313500000"/>
    <n v="4239131350"/>
    <n v="0"/>
    <s v="Not in Permit List"/>
    <x v="1"/>
    <s v="MAGNUM PRODUCING, LP"/>
    <x v="96"/>
    <n v="1"/>
    <x v="35"/>
    <n v="5950"/>
    <s v="OIL"/>
    <x v="0"/>
    <s v="V"/>
    <n v="6543"/>
    <x v="4"/>
    <x v="280"/>
    <x v="167"/>
    <n v="166"/>
    <n v="190851"/>
    <m/>
    <n v="128947"/>
    <m/>
    <n v="86"/>
    <m/>
    <n v="0"/>
    <n v="160755"/>
    <m/>
    <n v="315"/>
    <n v="1612"/>
    <n v="3524"/>
    <s v="GULF COAST WEST"/>
    <n v="48162"/>
    <n v="11551"/>
    <n v="0"/>
    <m/>
    <n v="16"/>
    <n v="48"/>
    <n v="191"/>
    <n v="286467"/>
    <n v="0"/>
    <n v="3340"/>
    <n v="885"/>
    <d v="2019-12-01T00:00:00"/>
    <n v="0"/>
    <m/>
    <m/>
    <n v="12020"/>
    <n v="1950.2470000000001"/>
    <n v="1480"/>
    <n v="512.75599999999997"/>
    <n v="83.2"/>
    <m/>
    <n v="12689"/>
    <n v="3"/>
    <n v="2647"/>
    <n v="53"/>
    <n v="2900"/>
    <n v="53"/>
    <n v="17"/>
    <n v="53"/>
    <n v="5949"/>
    <n v="5953"/>
    <m/>
    <n v="42.9"/>
    <d v="1979-11-01T00:00:00"/>
    <n v="1"/>
    <n v="1"/>
    <s v="EL PASO FIELD SERVICES, L.P."/>
    <s v="PLAINS MARKETING, L.P."/>
    <n v="6206"/>
    <n v="4"/>
    <m/>
    <s v="PAPALOTE, E"/>
    <x v="0"/>
    <n v="2"/>
    <s v="TEXAS &amp; LOUISIANA GULF COAST BASIN"/>
    <m/>
    <s v="USA"/>
    <m/>
    <m/>
    <n v="28.179824400000001"/>
    <n v="42"/>
    <n v="-97.5165978"/>
    <m/>
    <m/>
    <s v="P-330"/>
    <x v="0"/>
    <s v="LAMBERT, W"/>
    <n v="382602"/>
    <n v="2633"/>
    <n v="5135"/>
    <n v="0"/>
    <n v="0"/>
  </r>
  <r>
    <n v="42123309910000"/>
    <n v="4212330991"/>
    <n v="0"/>
    <s v="Not in Permit List"/>
    <x v="1"/>
    <s v="MAGNUM PRODUCING, LP"/>
    <x v="356"/>
    <n v="1"/>
    <x v="15"/>
    <s v="YEGUA 450"/>
    <s v="OIL"/>
    <x v="0"/>
    <s v="V"/>
    <n v="5100"/>
    <x v="4"/>
    <x v="281"/>
    <x v="2"/>
    <n v="458"/>
    <n v="35306"/>
    <m/>
    <n v="103938"/>
    <n v="1"/>
    <n v="21"/>
    <m/>
    <n v="0"/>
    <n v="109822"/>
    <s v="EAGLE FORD DRY"/>
    <n v="775"/>
    <n v="195"/>
    <n v="8201"/>
    <s v="GULF COAST WEST"/>
    <n v="1110"/>
    <n v="8386"/>
    <n v="0"/>
    <s v="EAGLEFORD"/>
    <n v="55"/>
    <n v="58"/>
    <n v="15"/>
    <n v="347710"/>
    <n v="0"/>
    <n v="268"/>
    <m/>
    <m/>
    <n v="0"/>
    <m/>
    <m/>
    <n v="270"/>
    <m/>
    <n v="340"/>
    <m/>
    <n v="3696.8"/>
    <m/>
    <n v="1602"/>
    <n v="45"/>
    <n v="1719"/>
    <n v="2"/>
    <n v="1797"/>
    <n v="2"/>
    <n v="11"/>
    <n v="2"/>
    <n v="4502"/>
    <n v="4675"/>
    <m/>
    <n v="44.3"/>
    <d v="1979-08-02T00:00:00"/>
    <n v="1"/>
    <n v="1"/>
    <m/>
    <s v="ENTERPRISE CRUDE OIL LLC"/>
    <n v="6169"/>
    <n v="173"/>
    <m/>
    <s v="COTTONWOOD CREEK S."/>
    <x v="0"/>
    <n v="2"/>
    <s v="TEXAS &amp; LOUISIANA GULF COAST BASIN"/>
    <m/>
    <s v="USA"/>
    <m/>
    <m/>
    <n v="28.9583428"/>
    <m/>
    <n v="-97.335815699999998"/>
    <m/>
    <m/>
    <s v="P-330"/>
    <x v="0"/>
    <m/>
    <n v="382566"/>
    <n v="232"/>
    <m/>
    <n v="0"/>
    <n v="0"/>
  </r>
  <r>
    <n v="42391313870000"/>
    <n v="4239131387"/>
    <n v="0"/>
    <s v="Not in Permit List"/>
    <x v="1"/>
    <s v="MAGNUM PRODUCING, LP"/>
    <x v="96"/>
    <m/>
    <x v="35"/>
    <n v="6100"/>
    <s v="OIL"/>
    <x v="0"/>
    <s v="V"/>
    <n v="6950"/>
    <x v="4"/>
    <x v="282"/>
    <x v="246"/>
    <n v="21"/>
    <n v="16413"/>
    <m/>
    <n v="18885"/>
    <m/>
    <n v="222"/>
    <n v="588"/>
    <n v="0"/>
    <n v="21620"/>
    <m/>
    <n v="1941"/>
    <n v="1506"/>
    <n v="8121"/>
    <s v="GULF COAST WEST"/>
    <n v="6306"/>
    <n v="9172"/>
    <n v="0"/>
    <m/>
    <n v="61"/>
    <n v="69"/>
    <n v="47"/>
    <n v="412613"/>
    <n v="0"/>
    <n v="12014"/>
    <n v="9327"/>
    <d v="2008-07-01T00:00:00"/>
    <n v="0"/>
    <m/>
    <m/>
    <n v="780"/>
    <n v="1031.2909999999999"/>
    <n v="870"/>
    <n v="969.65800000000002"/>
    <n v="1284.5"/>
    <n v="377.6"/>
    <n v="1506"/>
    <n v="1"/>
    <n v="1941"/>
    <n v="1"/>
    <n v="2192"/>
    <n v="1"/>
    <n v="13"/>
    <n v="1"/>
    <n v="2028"/>
    <n v="6092"/>
    <m/>
    <n v="35"/>
    <d v="1979-11-01T00:00:00"/>
    <n v="1"/>
    <n v="1"/>
    <m/>
    <m/>
    <n v="5815"/>
    <n v="4064"/>
    <m/>
    <s v="PAPALOTE, E"/>
    <x v="0"/>
    <n v="2"/>
    <s v="TEXAS &amp; LOUISIANA GULF COAST BASIN"/>
    <m/>
    <s v="USA"/>
    <m/>
    <m/>
    <n v="28.182320900000001"/>
    <n v="42"/>
    <n v="-97.519360199999994"/>
    <m/>
    <m/>
    <s v="P-330"/>
    <x v="0"/>
    <s v="LAMBERT, W"/>
    <n v="382223"/>
    <n v="6871"/>
    <n v="7086"/>
    <n v="0"/>
    <n v="0"/>
  </r>
  <r>
    <n v="42123006100000"/>
    <n v="4212300610"/>
    <n v="0"/>
    <s v="Not in Permit List"/>
    <x v="1"/>
    <s v="MAGNUM PRODUCING, LP"/>
    <x v="256"/>
    <m/>
    <x v="15"/>
    <s v="YEGUA 450"/>
    <s v="OIL"/>
    <x v="0"/>
    <s v="V"/>
    <n v="7641"/>
    <x v="4"/>
    <x v="283"/>
    <x v="2"/>
    <n v="423"/>
    <n v="63650"/>
    <m/>
    <n v="86838"/>
    <n v="1"/>
    <n v="18"/>
    <m/>
    <n v="0"/>
    <n v="97446"/>
    <s v="EAGLE FORD DRY"/>
    <n v="538"/>
    <n v="102"/>
    <n v="4126"/>
    <s v="GULF COAST WEST"/>
    <n v="3051"/>
    <n v="4635"/>
    <n v="0"/>
    <s v="EAGLEFORD"/>
    <n v="13"/>
    <n v="19"/>
    <n v="34"/>
    <n v="114516"/>
    <n v="0"/>
    <n v="255"/>
    <m/>
    <d v="2000-12-13T00:00:00"/>
    <n v="0"/>
    <m/>
    <m/>
    <n v="2490"/>
    <m/>
    <n v="730"/>
    <m/>
    <n v="401.2"/>
    <m/>
    <n v="1219"/>
    <n v="115"/>
    <n v="1200"/>
    <n v="5"/>
    <n v="1299"/>
    <n v="5"/>
    <n v="8"/>
    <n v="5"/>
    <m/>
    <n v="4526"/>
    <m/>
    <n v="43.8"/>
    <d v="1954-03-27T00:00:00"/>
    <n v="1"/>
    <n v="2"/>
    <m/>
    <s v="ENTERPRISE CRUDE OIL LLC"/>
    <n v="5446"/>
    <m/>
    <m/>
    <s v="COTTONWOOD CREEK S."/>
    <x v="0"/>
    <n v="2"/>
    <s v="TEXAS &amp; LOUISIANA GULF COAST BASIN"/>
    <m/>
    <s v="USA"/>
    <m/>
    <m/>
    <n v="28.9600787"/>
    <n v="335"/>
    <n v="-97.329187899999994"/>
    <m/>
    <m/>
    <s v="P-330"/>
    <x v="0"/>
    <s v="MASON, L M"/>
    <n v="381866"/>
    <n v="249"/>
    <m/>
    <n v="0"/>
    <n v="5104"/>
  </r>
  <r>
    <n v="42255006900000"/>
    <n v="4225500690"/>
    <n v="0"/>
    <s v="Not in Permit List"/>
    <x v="1"/>
    <s v="MAGNUM PRODUCING, LP"/>
    <x v="357"/>
    <n v="1"/>
    <x v="43"/>
    <s v="EDWARDS"/>
    <s v="OIL"/>
    <x v="0"/>
    <s v="V"/>
    <n v="11125"/>
    <x v="4"/>
    <x v="284"/>
    <x v="88"/>
    <n v="382"/>
    <n v="790385"/>
    <m/>
    <n v="32442"/>
    <m/>
    <m/>
    <n v="56"/>
    <n v="0"/>
    <n v="164173"/>
    <s v="EAGLEVILLE"/>
    <n v="462"/>
    <m/>
    <n v="2184"/>
    <s v="GULF COAST WEST"/>
    <n v="109"/>
    <n v="2202"/>
    <n v="0"/>
    <s v="EAGLEFORD"/>
    <n v="20"/>
    <n v="20"/>
    <n v="0"/>
    <n v="120214"/>
    <n v="0"/>
    <n v="157"/>
    <n v="3617"/>
    <d v="2013-11-01T00:00:00"/>
    <n v="0"/>
    <m/>
    <m/>
    <n v="0"/>
    <n v="50295.775000000001"/>
    <n v="24360"/>
    <n v="19.882000000000001"/>
    <m/>
    <n v="0"/>
    <n v="9875"/>
    <n v="23"/>
    <n v="561"/>
    <n v="2"/>
    <n v="1934"/>
    <n v="27"/>
    <n v="12"/>
    <n v="27"/>
    <n v="10879"/>
    <n v="10962"/>
    <m/>
    <n v="40"/>
    <d v="1967-12-01T00:00:00"/>
    <n v="1"/>
    <n v="1"/>
    <s v="ENERGY TRANSFER COMPANY"/>
    <s v="GULFMARK ENERGY, INC."/>
    <n v="5086"/>
    <n v="83"/>
    <m/>
    <s v="PANNA MARIA"/>
    <x v="0"/>
    <n v="2"/>
    <s v="TEXAS &amp; LOUISIANA GULF COAST BASIN"/>
    <m/>
    <s v="USA"/>
    <m/>
    <m/>
    <n v="28.977575600000002"/>
    <n v="4"/>
    <n v="-97.941220599999994"/>
    <m/>
    <m/>
    <s v="P-330"/>
    <x v="0"/>
    <s v="HERNANDEZ, HRS A"/>
    <n v="381508"/>
    <n v="71"/>
    <n v="3571"/>
    <n v="0"/>
    <n v="0"/>
  </r>
  <r>
    <n v="42239302130000"/>
    <n v="4223930213"/>
    <n v="0"/>
    <s v="Not in Permit List"/>
    <x v="1"/>
    <s v="MAGNUM PRODUCING &amp; OPERATING CO."/>
    <x v="358"/>
    <m/>
    <x v="13"/>
    <s v="SEG 5 WEED UPPER"/>
    <s v="OIL"/>
    <x v="0"/>
    <s v="V"/>
    <n v="14760"/>
    <x v="343"/>
    <x v="285"/>
    <x v="247"/>
    <n v="59"/>
    <n v="14381"/>
    <m/>
    <n v="5590"/>
    <m/>
    <n v="1"/>
    <n v="1"/>
    <n v="0"/>
    <n v="7987"/>
    <m/>
    <n v="378"/>
    <m/>
    <n v="1261"/>
    <s v="GULF COAST WEST"/>
    <n v="0"/>
    <n v="1261"/>
    <n v="0"/>
    <m/>
    <n v="7"/>
    <n v="7"/>
    <n v="0"/>
    <n v="41226"/>
    <n v="0"/>
    <n v="6"/>
    <n v="33"/>
    <d v="2003-01-01T00:00:00"/>
    <n v="0"/>
    <m/>
    <m/>
    <n v="0"/>
    <n v="1000"/>
    <n v="2570"/>
    <n v="1000"/>
    <m/>
    <n v="1000"/>
    <n v="490"/>
    <n v="17"/>
    <n v="378"/>
    <n v="1"/>
    <n v="378"/>
    <n v="1"/>
    <n v="2"/>
    <n v="1"/>
    <n v="7888"/>
    <n v="7906"/>
    <m/>
    <n v="40.799999999999997"/>
    <d v="1964-11-01T00:00:00"/>
    <n v="1"/>
    <n v="2"/>
    <s v="LAVACA PIPE LINE COMPANY"/>
    <s v="TEPPCO CRUDE OIL, L.P."/>
    <n v="4753"/>
    <n v="18"/>
    <m/>
    <s v="APPLING"/>
    <x v="0"/>
    <n v="2"/>
    <s v="TEXAS &amp; LOUISIANA GULF COAST BASIN"/>
    <m/>
    <s v="USA"/>
    <m/>
    <m/>
    <n v="28.683136000000001"/>
    <n v="89"/>
    <n v="-96.387515800000003"/>
    <m/>
    <m/>
    <s v="P-330"/>
    <x v="3"/>
    <s v="AHLERT, W"/>
    <n v="381176"/>
    <n v="1"/>
    <n v="1"/>
    <n v="0"/>
    <n v="0"/>
  </r>
  <r>
    <n v="42255013210000"/>
    <n v="4225501321"/>
    <n v="0"/>
    <s v="Not in Permit List"/>
    <x v="1"/>
    <s v="MAGNUM PRODUCING, LP"/>
    <x v="359"/>
    <m/>
    <x v="43"/>
    <s v="PETTUS"/>
    <s v="OIL"/>
    <x v="0"/>
    <s v="V"/>
    <n v="4850"/>
    <x v="4"/>
    <x v="286"/>
    <x v="248"/>
    <n v="416"/>
    <n v="104898"/>
    <m/>
    <n v="143657"/>
    <m/>
    <n v="9"/>
    <m/>
    <n v="0"/>
    <n v="161140"/>
    <m/>
    <n v="1656"/>
    <n v="823"/>
    <n v="8095"/>
    <m/>
    <n v="4024"/>
    <n v="8766"/>
    <n v="0"/>
    <m/>
    <n v="43"/>
    <n v="47"/>
    <n v="21"/>
    <n v="280467"/>
    <n v="0"/>
    <n v="2036"/>
    <m/>
    <d v="2020-04-15T00:00:00"/>
    <n v="0"/>
    <m/>
    <m/>
    <n v="500"/>
    <m/>
    <n v="730"/>
    <m/>
    <n v="2010.9"/>
    <m/>
    <n v="2108"/>
    <n v="183"/>
    <n v="1656"/>
    <n v="1"/>
    <n v="1793"/>
    <n v="1"/>
    <n v="11"/>
    <n v="1"/>
    <n v="4046"/>
    <n v="4056"/>
    <m/>
    <n v="40"/>
    <d v="1967-07-24T00:00:00"/>
    <n v="1"/>
    <n v="1"/>
    <m/>
    <s v="PLAINS MARKETING, L.P."/>
    <n v="4248"/>
    <n v="10"/>
    <m/>
    <s v="PORTER, WEST"/>
    <x v="0"/>
    <n v="2"/>
    <s v="TEXAS &amp; LOUISIANA GULF COAST BASIN"/>
    <m/>
    <s v="USA"/>
    <m/>
    <m/>
    <m/>
    <m/>
    <m/>
    <m/>
    <m/>
    <s v="P-330"/>
    <x v="0"/>
    <s v="A-3 VICTOR BLANCO"/>
    <n v="380672"/>
    <n v="1360"/>
    <m/>
    <n v="0"/>
    <n v="0"/>
  </r>
  <r>
    <n v="42239302130000"/>
    <n v="4223930213"/>
    <n v="0"/>
    <s v="Not in Permit List"/>
    <x v="1"/>
    <s v="MAGNUM PRODUCING &amp; OPERATING CO."/>
    <x v="360"/>
    <m/>
    <x v="13"/>
    <s v="SEG.12 FRANKSON"/>
    <s v="OIL"/>
    <x v="0"/>
    <s v="V"/>
    <n v="8600"/>
    <x v="4"/>
    <x v="287"/>
    <x v="249"/>
    <n v="424"/>
    <n v="206145"/>
    <m/>
    <n v="127715"/>
    <m/>
    <n v="67"/>
    <n v="374"/>
    <n v="0"/>
    <n v="162072"/>
    <m/>
    <n v="2511"/>
    <m/>
    <n v="13525"/>
    <s v="GULF COAST WEST"/>
    <n v="0"/>
    <n v="13525"/>
    <n v="0"/>
    <m/>
    <n v="71"/>
    <n v="71"/>
    <n v="0"/>
    <n v="428800"/>
    <n v="0"/>
    <n v="1817"/>
    <n v="2867"/>
    <d v="2001-12-17T00:00:00"/>
    <n v="0"/>
    <m/>
    <m/>
    <n v="0"/>
    <n v="4144.8280000000004"/>
    <n v="1610"/>
    <n v="241.26499999999999"/>
    <m/>
    <n v="179.1"/>
    <n v="2461"/>
    <n v="167"/>
    <n v="2511"/>
    <n v="1"/>
    <n v="2511"/>
    <n v="1"/>
    <n v="15"/>
    <n v="1"/>
    <n v="7810"/>
    <n v="8117"/>
    <m/>
    <n v="40"/>
    <d v="1964-08-02T00:00:00"/>
    <n v="1"/>
    <n v="2"/>
    <s v="LAVACA PIPE LINE COMPANY"/>
    <s v="TEPPCO CRUDE OIL, L.P."/>
    <n v="3675"/>
    <n v="307"/>
    <m/>
    <s v="APPLING"/>
    <x v="0"/>
    <n v="2"/>
    <s v="TEXAS &amp; LOUISIANA GULF COAST BASIN"/>
    <m/>
    <s v="USA"/>
    <m/>
    <m/>
    <n v="28.684516599999998"/>
    <n v="89"/>
    <n v="-96.386135600000003"/>
    <m/>
    <m/>
    <s v="P-330"/>
    <x v="3"/>
    <s v="AHLERT, W"/>
    <n v="380114"/>
    <n v="1305"/>
    <n v="5409"/>
    <n v="0"/>
    <n v="0"/>
  </r>
  <r>
    <n v="42469000260000"/>
    <n v="4246900026"/>
    <n v="1"/>
    <s v="Recomplete"/>
    <x v="1"/>
    <s v="MAGNUM PRODUCING, LP"/>
    <x v="361"/>
    <m/>
    <x v="0"/>
    <s v="WILCOX"/>
    <s v="OIL"/>
    <x v="0"/>
    <s v="V"/>
    <n v="8400"/>
    <x v="344"/>
    <x v="288"/>
    <x v="250"/>
    <n v="319"/>
    <n v="1053973"/>
    <m/>
    <n v="1367607"/>
    <m/>
    <m/>
    <n v="13"/>
    <n v="0"/>
    <n v="1543269"/>
    <m/>
    <n v="1041"/>
    <m/>
    <n v="35878"/>
    <s v="GULF COAST WEST"/>
    <n v="0"/>
    <n v="35878"/>
    <n v="0"/>
    <m/>
    <n v="102"/>
    <n v="102"/>
    <n v="0"/>
    <n v="613742"/>
    <n v="0"/>
    <m/>
    <m/>
    <d v="2003-04-01T00:00:00"/>
    <m/>
    <m/>
    <m/>
    <n v="0"/>
    <m/>
    <n v="770"/>
    <m/>
    <m/>
    <n v="0"/>
    <n v="27487"/>
    <n v="129"/>
    <n v="12776"/>
    <n v="10"/>
    <n v="12776"/>
    <n v="10"/>
    <n v="77"/>
    <n v="10"/>
    <n v="8082"/>
    <n v="8140"/>
    <m/>
    <n v="32"/>
    <d v="1951-08-11T00:00:00"/>
    <n v="1"/>
    <n v="5"/>
    <m/>
    <s v="SHELL PIPELINE COMPANY LP"/>
    <n v="648"/>
    <n v="58"/>
    <m/>
    <s v="HELEN GOHLKE"/>
    <x v="0"/>
    <n v="2"/>
    <s v="TEXAS &amp; LOUISIANA GULF COAST BASIN"/>
    <n v="8"/>
    <s v="USA"/>
    <m/>
    <m/>
    <n v="29.064217899999999"/>
    <n v="439"/>
    <n v="-97.005004799999995"/>
    <m/>
    <m/>
    <s v="P-330"/>
    <x v="0"/>
    <s v="I RR CO"/>
    <n v="377506"/>
    <m/>
    <n v="13"/>
    <n v="0"/>
    <n v="0"/>
  </r>
  <r>
    <n v="42123005770000"/>
    <n v="4212300577"/>
    <n v="0"/>
    <s v="Not in Permit List"/>
    <x v="1"/>
    <s v="MAGNUM PRODUCING, LP"/>
    <x v="97"/>
    <m/>
    <x v="15"/>
    <m/>
    <s v="OIL"/>
    <x v="0"/>
    <s v="V"/>
    <n v="7664"/>
    <x v="4"/>
    <x v="289"/>
    <x v="2"/>
    <n v="810"/>
    <n v="846675"/>
    <m/>
    <n v="1232724"/>
    <n v="22"/>
    <n v="717"/>
    <m/>
    <n v="115396655"/>
    <n v="1373837"/>
    <s v="EAGLE FORD DRY"/>
    <n v="1240"/>
    <m/>
    <n v="10623"/>
    <s v="GULF COAST WEST"/>
    <n v="0"/>
    <n v="10623"/>
    <n v="1043246"/>
    <s v="EAGLEFORD"/>
    <n v="58"/>
    <n v="58"/>
    <n v="0"/>
    <n v="345600"/>
    <n v="44349"/>
    <n v="5187"/>
    <m/>
    <d v="2019-11-14T00:00:00"/>
    <n v="327021"/>
    <m/>
    <m/>
    <n v="0"/>
    <m/>
    <n v="690"/>
    <m/>
    <m/>
    <m/>
    <n v="22612"/>
    <n v="4"/>
    <n v="6811"/>
    <n v="10"/>
    <n v="6811"/>
    <n v="10"/>
    <n v="41"/>
    <n v="10"/>
    <n v="2714"/>
    <n v="7660"/>
    <m/>
    <n v="33.4"/>
    <d v="1951-08-09T00:00:00"/>
    <n v="3"/>
    <n v="4"/>
    <m/>
    <s v="ENTERPRISE CRUDE OIL LLC"/>
    <n v="394"/>
    <n v="4946"/>
    <m/>
    <s v="COTTONWOOD CREEK S."/>
    <x v="0"/>
    <n v="2"/>
    <s v="TEXAS &amp; LOUISIANA GULF COAST BASIN"/>
    <m/>
    <s v="USA"/>
    <m/>
    <m/>
    <n v="28.943804799999999"/>
    <n v="153"/>
    <n v="-97.342828999999995"/>
    <m/>
    <m/>
    <s v="P-330"/>
    <x v="0"/>
    <s v="DUFF, J"/>
    <n v="377339"/>
    <n v="6771"/>
    <m/>
    <n v="418809"/>
    <n v="0"/>
  </r>
  <r>
    <n v="42123311350000"/>
    <n v="4212331135"/>
    <n v="2"/>
    <s v="Recomplete"/>
    <x v="1"/>
    <s v="MAGNUM PRODUCING, LP"/>
    <x v="362"/>
    <m/>
    <x v="15"/>
    <s v="WILCOX"/>
    <s v="OIL"/>
    <x v="0"/>
    <s v="V"/>
    <n v="9016"/>
    <x v="345"/>
    <x v="290"/>
    <x v="251"/>
    <n v="553"/>
    <n v="885180"/>
    <m/>
    <n v="1751265"/>
    <m/>
    <n v="131"/>
    <m/>
    <n v="175144195"/>
    <n v="1898795"/>
    <s v="EAGLE FORD DRY"/>
    <n v="1222"/>
    <m/>
    <n v="15021"/>
    <s v="GULF COAST WEST"/>
    <n v="0"/>
    <n v="15021"/>
    <n v="1502252"/>
    <s v="EAGLEFORD"/>
    <n v="69"/>
    <n v="69"/>
    <n v="0"/>
    <n v="416400"/>
    <n v="13101"/>
    <n v="3441"/>
    <m/>
    <d v="2016-12-01T00:00:00"/>
    <n v="344136"/>
    <m/>
    <m/>
    <n v="0"/>
    <m/>
    <n v="510"/>
    <m/>
    <m/>
    <m/>
    <n v="24450"/>
    <n v="94"/>
    <n v="13900"/>
    <n v="30"/>
    <n v="13900"/>
    <n v="30"/>
    <n v="83"/>
    <n v="30"/>
    <n v="2763"/>
    <n v="7626"/>
    <m/>
    <n v="35"/>
    <d v="1952-08-19T00:00:00"/>
    <n v="1"/>
    <n v="6"/>
    <s v="TEXAS EASTERN TRANSMISSION, LP"/>
    <s v="ENTERPRISE CRUDE OIL LLC"/>
    <n v="386"/>
    <n v="4863"/>
    <m/>
    <s v="COTTONWOOD CREEK S."/>
    <x v="0"/>
    <n v="2"/>
    <s v="TEXAS &amp; LOUISIANA GULF COAST BASIN"/>
    <m/>
    <s v="USA"/>
    <m/>
    <m/>
    <n v="28.957186199999999"/>
    <n v="335"/>
    <n v="-97.329709800000003"/>
    <m/>
    <m/>
    <s v="P-330"/>
    <x v="0"/>
    <s v="MASON, L M"/>
    <n v="377331"/>
    <n v="451"/>
    <m/>
    <n v="45103"/>
    <n v="0"/>
  </r>
  <r>
    <n v="42283309360000"/>
    <n v="4228330936"/>
    <n v="0"/>
    <s v="Not in Permit List"/>
    <x v="1"/>
    <s v="MAGNUM PRODUCING &amp; OPERATING CO."/>
    <x v="363"/>
    <m/>
    <x v="55"/>
    <s v="WILCOX 5350"/>
    <s v="OIL"/>
    <x v="0"/>
    <s v="V"/>
    <n v="5400"/>
    <x v="4"/>
    <x v="291"/>
    <x v="252"/>
    <n v="82"/>
    <n v="1024"/>
    <m/>
    <n v="11538"/>
    <m/>
    <n v="155"/>
    <m/>
    <n v="0"/>
    <n v="11709"/>
    <s v="EAGLEVILLE"/>
    <n v="385"/>
    <m/>
    <n v="1994"/>
    <s v="GULF COAST WEST"/>
    <n v="0"/>
    <n v="1994"/>
    <n v="0"/>
    <s v="EAGLEFORD"/>
    <n v="14"/>
    <n v="14"/>
    <n v="0"/>
    <n v="81643"/>
    <n v="0"/>
    <m/>
    <m/>
    <m/>
    <m/>
    <m/>
    <m/>
    <n v="0"/>
    <m/>
    <n v="90"/>
    <m/>
    <m/>
    <m/>
    <n v="212"/>
    <n v="8"/>
    <n v="393"/>
    <n v="13"/>
    <n v="393"/>
    <n v="13"/>
    <n v="2"/>
    <n v="13"/>
    <n v="5362"/>
    <n v="5369"/>
    <m/>
    <n v="49"/>
    <d v="1983-01-15T00:00:00"/>
    <n v="1"/>
    <n v="1"/>
    <m/>
    <s v="OASIS OIL COMPANY"/>
    <n v="8761"/>
    <n v="7"/>
    <m/>
    <s v="WASHBURN RANCH"/>
    <x v="0"/>
    <n v="1"/>
    <s v="TEXAS &amp; LOUISIANA GULF COAST BASIN"/>
    <n v="67"/>
    <s v="USA"/>
    <m/>
    <m/>
    <n v="28.370539399999998"/>
    <n v="233"/>
    <n v="-98.8943431"/>
    <m/>
    <m/>
    <s v="P-330"/>
    <x v="3"/>
    <s v="H&amp;GN RR CO"/>
    <n v="371701"/>
    <n v="155"/>
    <m/>
    <n v="0"/>
    <n v="0"/>
  </r>
  <r>
    <n v="42409026500000"/>
    <n v="4240902650"/>
    <n v="1"/>
    <s v="ReEnter"/>
    <x v="1"/>
    <s v="MAGNUM PRODUCING, LP"/>
    <x v="364"/>
    <n v="2"/>
    <x v="18"/>
    <s v="FLOERKE -A-"/>
    <s v="GAS"/>
    <x v="0"/>
    <s v="V"/>
    <n v="10583"/>
    <x v="346"/>
    <x v="292"/>
    <x v="89"/>
    <n v="179"/>
    <n v="162890"/>
    <m/>
    <n v="3421"/>
    <m/>
    <m/>
    <n v="24"/>
    <n v="26597"/>
    <n v="30569"/>
    <m/>
    <n v="6"/>
    <n v="316"/>
    <n v="70"/>
    <s v="GULF COAST WEST"/>
    <n v="2047"/>
    <n v="411"/>
    <n v="334"/>
    <m/>
    <n v="1"/>
    <n v="3"/>
    <n v="15"/>
    <n v="18710"/>
    <n v="4"/>
    <m/>
    <n v="818"/>
    <d v="2016-10-01T00:00:00"/>
    <n v="134"/>
    <n v="0"/>
    <n v="0"/>
    <n v="24530"/>
    <m/>
    <n v="47610"/>
    <m/>
    <n v="40.799999999999997"/>
    <n v="0"/>
    <n v="7277"/>
    <n v="32"/>
    <n v="235"/>
    <n v="34"/>
    <n v="1337"/>
    <n v="32"/>
    <n v="8"/>
    <n v="32"/>
    <n v="9094"/>
    <n v="9144"/>
    <n v="0.69"/>
    <n v="59.3"/>
    <d v="1997-06-21T00:00:00"/>
    <n v="1"/>
    <n v="1"/>
    <s v="SOUTHCROSS CCNG GATHERING LTD."/>
    <s v="KEMCO RESOURCES, INC."/>
    <n v="167295"/>
    <n v="50"/>
    <m/>
    <s v="MIDWAY, N."/>
    <x v="0"/>
    <n v="4"/>
    <s v="TEXAS &amp; LOUISIANA GULF COAST BASIN"/>
    <m/>
    <s v="USA"/>
    <m/>
    <m/>
    <n v="27.9745077"/>
    <n v="239"/>
    <n v="-97.326807500000001"/>
    <n v="17"/>
    <m/>
    <s v="P-330"/>
    <x v="0"/>
    <s v="STERLING, I"/>
    <n v="254787"/>
    <m/>
    <n v="426"/>
    <n v="70"/>
    <n v="0"/>
  </r>
  <r>
    <n v="42409317180000"/>
    <n v="4240931718"/>
    <n v="2"/>
    <s v="Recomplete"/>
    <x v="1"/>
    <s v="MAGNUM PRODUCING, LP"/>
    <x v="365"/>
    <n v="3"/>
    <x v="18"/>
    <s v="WATSON 9850"/>
    <s v="GAS"/>
    <x v="3"/>
    <s v="V"/>
    <n v="10988"/>
    <x v="347"/>
    <x v="293"/>
    <x v="77"/>
    <n v="31"/>
    <n v="128403"/>
    <m/>
    <n v="5579"/>
    <m/>
    <m/>
    <n v="141"/>
    <n v="3425"/>
    <n v="26980"/>
    <m/>
    <n v="708"/>
    <n v="14976"/>
    <n v="2523"/>
    <s v="GULF COAST WEST"/>
    <n v="56172"/>
    <n v="11885"/>
    <n v="1498"/>
    <m/>
    <n v="19"/>
    <n v="94"/>
    <n v="450"/>
    <n v="562387"/>
    <n v="4"/>
    <m/>
    <m/>
    <d v="2007-12-08T00:00:00"/>
    <m/>
    <n v="95"/>
    <n v="1775"/>
    <n v="23900"/>
    <m/>
    <n v="23020"/>
    <m/>
    <n v="41.8"/>
    <n v="0"/>
    <n v="14976"/>
    <n v="1"/>
    <n v="708"/>
    <n v="1"/>
    <n v="3204"/>
    <n v="1"/>
    <n v="19"/>
    <n v="1"/>
    <n v="9924"/>
    <n v="9932"/>
    <n v="0.68"/>
    <n v="55.3"/>
    <d v="1997-12-01T00:00:00"/>
    <n v="1"/>
    <n v="1"/>
    <s v="SOUTHCROSS CCNG GATHERING LTD."/>
    <s v="PLAINS MARKETING, L.P."/>
    <n v="165603"/>
    <n v="8"/>
    <m/>
    <s v="MIDWAY, N."/>
    <x v="0"/>
    <n v="4"/>
    <s v="TEXAS &amp; LOUISIANA GULF COAST BASIN"/>
    <m/>
    <s v="USA"/>
    <m/>
    <m/>
    <n v="27.9709778"/>
    <n v="239"/>
    <n v="-97.328643299999996"/>
    <m/>
    <m/>
    <s v="P-330"/>
    <x v="0"/>
    <s v="STERLING, I"/>
    <n v="254432"/>
    <m/>
    <n v="141"/>
    <n v="4"/>
    <n v="0"/>
  </r>
  <r>
    <n v="42215323090000"/>
    <n v="4221532309"/>
    <n v="1"/>
    <s v="Recomplete"/>
    <x v="1"/>
    <s v="MAGNUM PRODUCING, LP"/>
    <x v="366"/>
    <n v="14"/>
    <x v="29"/>
    <s v="3-H-1"/>
    <s v="GAS"/>
    <x v="3"/>
    <s v="V"/>
    <n v="8300"/>
    <x v="178"/>
    <x v="185"/>
    <x v="248"/>
    <n v="58"/>
    <n v="94370"/>
    <m/>
    <n v="1879"/>
    <m/>
    <n v="5"/>
    <n v="39"/>
    <n v="1305"/>
    <n v="17607"/>
    <m/>
    <m/>
    <n v="123"/>
    <n v="0"/>
    <s v="GULF COAST WEST"/>
    <n v="43340"/>
    <n v="7223"/>
    <n v="324"/>
    <m/>
    <n v="0"/>
    <n v="68"/>
    <n v="405"/>
    <n v="405367"/>
    <n v="1"/>
    <n v="307"/>
    <n v="1533"/>
    <d v="2016-06-01T00:00:00"/>
    <n v="84"/>
    <n v="0"/>
    <n v="0"/>
    <m/>
    <n v="2994.0650000000001"/>
    <n v="50220"/>
    <n v="333.99400000000003"/>
    <n v="0"/>
    <n v="128.19999999999999"/>
    <n v="12161"/>
    <n v="2"/>
    <n v="193"/>
    <n v="6"/>
    <n v="2027"/>
    <n v="2"/>
    <n v="12"/>
    <n v="2"/>
    <n v="7446"/>
    <n v="7456"/>
    <n v="0.6"/>
    <m/>
    <d v="1997-08-23T00:00:00"/>
    <n v="1"/>
    <n v="1"/>
    <s v="DCP OPERATING COMPANY, LP"/>
    <s v="FLINT HILLS RESOURCES, LP"/>
    <n v="164277"/>
    <n v="10"/>
    <m/>
    <s v="MERCEDES"/>
    <x v="0"/>
    <n v="4"/>
    <s v="TEXAS &amp; LOUISIANA GULF COAST BASIN"/>
    <m/>
    <s v="USA"/>
    <m/>
    <m/>
    <n v="26.262395699999999"/>
    <n v="54"/>
    <n v="-97.910305399999999"/>
    <m/>
    <m/>
    <s v="P-330"/>
    <x v="0"/>
    <s v="YNOJOSA DE BALLI, J J"/>
    <n v="254104"/>
    <n v="337"/>
    <n v="1009"/>
    <n v="62"/>
    <n v="0"/>
  </r>
  <r>
    <n v="42273008710000"/>
    <n v="4227300871"/>
    <n v="0"/>
    <s v="Not in Permit List"/>
    <x v="1"/>
    <s v="MAGNUM PRODUCING, LP"/>
    <x v="367"/>
    <n v="14"/>
    <x v="31"/>
    <s v="UPPER 7B"/>
    <s v="GAS"/>
    <x v="0"/>
    <s v="V"/>
    <n v="9880"/>
    <x v="348"/>
    <x v="214"/>
    <x v="2"/>
    <n v="267"/>
    <n v="559353"/>
    <n v="10"/>
    <n v="1635"/>
    <m/>
    <m/>
    <n v="190"/>
    <n v="22369"/>
    <n v="94860"/>
    <m/>
    <m/>
    <n v="1388"/>
    <n v="0"/>
    <s v="GULF COAST WEST"/>
    <n v="49253"/>
    <n v="8209"/>
    <n v="4805"/>
    <m/>
    <n v="0"/>
    <n v="12"/>
    <n v="70"/>
    <n v="69774"/>
    <n v="5"/>
    <n v="20"/>
    <n v="4020"/>
    <d v="2004-09-16T00:00:00"/>
    <n v="103"/>
    <n v="49"/>
    <n v="480"/>
    <m/>
    <m/>
    <n v="342110"/>
    <m/>
    <n v="0"/>
    <n v="0"/>
    <n v="12897"/>
    <n v="3"/>
    <n v="99"/>
    <n v="91"/>
    <n v="2150"/>
    <n v="3"/>
    <n v="13"/>
    <n v="3"/>
    <n v="7948"/>
    <n v="7968"/>
    <n v="0.67"/>
    <m/>
    <d v="1997-04-02T00:00:00"/>
    <n v="1"/>
    <n v="1"/>
    <s v="MAGNUM PRODUCING, LP"/>
    <s v="GULFMARK ENERGY, INC."/>
    <n v="162080"/>
    <n v="20"/>
    <m/>
    <s v="MAY"/>
    <x v="0"/>
    <n v="4"/>
    <s v="TEXAS &amp; LOUISIANA GULF COAST BASIN"/>
    <m/>
    <s v="USA"/>
    <m/>
    <m/>
    <n v="27.308377799999999"/>
    <n v="232"/>
    <n v="-97.738602900000004"/>
    <n v="13"/>
    <m/>
    <s v="P-330"/>
    <x v="0"/>
    <s v="TREVINO, G"/>
    <n v="253634"/>
    <m/>
    <n v="4338"/>
    <n v="112"/>
    <n v="0"/>
  </r>
  <r>
    <n v="42409319990000"/>
    <n v="4240931999"/>
    <n v="1"/>
    <s v="Recomplete"/>
    <x v="1"/>
    <s v="MAGNUM PRODUCING, LP"/>
    <x v="111"/>
    <n v="4"/>
    <x v="18"/>
    <s v="A-1 FRIO"/>
    <s v="GAS"/>
    <x v="3"/>
    <s v="V"/>
    <n v="7000"/>
    <x v="284"/>
    <x v="216"/>
    <x v="138"/>
    <n v="62"/>
    <n v="226783"/>
    <m/>
    <n v="6077"/>
    <m/>
    <n v="227"/>
    <n v="681"/>
    <n v="13702"/>
    <n v="43874"/>
    <m/>
    <n v="137"/>
    <n v="12280"/>
    <n v="656"/>
    <s v="GULF COAST WEST"/>
    <n v="77336"/>
    <n v="13545"/>
    <n v="3093"/>
    <m/>
    <n v="5"/>
    <n v="81"/>
    <n v="454"/>
    <n v="484967"/>
    <n v="34"/>
    <n v="821"/>
    <n v="13692"/>
    <d v="2005-10-01T00:00:00"/>
    <n v="686"/>
    <n v="0"/>
    <n v="0"/>
    <n v="88470"/>
    <n v="4860.7820000000002"/>
    <n v="37320"/>
    <n v="205.72800000000001"/>
    <n v="11.3"/>
    <n v="333.3"/>
    <n v="14683"/>
    <n v="6"/>
    <n v="338"/>
    <n v="7"/>
    <n v="2570"/>
    <n v="6"/>
    <n v="15"/>
    <n v="6"/>
    <n v="5550"/>
    <n v="5552"/>
    <n v="0.56999999999999995"/>
    <n v="34.799999999999997"/>
    <d v="1996-06-24T00:00:00"/>
    <n v="1"/>
    <n v="1"/>
    <s v="HOUSTON PIPE LINE COMPANY LP"/>
    <s v="FLINT HILLS RESOURCES, LP"/>
    <n v="160208"/>
    <n v="2"/>
    <m/>
    <s v="TAFT, N."/>
    <x v="0"/>
    <n v="4"/>
    <s v="TEXAS &amp; LOUISIANA GULF COAST BASIN"/>
    <m/>
    <s v="USA"/>
    <m/>
    <m/>
    <n v="28.053357299999998"/>
    <n v="119"/>
    <n v="-97.3876037"/>
    <m/>
    <m/>
    <s v="P-330"/>
    <x v="0"/>
    <s v="FESSENDEN, J"/>
    <n v="253246"/>
    <n v="1688"/>
    <n v="8205"/>
    <n v="410"/>
    <n v="0"/>
  </r>
  <r>
    <n v="42409323280000"/>
    <n v="4240932328"/>
    <n v="2"/>
    <s v="Recomplete"/>
    <x v="1"/>
    <s v="MAGNUM PRODUCING &amp; OPERATING CO."/>
    <x v="368"/>
    <n v="1"/>
    <x v="18"/>
    <s v="SCHNEIDER 4600"/>
    <s v="GAS"/>
    <x v="0"/>
    <s v="V"/>
    <n v="5810"/>
    <x v="349"/>
    <x v="294"/>
    <x v="181"/>
    <n v="2"/>
    <n v="4237"/>
    <m/>
    <n v="1"/>
    <m/>
    <m/>
    <n v="2442"/>
    <n v="218"/>
    <n v="707"/>
    <m/>
    <n v="1"/>
    <n v="1795"/>
    <m/>
    <s v="GULF COAST WEST"/>
    <m/>
    <m/>
    <m/>
    <m/>
    <n v="0"/>
    <n v="13"/>
    <n v="79"/>
    <n v="78774"/>
    <n v="126"/>
    <m/>
    <m/>
    <d v="1996-10-06T00:00:00"/>
    <m/>
    <n v="1005"/>
    <n v="1730"/>
    <m/>
    <n v="4237000"/>
    <n v="4237000"/>
    <n v="0.23599999999999999"/>
    <n v="0"/>
    <n v="0"/>
    <n v="2442"/>
    <n v="2"/>
    <n v="1"/>
    <n v="1"/>
    <n v="407"/>
    <n v="2"/>
    <n v="2"/>
    <n v="2"/>
    <n v="4610"/>
    <n v="4618"/>
    <n v="0.56000000000000005"/>
    <n v="48.4"/>
    <d v="1996-09-25T00:00:00"/>
    <n v="1"/>
    <n v="1"/>
    <s v="VALERO TRANSMISSION, L. P."/>
    <s v="KOCH OIL CO/DIV OF KOCH IND, INC"/>
    <n v="160146"/>
    <n v="8"/>
    <m/>
    <s v="MATHIS, E"/>
    <x v="0"/>
    <n v="4"/>
    <s v="TEXAS &amp; LOUISIANA GULF COAST BASIN"/>
    <n v="65"/>
    <s v="USA"/>
    <m/>
    <m/>
    <n v="28.111601499999999"/>
    <n v="316"/>
    <n v="-97.682949100000002"/>
    <m/>
    <m/>
    <s v="P-330"/>
    <x v="3"/>
    <s v="I&amp;GN RR CO"/>
    <n v="253233"/>
    <n v="1"/>
    <n v="4237"/>
    <n v="218"/>
    <n v="0"/>
  </r>
  <r>
    <n v="42273320960000"/>
    <n v="4227332096"/>
    <n v="0"/>
    <s v="Not in Permit List"/>
    <x v="1"/>
    <s v="MAGNUM PRODUCING, LP"/>
    <x v="129"/>
    <n v="24"/>
    <x v="31"/>
    <s v="MIDDLE 8"/>
    <s v="GAS"/>
    <x v="0"/>
    <s v="V"/>
    <n v="9600"/>
    <x v="192"/>
    <x v="294"/>
    <x v="111"/>
    <n v="108"/>
    <n v="351596"/>
    <m/>
    <n v="282"/>
    <m/>
    <m/>
    <n v="133"/>
    <n v="3760"/>
    <n v="58881"/>
    <m/>
    <m/>
    <n v="25997"/>
    <n v="0"/>
    <s v="GULF COAST WEST"/>
    <n v="137752"/>
    <n v="22959"/>
    <n v="145"/>
    <m/>
    <n v="0"/>
    <n v="126"/>
    <n v="755"/>
    <n v="754839"/>
    <n v="5"/>
    <n v="165"/>
    <n v="4305"/>
    <d v="2004-09-19T00:00:00"/>
    <n v="174"/>
    <n v="198"/>
    <n v="1540"/>
    <m/>
    <n v="28400"/>
    <n v="1246790"/>
    <n v="35.210999999999999"/>
    <n v="0"/>
    <n v="0"/>
    <n v="25997"/>
    <n v="1"/>
    <n v="22"/>
    <n v="18"/>
    <n v="4333"/>
    <n v="1"/>
    <n v="26"/>
    <n v="1"/>
    <n v="8210"/>
    <n v="8591"/>
    <n v="0.62"/>
    <m/>
    <d v="1996-09-01T00:00:00"/>
    <n v="1"/>
    <n v="1"/>
    <s v="MAGNUM PRODUCING, LP"/>
    <s v="FLINT HILLS RESOURCES, LP"/>
    <n v="159856"/>
    <n v="381"/>
    <m/>
    <s v="MAY"/>
    <x v="0"/>
    <n v="4"/>
    <s v="TEXAS &amp; LOUISIANA GULF COAST BASIN"/>
    <m/>
    <s v="USA"/>
    <m/>
    <m/>
    <n v="27.309687499999999"/>
    <n v="232"/>
    <n v="-97.736080299999998"/>
    <n v="13"/>
    <m/>
    <s v="P-330"/>
    <x v="0"/>
    <s v="TREVINO, G"/>
    <n v="253190"/>
    <n v="10"/>
    <n v="284"/>
    <n v="11"/>
    <n v="0"/>
  </r>
  <r>
    <n v="42215322880000"/>
    <n v="4221532288"/>
    <n v="0"/>
    <s v="Not in Permit List"/>
    <x v="1"/>
    <s v="MAGNUM PRODUCING, LP"/>
    <x v="108"/>
    <s v="13-C"/>
    <x v="29"/>
    <s v="1-H"/>
    <s v="GAS"/>
    <x v="3"/>
    <s v="D"/>
    <n v="8310"/>
    <x v="219"/>
    <x v="295"/>
    <x v="130"/>
    <n v="76"/>
    <n v="1210687"/>
    <m/>
    <n v="3489"/>
    <m/>
    <m/>
    <n v="4252"/>
    <n v="17017"/>
    <n v="205270"/>
    <m/>
    <m/>
    <n v="284"/>
    <n v="431"/>
    <s v="GULF COAST WEST"/>
    <n v="105364"/>
    <n v="17992"/>
    <n v="132"/>
    <m/>
    <n v="0"/>
    <n v="86"/>
    <n v="517"/>
    <n v="516645"/>
    <n v="16"/>
    <n v="500"/>
    <n v="246512"/>
    <d v="2016-06-01T00:00:00"/>
    <n v="1118"/>
    <n v="0"/>
    <n v="0"/>
    <m/>
    <n v="859692.66099999996"/>
    <n v="347000"/>
    <n v="1.163"/>
    <n v="0"/>
    <n v="0"/>
    <n v="28274"/>
    <n v="61"/>
    <n v="117"/>
    <n v="1"/>
    <n v="4743"/>
    <n v="61"/>
    <n v="28"/>
    <n v="61"/>
    <n v="7508"/>
    <n v="7518"/>
    <n v="0.59"/>
    <m/>
    <d v="1996-06-14T00:00:00"/>
    <n v="1"/>
    <n v="1"/>
    <s v="DCP OPERATING COMPANY, LP"/>
    <s v="FLINT HILLS RESOURCES, LP"/>
    <n v="158919"/>
    <n v="10"/>
    <m/>
    <s v="MERCEDES"/>
    <x v="0"/>
    <n v="4"/>
    <s v="TEXAS &amp; LOUISIANA GULF COAST BASIN"/>
    <m/>
    <s v="USA"/>
    <m/>
    <m/>
    <n v="26.260491999999999"/>
    <n v="54"/>
    <n v="-97.911250300000006"/>
    <m/>
    <m/>
    <s v="P-330"/>
    <x v="0"/>
    <s v="YNOJOSA DE BALLI, J J"/>
    <n v="253002"/>
    <n v="218"/>
    <n v="187413"/>
    <n v="1002"/>
    <n v="0"/>
  </r>
  <r>
    <n v="42249322320000"/>
    <n v="4224932232"/>
    <n v="1"/>
    <s v="NewDrill"/>
    <x v="0"/>
    <s v="MAGNUM PRODUCING &amp; OPERATING CO."/>
    <x v="369"/>
    <n v="1"/>
    <x v="56"/>
    <m/>
    <s v="GAS"/>
    <x v="0"/>
    <s v="V"/>
    <n v="5650"/>
    <x v="350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m/>
    <m/>
    <m/>
    <m/>
    <m/>
    <m/>
    <m/>
    <m/>
    <m/>
    <m/>
    <m/>
    <m/>
    <m/>
    <m/>
    <m/>
    <m/>
    <m/>
    <m/>
    <n v="5599"/>
    <n v="5604"/>
    <m/>
    <m/>
    <d v="1995-07-29T00:00:00"/>
    <n v="1"/>
    <m/>
    <m/>
    <m/>
    <n v="158119"/>
    <n v="5"/>
    <m/>
    <s v="WILDCAT"/>
    <x v="0"/>
    <n v="4"/>
    <s v="TEXAS &amp; LOUISIANA GULF COAST BASIN"/>
    <n v="18"/>
    <s v="USA"/>
    <m/>
    <m/>
    <n v="27.808687899999999"/>
    <n v="171"/>
    <n v="-97.987004200000001"/>
    <m/>
    <m/>
    <s v="P-330"/>
    <x v="3"/>
    <s v="DE LA GARZA, A"/>
    <n v="252899"/>
    <m/>
    <m/>
    <m/>
    <n v="0"/>
  </r>
  <r>
    <n v="42479363010000"/>
    <n v="4247936301"/>
    <n v="0"/>
    <s v="Not in Permit List"/>
    <x v="1"/>
    <s v="MAGNUM PRODUCING, LP"/>
    <x v="370"/>
    <n v="1"/>
    <x v="26"/>
    <s v="MID-HOUSE 2"/>
    <s v="GAS"/>
    <x v="3"/>
    <s v="V"/>
    <n v="11008"/>
    <x v="351"/>
    <x v="296"/>
    <x v="253"/>
    <n v="124"/>
    <n v="3174093"/>
    <m/>
    <n v="2903"/>
    <m/>
    <n v="3"/>
    <n v="288"/>
    <n v="52440"/>
    <n v="531918"/>
    <s v="EAGLE FORD DRY"/>
    <m/>
    <n v="8982"/>
    <n v="701"/>
    <s v="GULF COAST WEST"/>
    <n v="716613"/>
    <n v="120137"/>
    <n v="3761"/>
    <s v="EAGLEFORD"/>
    <n v="0"/>
    <n v="614"/>
    <n v="3683"/>
    <n v="3682677"/>
    <n v="27"/>
    <n v="11"/>
    <n v="18175"/>
    <d v="2008-06-01T00:00:00"/>
    <n v="1678"/>
    <n v="0"/>
    <n v="0"/>
    <m/>
    <n v="759000"/>
    <n v="1093380"/>
    <n v="1.3180000000000001"/>
    <n v="0"/>
    <n v="10.4"/>
    <n v="177135"/>
    <n v="5"/>
    <n v="298"/>
    <n v="2"/>
    <n v="29713"/>
    <n v="5"/>
    <n v="178"/>
    <n v="5"/>
    <n v="9870"/>
    <n v="9930"/>
    <n v="0.6"/>
    <n v="46.3"/>
    <d v="1995-07-22T00:00:00"/>
    <n v="1"/>
    <n v="1"/>
    <s v="EL PASO FIELD SERVICES, L.P."/>
    <s v="GULFMARK ENERGY, INC."/>
    <n v="155449"/>
    <n v="60"/>
    <m/>
    <s v="TEA JAY"/>
    <x v="0"/>
    <n v="4"/>
    <s v="TEXAS &amp; LOUISIANA GULF COAST BASIN"/>
    <n v="695"/>
    <s v="USA"/>
    <m/>
    <m/>
    <n v="27.515987899999999"/>
    <n v="3056"/>
    <n v="-98.818331599999993"/>
    <m/>
    <m/>
    <s v="P-330"/>
    <x v="0"/>
    <s v="BS&amp;F"/>
    <n v="252366"/>
    <n v="12"/>
    <n v="9108"/>
    <n v="841"/>
    <n v="0"/>
  </r>
  <r>
    <n v="42409317180000"/>
    <n v="4240931718"/>
    <n v="2"/>
    <s v="Recomplete"/>
    <x v="1"/>
    <s v="MAGNUM PRODUCING &amp; OPERATING CO."/>
    <x v="365"/>
    <n v="3"/>
    <x v="18"/>
    <n v="10300"/>
    <s v="GAS"/>
    <x v="0"/>
    <s v="V"/>
    <n v="10988"/>
    <x v="347"/>
    <x v="297"/>
    <x v="209"/>
    <n v="2"/>
    <n v="876"/>
    <m/>
    <m/>
    <m/>
    <m/>
    <n v="26"/>
    <n v="0"/>
    <n v="146"/>
    <m/>
    <m/>
    <n v="850"/>
    <m/>
    <s v="GULF COAST WEST"/>
    <m/>
    <m/>
    <m/>
    <m/>
    <n v="0"/>
    <n v="0"/>
    <n v="1"/>
    <n v="839"/>
    <n v="0"/>
    <m/>
    <m/>
    <d v="1997-04-01T00:00:00"/>
    <m/>
    <n v="0"/>
    <n v="0"/>
    <m/>
    <m/>
    <m/>
    <m/>
    <n v="0"/>
    <n v="0"/>
    <n v="850"/>
    <n v="1"/>
    <m/>
    <m/>
    <n v="142"/>
    <n v="1"/>
    <n v="1"/>
    <n v="1"/>
    <n v="10174"/>
    <n v="10280"/>
    <m/>
    <m/>
    <d v="1995-02-26T00:00:00"/>
    <n v="1"/>
    <n v="1"/>
    <s v="HOUSTON PIPE LINE COMPANY"/>
    <m/>
    <n v="155265"/>
    <n v="106"/>
    <m/>
    <s v="MIDWAY E."/>
    <x v="0"/>
    <n v="4"/>
    <s v="TEXAS &amp; LOUISIANA GULF COAST BASIN"/>
    <m/>
    <s v="USA"/>
    <m/>
    <m/>
    <n v="27.9709778"/>
    <n v="239"/>
    <n v="-97.328643299999996"/>
    <m/>
    <m/>
    <s v="P-330"/>
    <x v="3"/>
    <s v="STERLING, I"/>
    <n v="252318"/>
    <m/>
    <n v="876"/>
    <n v="0"/>
    <n v="0"/>
  </r>
  <r>
    <n v="42409322450000"/>
    <n v="4240932245"/>
    <n v="1"/>
    <s v="Recomplete"/>
    <x v="1"/>
    <s v="MAGNUM PRODUCING, LP"/>
    <x v="365"/>
    <n v="4"/>
    <x v="18"/>
    <s v="10700 FB-A"/>
    <s v="GAS"/>
    <x v="3"/>
    <s v="D"/>
    <n v="12980"/>
    <x v="352"/>
    <x v="298"/>
    <x v="254"/>
    <n v="223"/>
    <n v="2603619"/>
    <m/>
    <n v="31333"/>
    <m/>
    <m/>
    <n v="1"/>
    <n v="40429"/>
    <n v="465270"/>
    <m/>
    <n v="155"/>
    <n v="10404"/>
    <n v="2318"/>
    <s v="GULF COAST WEST"/>
    <n v="184695"/>
    <n v="33101"/>
    <n v="1414"/>
    <m/>
    <n v="9"/>
    <n v="150"/>
    <n v="841"/>
    <n v="897100"/>
    <n v="0"/>
    <n v="6"/>
    <n v="1789"/>
    <d v="2012-12-21T00:00:00"/>
    <n v="206"/>
    <n v="60"/>
    <n v="325"/>
    <n v="89100"/>
    <m/>
    <n v="83100"/>
    <m/>
    <n v="11.2"/>
    <n v="0"/>
    <n v="39161"/>
    <n v="3"/>
    <n v="614"/>
    <n v="8"/>
    <n v="7073"/>
    <n v="3"/>
    <n v="42"/>
    <n v="3"/>
    <n v="10696"/>
    <n v="10898"/>
    <n v="0.68"/>
    <n v="58.2"/>
    <d v="1995-08-18T00:00:00"/>
    <n v="1"/>
    <n v="1"/>
    <s v="SOUTHCROSS CCNG GATHERING LTD."/>
    <s v="FIRST RIVER MIDSTREAM, LLC"/>
    <n v="155203"/>
    <n v="202"/>
    <m/>
    <s v="MIDWAY E."/>
    <x v="0"/>
    <n v="4"/>
    <s v="TEXAS &amp; LOUISIANA GULF COAST BASIN"/>
    <m/>
    <s v="USA"/>
    <m/>
    <m/>
    <n v="27.970039100000001"/>
    <n v="239"/>
    <n v="-97.324504500000003"/>
    <m/>
    <m/>
    <s v="P-330"/>
    <x v="0"/>
    <s v="STERLING, I"/>
    <n v="252312"/>
    <m/>
    <n v="492"/>
    <n v="56"/>
    <n v="0"/>
  </r>
  <r>
    <n v="42409322450000"/>
    <n v="4240932245"/>
    <n v="1"/>
    <s v="Recomplete"/>
    <x v="1"/>
    <s v="MAGNUM PRODUCING &amp; OPERATING CO."/>
    <x v="371"/>
    <n v="4"/>
    <x v="18"/>
    <s v="LUNDBERG"/>
    <s v="GAS"/>
    <x v="0"/>
    <s v="D"/>
    <n v="12980"/>
    <x v="352"/>
    <x v="218"/>
    <x v="176"/>
    <n v="2"/>
    <n v="15162"/>
    <m/>
    <n v="305"/>
    <m/>
    <n v="141"/>
    <n v="10630"/>
    <n v="0"/>
    <n v="2832"/>
    <m/>
    <n v="164"/>
    <n v="4532"/>
    <m/>
    <s v="GULF COAST WEST"/>
    <m/>
    <m/>
    <m/>
    <m/>
    <n v="5"/>
    <n v="62"/>
    <n v="343"/>
    <n v="370194"/>
    <n v="0"/>
    <m/>
    <m/>
    <d v="1995-06-01T00:00:00"/>
    <m/>
    <n v="0"/>
    <n v="0"/>
    <n v="75390"/>
    <n v="49711.474999999999"/>
    <n v="49710"/>
    <n v="20.116"/>
    <n v="13.3"/>
    <n v="13.3"/>
    <n v="10630"/>
    <n v="2"/>
    <n v="164"/>
    <n v="1"/>
    <n v="1913"/>
    <n v="2"/>
    <n v="11"/>
    <n v="2"/>
    <n v="9468"/>
    <n v="9483"/>
    <n v="0.72"/>
    <n v="55"/>
    <d v="1994-09-17T00:00:00"/>
    <n v="1"/>
    <n v="1"/>
    <s v="HOUSTON PIPE LINE COMPANY"/>
    <s v="KOCH OIL CO/DIV OF KOCH IND, INC"/>
    <n v="151275"/>
    <n v="15"/>
    <m/>
    <s v="MIDWAY E."/>
    <x v="0"/>
    <n v="4"/>
    <s v="TEXAS &amp; LOUISIANA GULF COAST BASIN"/>
    <m/>
    <s v="USA"/>
    <m/>
    <m/>
    <n v="27.970039100000001"/>
    <n v="239"/>
    <n v="-97.324504500000003"/>
    <m/>
    <m/>
    <s v="P-330"/>
    <x v="3"/>
    <s v="STERLING, I"/>
    <n v="251487"/>
    <n v="305"/>
    <n v="15162"/>
    <n v="0"/>
    <n v="0"/>
  </r>
  <r>
    <n v="42409324230000"/>
    <n v="4240932423"/>
    <n v="2"/>
    <s v="Recomplete"/>
    <x v="1"/>
    <s v="MAGNUM PRODUCING &amp; OPERATING CO."/>
    <x v="286"/>
    <s v="1A"/>
    <x v="18"/>
    <s v="14-B-1"/>
    <s v="GAS"/>
    <x v="0"/>
    <s v="V"/>
    <n v="9360"/>
    <x v="283"/>
    <x v="299"/>
    <x v="255"/>
    <n v="17"/>
    <n v="231184"/>
    <m/>
    <n v="21661"/>
    <m/>
    <n v="213"/>
    <n v="1891"/>
    <n v="472"/>
    <n v="60192"/>
    <m/>
    <n v="1076"/>
    <n v="5432"/>
    <n v="4028"/>
    <s v="GULF COAST WEST"/>
    <n v="38916"/>
    <n v="10514"/>
    <n v="123"/>
    <m/>
    <n v="11"/>
    <n v="34"/>
    <n v="134"/>
    <n v="201677"/>
    <n v="2"/>
    <n v="3581"/>
    <n v="34561"/>
    <d v="1994-12-12T00:00:00"/>
    <n v="109"/>
    <n v="530"/>
    <n v="1245"/>
    <n v="11760"/>
    <n v="10875.165999999999"/>
    <n v="10670"/>
    <n v="91.953000000000003"/>
    <n v="85"/>
    <n v="112.6"/>
    <n v="29701"/>
    <n v="9"/>
    <n v="2200"/>
    <n v="14"/>
    <n v="6879"/>
    <n v="9"/>
    <n v="41"/>
    <n v="9"/>
    <n v="8813"/>
    <n v="8820"/>
    <n v="0.65"/>
    <n v="46.6"/>
    <d v="1994-07-16T00:00:00"/>
    <n v="1"/>
    <n v="1"/>
    <s v="HOUSTON PIPE LINE COMPANY"/>
    <s v="SCURLOCK PERMIAN CORPORATION"/>
    <n v="148127"/>
    <n v="7"/>
    <m/>
    <s v="HARVEY"/>
    <x v="0"/>
    <n v="4"/>
    <s v="TEXAS &amp; LOUISIANA GULF COAST BASIN"/>
    <m/>
    <s v="USA"/>
    <m/>
    <m/>
    <n v="27.977489200000001"/>
    <n v="231"/>
    <n v="-97.260356200000004"/>
    <m/>
    <m/>
    <s v="P-330"/>
    <x v="3"/>
    <s v="SARGENT, G"/>
    <n v="250759"/>
    <n v="18080"/>
    <n v="196623"/>
    <n v="363"/>
    <n v="0"/>
  </r>
  <r>
    <n v="42409324230000"/>
    <n v="4240932423"/>
    <n v="2"/>
    <s v="Recomplete"/>
    <x v="1"/>
    <s v="MAGNUM PRODUCING, LP"/>
    <x v="286"/>
    <s v="1A"/>
    <x v="18"/>
    <s v="M-11"/>
    <s v="GAS"/>
    <x v="0"/>
    <s v="V"/>
    <n v="9360"/>
    <x v="283"/>
    <x v="300"/>
    <x v="256"/>
    <n v="4"/>
    <n v="6625"/>
    <m/>
    <n v="568"/>
    <m/>
    <n v="271"/>
    <n v="1224"/>
    <n v="0"/>
    <n v="1672"/>
    <m/>
    <n v="153"/>
    <n v="3121"/>
    <m/>
    <s v="GULF COAST WEST"/>
    <m/>
    <m/>
    <m/>
    <m/>
    <n v="1"/>
    <n v="2"/>
    <n v="7"/>
    <n v="13548"/>
    <n v="0"/>
    <m/>
    <m/>
    <d v="2016-10-01T00:00:00"/>
    <m/>
    <n v="0"/>
    <n v="0"/>
    <n v="6000"/>
    <n v="11663.732"/>
    <n v="11660"/>
    <n v="85.736000000000004"/>
    <n v="166.7"/>
    <n v="221.4"/>
    <n v="3121"/>
    <n v="1"/>
    <n v="271"/>
    <n v="4"/>
    <n v="673"/>
    <n v="1"/>
    <n v="4"/>
    <n v="1"/>
    <n v="9176"/>
    <n v="9272"/>
    <n v="0.68"/>
    <n v="63"/>
    <d v="1993-11-16T00:00:00"/>
    <n v="1"/>
    <n v="1"/>
    <s v="HOUSTON PIPE LINE COMPANY LP"/>
    <s v="PLAINS MARKETING, L.P."/>
    <n v="147609"/>
    <n v="96"/>
    <m/>
    <s v="HARVEY"/>
    <x v="0"/>
    <n v="4"/>
    <s v="TEXAS &amp; LOUISIANA GULF COAST BASIN"/>
    <m/>
    <s v="USA"/>
    <m/>
    <m/>
    <n v="27.977489200000001"/>
    <n v="231"/>
    <n v="-97.260356200000004"/>
    <m/>
    <m/>
    <s v="P-330"/>
    <x v="0"/>
    <s v="SARGENT, G"/>
    <n v="250639"/>
    <n v="568"/>
    <n v="6625"/>
    <n v="0"/>
    <n v="0"/>
  </r>
  <r>
    <n v="42355328600000"/>
    <n v="4235532860"/>
    <n v="1"/>
    <s v="NewDrill"/>
    <x v="0"/>
    <s v="MAGNUM PRODUCING, LP"/>
    <x v="372"/>
    <n v="2"/>
    <x v="23"/>
    <s v="TOP FRIO"/>
    <s v="GAS"/>
    <x v="0"/>
    <s v="D"/>
    <n v="9026"/>
    <x v="353"/>
    <x v="272"/>
    <x v="195"/>
    <n v="303"/>
    <n v="2103017"/>
    <m/>
    <n v="16144"/>
    <m/>
    <n v="4"/>
    <n v="8"/>
    <n v="43653"/>
    <n v="366647"/>
    <m/>
    <n v="82"/>
    <n v="8178"/>
    <n v="662"/>
    <s v="GULF COAST WEST"/>
    <n v="48045"/>
    <n v="8670"/>
    <n v="1012"/>
    <m/>
    <n v="1"/>
    <n v="20"/>
    <n v="118"/>
    <n v="121065"/>
    <n v="0"/>
    <n v="137"/>
    <n v="12939"/>
    <d v="2002-09-26T00:00:00"/>
    <n v="449"/>
    <n v="70"/>
    <n v="845"/>
    <n v="214760"/>
    <n v="5400"/>
    <n v="130270"/>
    <n v="185.185"/>
    <n v="4.7"/>
    <n v="500"/>
    <n v="20441"/>
    <n v="27"/>
    <n v="209"/>
    <n v="7"/>
    <n v="3585"/>
    <n v="27"/>
    <n v="22"/>
    <n v="27"/>
    <n v="7940"/>
    <n v="7949"/>
    <n v="0.64"/>
    <n v="51.7"/>
    <d v="1992-06-08T00:00:00"/>
    <n v="1"/>
    <n v="1"/>
    <s v="MAGNUM PRODUCING, LP"/>
    <s v="ACE GATHERING, INC."/>
    <n v="142434"/>
    <n v="9"/>
    <m/>
    <s v="STEDMAN ISLAND"/>
    <x v="0"/>
    <n v="4"/>
    <s v="TEXAS &amp; LOUISIANA GULF COAST BASIN"/>
    <m/>
    <s v="USA"/>
    <m/>
    <m/>
    <n v="27.8899027"/>
    <n v="2560"/>
    <n v="-97.113654999999994"/>
    <m/>
    <m/>
    <s v="P-330"/>
    <x v="0"/>
    <s v="ARANSAS PASS C&amp;D CO."/>
    <n v="249166"/>
    <n v="5"/>
    <n v="27"/>
    <n v="1"/>
    <n v="0"/>
  </r>
  <r>
    <n v="42355312060000"/>
    <n v="4235531206"/>
    <n v="2"/>
    <s v="PlugBack"/>
    <x v="1"/>
    <s v="MAGNUM PRODUCING, LP"/>
    <x v="373"/>
    <n v="1"/>
    <x v="23"/>
    <s v="C-1"/>
    <s v="GAS"/>
    <x v="0"/>
    <s v="D"/>
    <n v="10212"/>
    <x v="354"/>
    <x v="275"/>
    <x v="61"/>
    <n v="230"/>
    <n v="381373"/>
    <m/>
    <n v="8566"/>
    <m/>
    <m/>
    <n v="1"/>
    <n v="3404"/>
    <n v="72128"/>
    <m/>
    <n v="33"/>
    <n v="1762"/>
    <n v="282"/>
    <s v="GULF COAST WEST"/>
    <n v="12452"/>
    <n v="2357"/>
    <n v="406"/>
    <m/>
    <n v="2"/>
    <n v="16"/>
    <n v="88"/>
    <n v="97667"/>
    <n v="0"/>
    <n v="36"/>
    <n v="266"/>
    <d v="2016-08-01T00:00:00"/>
    <n v="1"/>
    <n v="0"/>
    <n v="0"/>
    <n v="56340"/>
    <m/>
    <n v="44520"/>
    <m/>
    <n v="17.7"/>
    <n v="0"/>
    <n v="3712"/>
    <n v="46"/>
    <n v="146"/>
    <n v="54"/>
    <n v="684"/>
    <n v="54"/>
    <n v="4"/>
    <n v="54"/>
    <n v="8886"/>
    <n v="8894"/>
    <n v="0.62"/>
    <n v="48.8"/>
    <d v="1992-08-07T00:00:00"/>
    <n v="1"/>
    <n v="1"/>
    <s v="MAGNUM PRODUCING, LP"/>
    <s v="SHELL TRADING (US) COMPANY"/>
    <n v="142269"/>
    <n v="8"/>
    <m/>
    <s v="STEDMAN ISLAND"/>
    <x v="0"/>
    <n v="4"/>
    <s v="TEXAS &amp; LOUISIANA GULF COAST BASIN"/>
    <m/>
    <s v="USA"/>
    <m/>
    <m/>
    <n v="27.890346699999998"/>
    <n v="2522"/>
    <n v="-97.110253499999999"/>
    <m/>
    <m/>
    <s v="P-330"/>
    <x v="0"/>
    <s v="ARANSAS PASS C&amp;D CO. Â£651"/>
    <n v="249131"/>
    <m/>
    <n v="12"/>
    <n v="0"/>
    <n v="0"/>
  </r>
  <r>
    <n v="42355315880000"/>
    <n v="4235531588"/>
    <n v="1"/>
    <s v="DeepenWithinCasing"/>
    <x v="1"/>
    <s v="MAGNUM PRODUCING, LP"/>
    <x v="374"/>
    <n v="1"/>
    <x v="23"/>
    <s v="MANLEY SAND"/>
    <s v="GAS"/>
    <x v="0"/>
    <s v="V"/>
    <n v="12450"/>
    <x v="355"/>
    <x v="301"/>
    <x v="235"/>
    <n v="153"/>
    <n v="419826"/>
    <m/>
    <n v="15301"/>
    <m/>
    <n v="2146"/>
    <m/>
    <n v="5032"/>
    <n v="85272"/>
    <m/>
    <n v="457"/>
    <n v="6656"/>
    <n v="1846"/>
    <s v="GULF COAST WEST"/>
    <n v="43754"/>
    <n v="9138"/>
    <n v="484"/>
    <m/>
    <n v="7"/>
    <n v="50"/>
    <n v="259"/>
    <n v="299613"/>
    <n v="0"/>
    <m/>
    <m/>
    <d v="2016-08-01T00:00:00"/>
    <m/>
    <n v="0"/>
    <n v="0"/>
    <n v="38440"/>
    <m/>
    <n v="27440"/>
    <m/>
    <n v="26"/>
    <m/>
    <n v="8034"/>
    <n v="2"/>
    <n v="2146"/>
    <n v="330"/>
    <n v="2146"/>
    <n v="330"/>
    <n v="13"/>
    <n v="330"/>
    <n v="10547"/>
    <n v="10559"/>
    <n v="0.66"/>
    <n v="58"/>
    <d v="1991-12-07T00:00:00"/>
    <n v="1"/>
    <n v="1"/>
    <s v="HOUSTON PIPE LINE COMPANY LP"/>
    <s v="FLINT HILLS RESOURCES, LP"/>
    <n v="140637"/>
    <n v="12"/>
    <m/>
    <s v="MOBIL-DAVID, EAST"/>
    <x v="0"/>
    <n v="4"/>
    <s v="TEXAS &amp; LOUISIANA GULF COAST BASIN"/>
    <m/>
    <s v="USA"/>
    <m/>
    <m/>
    <n v="27.681655599999999"/>
    <n v="411"/>
    <n v="-97.500624700000003"/>
    <m/>
    <m/>
    <s v="P-330"/>
    <x v="0"/>
    <s v="DE YNOJOSA, R"/>
    <n v="248733"/>
    <n v="2146"/>
    <m/>
    <n v="0"/>
    <n v="0"/>
  </r>
  <r>
    <n v="42355062630000"/>
    <n v="4235506263"/>
    <n v="0"/>
    <s v="Not in Permit List"/>
    <x v="1"/>
    <s v="MAGNUM PRODUCING, LP"/>
    <x v="375"/>
    <n v="1"/>
    <x v="23"/>
    <m/>
    <s v="GAS"/>
    <x v="0"/>
    <s v="D"/>
    <n v="10990"/>
    <x v="356"/>
    <x v="0"/>
    <x v="0"/>
    <m/>
    <m/>
    <m/>
    <m/>
    <m/>
    <m/>
    <m/>
    <m/>
    <m/>
    <m/>
    <m/>
    <m/>
    <m/>
    <s v="GULF COAST WEST"/>
    <m/>
    <m/>
    <m/>
    <m/>
    <m/>
    <m/>
    <m/>
    <m/>
    <m/>
    <m/>
    <m/>
    <d v="2015-12-01T00:00:00"/>
    <m/>
    <n v="0"/>
    <n v="0"/>
    <m/>
    <m/>
    <m/>
    <m/>
    <m/>
    <m/>
    <m/>
    <m/>
    <m/>
    <m/>
    <m/>
    <m/>
    <m/>
    <m/>
    <n v="7796"/>
    <n v="7814"/>
    <m/>
    <m/>
    <d v="1990-09-10T00:00:00"/>
    <n v="1"/>
    <m/>
    <m/>
    <m/>
    <n v="136903"/>
    <n v="18"/>
    <m/>
    <s v="WILDCAT"/>
    <x v="0"/>
    <n v="4"/>
    <s v="TEXAS &amp; LOUISIANA GULF COAST BASIN"/>
    <m/>
    <s v="USA"/>
    <m/>
    <m/>
    <n v="27.890042999999999"/>
    <n v="2522"/>
    <n v="-97.113699800000006"/>
    <m/>
    <m/>
    <s v="P-330"/>
    <x v="0"/>
    <s v="ARANSAS DOCK &amp; CHANNEL CO. Â£651"/>
    <n v="247735"/>
    <m/>
    <m/>
    <m/>
    <n v="0"/>
  </r>
  <r>
    <n v="42409323280000"/>
    <n v="4240932328"/>
    <n v="2"/>
    <s v="Recomplete"/>
    <x v="1"/>
    <s v="MAGNUM PRODUCING &amp; OPERATING CO."/>
    <x v="368"/>
    <n v="1"/>
    <x v="18"/>
    <s v="FALLING STAR"/>
    <s v="GAS"/>
    <x v="0"/>
    <s v="V"/>
    <n v="5810"/>
    <x v="349"/>
    <x v="302"/>
    <x v="213"/>
    <n v="73"/>
    <n v="837501"/>
    <m/>
    <n v="3137"/>
    <m/>
    <m/>
    <n v="47"/>
    <n v="9819"/>
    <n v="142721"/>
    <m/>
    <n v="33"/>
    <n v="5187"/>
    <n v="534"/>
    <s v="GULF COAST WEST"/>
    <n v="101361"/>
    <n v="17428"/>
    <n v="450"/>
    <m/>
    <n v="3"/>
    <n v="95"/>
    <n v="550"/>
    <n v="567833"/>
    <n v="2"/>
    <n v="129"/>
    <n v="58314"/>
    <d v="1996-05-31T00:00:00"/>
    <n v="1956"/>
    <n v="40"/>
    <n v="500"/>
    <n v="187580"/>
    <n v="1144416.6669999999"/>
    <n v="266980"/>
    <n v="0.874"/>
    <n v="5.3"/>
    <n v="0"/>
    <n v="20625"/>
    <n v="5"/>
    <n v="113"/>
    <n v="6"/>
    <n v="3550"/>
    <n v="5"/>
    <n v="21"/>
    <n v="5"/>
    <n v="5108"/>
    <n v="5168"/>
    <n v="0.63"/>
    <n v="52.4"/>
    <d v="1990-03-22T00:00:00"/>
    <n v="1"/>
    <n v="1"/>
    <s v="VALERO TRANSMISSION, L. P."/>
    <s v="KOCH OIL CO/DIV OF KOCH IND, INC"/>
    <n v="134475"/>
    <n v="60"/>
    <m/>
    <s v="MATHIS, E"/>
    <x v="0"/>
    <n v="4"/>
    <s v="TEXAS &amp; LOUISIANA GULF COAST BASIN"/>
    <n v="65"/>
    <s v="USA"/>
    <m/>
    <m/>
    <n v="28.111601499999999"/>
    <n v="316"/>
    <n v="-97.682949100000002"/>
    <m/>
    <m/>
    <s v="P-330"/>
    <x v="3"/>
    <s v="I&amp;GN RR CO"/>
    <n v="247245"/>
    <n v="24"/>
    <n v="27466"/>
    <n v="517"/>
    <n v="0"/>
  </r>
  <r>
    <n v="42215315720000"/>
    <n v="4221531572"/>
    <n v="0"/>
    <s v="Not in Permit List"/>
    <x v="1"/>
    <s v="MAGNUM PRODUCING &amp; OPERATING COMPANY"/>
    <x v="376"/>
    <n v="1"/>
    <x v="29"/>
    <n v="9600"/>
    <s v="GAS"/>
    <x v="0"/>
    <s v="V"/>
    <n v="9725"/>
    <x v="357"/>
    <x v="303"/>
    <x v="257"/>
    <n v="42"/>
    <n v="29547"/>
    <m/>
    <n v="58"/>
    <m/>
    <m/>
    <n v="28"/>
    <n v="7367"/>
    <n v="4983"/>
    <m/>
    <m/>
    <n v="1044"/>
    <n v="55"/>
    <s v="GULF COAST WEST"/>
    <n v="14394"/>
    <n v="2454"/>
    <n v="3323"/>
    <m/>
    <n v="0"/>
    <n v="34"/>
    <n v="205"/>
    <n v="205333"/>
    <n v="10"/>
    <m/>
    <n v="3744"/>
    <d v="1994-06-01T00:00:00"/>
    <n v="1378"/>
    <n v="0"/>
    <n v="0"/>
    <n v="6154000"/>
    <m/>
    <n v="509430"/>
    <m/>
    <n v="0.2"/>
    <n v="0"/>
    <n v="6154"/>
    <n v="2"/>
    <n v="54"/>
    <n v="4"/>
    <n v="1027"/>
    <n v="2"/>
    <n v="6"/>
    <n v="2"/>
    <n v="9576"/>
    <n v="9624"/>
    <n v="0.62"/>
    <m/>
    <d v="1990-03-28T00:00:00"/>
    <n v="1"/>
    <n v="1"/>
    <s v="TEXAS EASTERN TRANSMISSION CORP."/>
    <s v="SCURLOCK PERMIAN CORPORATION"/>
    <n v="134257"/>
    <n v="48"/>
    <m/>
    <s v="SAN MANUEL"/>
    <x v="0"/>
    <n v="4"/>
    <s v="TEXAS &amp; LOUISIANA GULF COAST BASIN"/>
    <m/>
    <s v="USA"/>
    <m/>
    <m/>
    <n v="26.578216300000001"/>
    <n v="290"/>
    <n v="-98.069458600000004"/>
    <m/>
    <m/>
    <s v="P-330"/>
    <x v="2"/>
    <s v="BALLI, J J"/>
    <n v="247202"/>
    <m/>
    <n v="157"/>
    <n v="56"/>
    <n v="0"/>
  </r>
  <r>
    <n v="42409322060000"/>
    <n v="4240932206"/>
    <n v="2"/>
    <s v="PlugBack"/>
    <x v="1"/>
    <s v="MAGNUM PRODUCING &amp; OPERATING COMPANY"/>
    <x v="377"/>
    <n v="1"/>
    <x v="18"/>
    <n v="5400"/>
    <s v="GAS"/>
    <x v="0"/>
    <s v="V"/>
    <n v="7994"/>
    <x v="358"/>
    <x v="304"/>
    <x v="258"/>
    <n v="23"/>
    <n v="90074"/>
    <m/>
    <n v="383"/>
    <m/>
    <m/>
    <n v="151"/>
    <n v="6620"/>
    <n v="15395"/>
    <m/>
    <n v="20"/>
    <n v="3686"/>
    <n v="132"/>
    <s v="GULF COAST WEST"/>
    <n v="33173"/>
    <n v="5661"/>
    <n v="663"/>
    <m/>
    <n v="1"/>
    <n v="40"/>
    <n v="235"/>
    <n v="241036"/>
    <n v="11"/>
    <n v="219"/>
    <n v="54430"/>
    <d v="1991-11-06T00:00:00"/>
    <n v="1538"/>
    <n v="1250"/>
    <n v="1600"/>
    <n v="235040"/>
    <n v="217341.46299999999"/>
    <n v="235180"/>
    <n v="4.601"/>
    <n v="4.3"/>
    <n v="0"/>
    <n v="6581"/>
    <n v="2"/>
    <n v="35"/>
    <n v="3"/>
    <n v="1125"/>
    <n v="2"/>
    <n v="7"/>
    <n v="2"/>
    <n v="5439"/>
    <n v="5442"/>
    <n v="0.57999999999999996"/>
    <n v="46"/>
    <d v="1990-01-09T00:00:00"/>
    <n v="1"/>
    <n v="1"/>
    <s v="TENNESSEE GAS PIPELINE COMPANY"/>
    <s v="EOTT ENERGY CORP."/>
    <n v="133348"/>
    <n v="3"/>
    <m/>
    <s v="ODEM, N."/>
    <x v="0"/>
    <n v="4"/>
    <s v="TEXAS &amp; LOUISIANA GULF COAST BASIN"/>
    <m/>
    <s v="USA"/>
    <m/>
    <m/>
    <n v="27.979468300000001"/>
    <n v="46"/>
    <n v="-97.581887499999993"/>
    <m/>
    <m/>
    <s v="P-330"/>
    <x v="2"/>
    <s v="BURGESS, W G"/>
    <n v="246937"/>
    <n v="164"/>
    <n v="35644"/>
    <n v="5082"/>
    <n v="0"/>
  </r>
  <r>
    <n v="42427320010000"/>
    <n v="4242732001"/>
    <n v="0"/>
    <s v="Not in Permit List"/>
    <x v="1"/>
    <s v="MAGNUM PRODUCING &amp; OPERATING COMPANY"/>
    <x v="378"/>
    <n v="2"/>
    <x v="52"/>
    <s v="STRAY 3300"/>
    <s v="GAS"/>
    <x v="3"/>
    <s v="V"/>
    <n v="4610"/>
    <x v="359"/>
    <x v="229"/>
    <x v="259"/>
    <n v="103"/>
    <n v="298879"/>
    <m/>
    <n v="1840"/>
    <m/>
    <n v="1"/>
    <n v="197"/>
    <n v="0"/>
    <n v="51653"/>
    <m/>
    <m/>
    <n v="89"/>
    <n v="0"/>
    <s v="GULF COAST WEST"/>
    <n v="23637"/>
    <n v="3940"/>
    <n v="0"/>
    <m/>
    <n v="0"/>
    <n v="21"/>
    <n v="127"/>
    <n v="126967"/>
    <n v="0"/>
    <n v="209"/>
    <n v="4386"/>
    <d v="2006-04-01T00:00:00"/>
    <n v="0"/>
    <n v="0"/>
    <n v="0"/>
    <m/>
    <n v="10056.25"/>
    <n v="162430"/>
    <n v="99.441000000000003"/>
    <n v="0"/>
    <n v="5.0999999999999996"/>
    <n v="5960"/>
    <n v="32"/>
    <n v="91"/>
    <n v="49"/>
    <n v="993"/>
    <n v="32"/>
    <n v="6"/>
    <n v="32"/>
    <n v="3170"/>
    <n v="3182"/>
    <n v="0.86"/>
    <n v="68.099999999999994"/>
    <d v="1989-03-22T00:00:00"/>
    <n v="1"/>
    <n v="1"/>
    <s v="PG&amp;E TEXAS HYDROCARBONS, L.P."/>
    <s v="PLAINS MARKETING, L.P."/>
    <n v="130863"/>
    <n v="12"/>
    <m/>
    <s v="RINCON N."/>
    <x v="0"/>
    <n v="4"/>
    <s v="TEXAS &amp; LOUISIANA GULF COAST BASIN"/>
    <n v="553"/>
    <s v="USA"/>
    <m/>
    <m/>
    <n v="26.5760863"/>
    <n v="383"/>
    <n v="-98.561948400000006"/>
    <m/>
    <m/>
    <s v="P-330"/>
    <x v="2"/>
    <s v="CCSD&amp;RGNG RR CO"/>
    <n v="246320"/>
    <n v="160"/>
    <n v="1609"/>
    <n v="0"/>
    <n v="6955"/>
  </r>
  <r>
    <n v="42409322450000"/>
    <n v="4240932245"/>
    <n v="1"/>
    <s v="Recomplete"/>
    <x v="1"/>
    <s v="MAGNUM PRODUCING &amp; OPERATING CO."/>
    <x v="371"/>
    <n v="4"/>
    <x v="18"/>
    <n v="10700"/>
    <s v="GAS"/>
    <x v="0"/>
    <s v="D"/>
    <n v="12980"/>
    <x v="352"/>
    <x v="305"/>
    <x v="260"/>
    <n v="66"/>
    <n v="2277919"/>
    <m/>
    <n v="49367"/>
    <m/>
    <n v="10"/>
    <n v="380"/>
    <n v="14071"/>
    <n v="429020"/>
    <m/>
    <n v="1588"/>
    <n v="44011"/>
    <n v="13808"/>
    <s v="GULF COAST WEST"/>
    <n v="447366"/>
    <n v="88369"/>
    <n v="5292"/>
    <m/>
    <n v="108"/>
    <n v="639"/>
    <n v="3185"/>
    <n v="3833065"/>
    <n v="16"/>
    <n v="1356"/>
    <n v="122490"/>
    <d v="1994-05-02T00:00:00"/>
    <n v="671"/>
    <n v="230"/>
    <n v="420"/>
    <n v="29490"/>
    <n v="85532.051000000007"/>
    <n v="46140"/>
    <n v="11.692"/>
    <n v="33.9"/>
    <n v="26.3"/>
    <n v="107611"/>
    <n v="4"/>
    <n v="3348"/>
    <n v="2"/>
    <n v="21168"/>
    <n v="4"/>
    <n v="127"/>
    <n v="4"/>
    <n v="11684"/>
    <n v="11721"/>
    <n v="0.65"/>
    <n v="59.1"/>
    <d v="1988-12-20T00:00:00"/>
    <n v="1"/>
    <n v="1"/>
    <m/>
    <m/>
    <n v="129405"/>
    <n v="37"/>
    <m/>
    <s v="MIDWAY E."/>
    <x v="0"/>
    <n v="4"/>
    <s v="TEXAS &amp; LOUISIANA GULF COAST BASIN"/>
    <m/>
    <s v="USA"/>
    <m/>
    <m/>
    <n v="27.970039100000001"/>
    <n v="239"/>
    <n v="-97.324504500000003"/>
    <m/>
    <m/>
    <s v="P-330"/>
    <x v="3"/>
    <s v="STERLING, I"/>
    <n v="245889"/>
    <n v="312"/>
    <n v="26686"/>
    <n v="247"/>
    <n v="0"/>
  </r>
  <r>
    <n v="42247314740000"/>
    <n v="4224731474"/>
    <n v="1"/>
    <s v="PlugBack"/>
    <x v="1"/>
    <s v="MAGNUM PRODUCING &amp; OPERATING CO."/>
    <x v="379"/>
    <n v="1"/>
    <x v="51"/>
    <s v="YEGUA P-3"/>
    <s v="GAS"/>
    <x v="0"/>
    <s v="V"/>
    <n v="12269"/>
    <x v="289"/>
    <x v="306"/>
    <x v="261"/>
    <n v="37"/>
    <n v="166518"/>
    <m/>
    <n v="829"/>
    <m/>
    <m/>
    <n v="963"/>
    <n v="1039"/>
    <n v="28582"/>
    <m/>
    <m/>
    <n v="678"/>
    <n v="249"/>
    <s v="GULF COAST WEST"/>
    <n v="45303"/>
    <n v="7800"/>
    <n v="282"/>
    <m/>
    <n v="0"/>
    <n v="56"/>
    <n v="338"/>
    <n v="338903"/>
    <n v="6"/>
    <n v="285"/>
    <n v="52927"/>
    <d v="1992-01-21T00:00:00"/>
    <n v="331"/>
    <n v="350"/>
    <n v="900"/>
    <n v="2095200"/>
    <n v="316983.33299999998"/>
    <n v="200870"/>
    <n v="3.1549999999999998"/>
    <n v="0.5"/>
    <n v="0"/>
    <n v="10476"/>
    <n v="2"/>
    <n v="75"/>
    <n v="2"/>
    <n v="1751"/>
    <n v="2"/>
    <n v="11"/>
    <n v="2"/>
    <n v="5356"/>
    <n v="5364"/>
    <n v="0.57999999999999996"/>
    <m/>
    <d v="1988-10-17T00:00:00"/>
    <n v="1"/>
    <n v="1"/>
    <s v="ORYX ENERGY COMPANY"/>
    <s v="SCURLOCK PERMIAN CORPORATION"/>
    <n v="128985"/>
    <n v="8"/>
    <m/>
    <s v="JONES"/>
    <x v="0"/>
    <n v="4"/>
    <s v="TEXAS &amp; LOUISIANA GULF COAST BASIN"/>
    <m/>
    <s v="USA"/>
    <m/>
    <m/>
    <n v="26.8148938"/>
    <n v="258"/>
    <n v="-98.679682799999995"/>
    <m/>
    <m/>
    <s v="P-330"/>
    <x v="3"/>
    <s v="RAMIREZ, J M"/>
    <n v="245757"/>
    <n v="60"/>
    <n v="19019"/>
    <n v="118"/>
    <n v="0"/>
  </r>
  <r>
    <n v="42409322060000"/>
    <n v="4240932206"/>
    <n v="2"/>
    <s v="PlugBack"/>
    <x v="1"/>
    <s v="MAGNUM PRODUCING &amp; OPERATING COMPANY"/>
    <x v="380"/>
    <n v="1"/>
    <x v="18"/>
    <n v="7000"/>
    <s v="GAS"/>
    <x v="0"/>
    <s v="V"/>
    <n v="7994"/>
    <x v="358"/>
    <x v="307"/>
    <x v="239"/>
    <n v="8"/>
    <n v="33757"/>
    <m/>
    <n v="789"/>
    <m/>
    <n v="135"/>
    <n v="2247"/>
    <n v="0"/>
    <n v="6415"/>
    <m/>
    <n v="6"/>
    <n v="1125"/>
    <n v="188"/>
    <s v="GULF COAST WEST"/>
    <n v="15444"/>
    <n v="2762"/>
    <n v="0"/>
    <m/>
    <n v="5"/>
    <n v="46"/>
    <n v="245"/>
    <n v="274613"/>
    <n v="0"/>
    <m/>
    <m/>
    <d v="1989-10-01T00:00:00"/>
    <m/>
    <n v="0"/>
    <n v="0"/>
    <n v="49280"/>
    <n v="42784.536999999997"/>
    <n v="42780"/>
    <n v="23.373000000000001"/>
    <n v="20.3"/>
    <n v="60.1"/>
    <n v="7589"/>
    <n v="2"/>
    <n v="174"/>
    <n v="9"/>
    <n v="1419"/>
    <n v="2"/>
    <n v="9"/>
    <n v="2"/>
    <n v="7084"/>
    <n v="7087"/>
    <n v="0.6"/>
    <n v="53.1"/>
    <d v="1988-07-25T00:00:00"/>
    <n v="1"/>
    <n v="1"/>
    <s v="TEXLINE GAS COMPANY"/>
    <s v="ENRON OIL TRADING &amp; TRANSP. CO."/>
    <n v="128486"/>
    <n v="3"/>
    <m/>
    <s v="ODEM"/>
    <x v="0"/>
    <n v="4"/>
    <s v="TEXAS &amp; LOUISIANA GULF COAST BASIN"/>
    <m/>
    <s v="USA"/>
    <m/>
    <m/>
    <n v="27.979468300000001"/>
    <n v="46"/>
    <n v="-97.581887499999993"/>
    <m/>
    <m/>
    <s v="P-330"/>
    <x v="2"/>
    <s v="BURGESS, W G"/>
    <n v="245633"/>
    <n v="789"/>
    <n v="33757"/>
    <n v="0"/>
    <n v="0"/>
  </r>
  <r>
    <n v="42215317830000"/>
    <n v="4221531783"/>
    <n v="0"/>
    <s v="Not in Permit List"/>
    <x v="1"/>
    <s v="MAGNUM PRODUCING, LP"/>
    <x v="381"/>
    <n v="1"/>
    <x v="29"/>
    <s v="VICKSBURG LO-Y-2"/>
    <s v="GAS"/>
    <x v="0"/>
    <s v="V"/>
    <n v="15000"/>
    <x v="360"/>
    <x v="232"/>
    <x v="262"/>
    <n v="156"/>
    <n v="547592"/>
    <m/>
    <n v="3077"/>
    <m/>
    <n v="2"/>
    <n v="2"/>
    <n v="74163"/>
    <n v="94342"/>
    <m/>
    <n v="112"/>
    <n v="9858"/>
    <n v="700"/>
    <s v="GULF COAST WEST"/>
    <n v="78256"/>
    <n v="13743"/>
    <n v="9206"/>
    <m/>
    <n v="10"/>
    <n v="180"/>
    <n v="1024"/>
    <n v="1081300"/>
    <n v="0"/>
    <n v="9"/>
    <n v="10"/>
    <d v="2016-06-01T00:00:00"/>
    <n v="2"/>
    <n v="0"/>
    <n v="0"/>
    <n v="107820"/>
    <n v="1000"/>
    <n v="177960"/>
    <n v="1000"/>
    <n v="9.3000000000000007"/>
    <n v="1000"/>
    <n v="30729"/>
    <n v="2"/>
    <n v="285"/>
    <n v="2"/>
    <n v="5407"/>
    <n v="2"/>
    <n v="32"/>
    <n v="2"/>
    <n v="13612"/>
    <n v="13820"/>
    <n v="0.59"/>
    <n v="55"/>
    <d v="1999-05-24T00:00:00"/>
    <n v="1"/>
    <n v="1"/>
    <s v="MAGNUM PRODUCING, LP"/>
    <s v="SUNOCO PTNRS. MKTG.&amp;TERMINALS LP"/>
    <n v="127818"/>
    <n v="208"/>
    <m/>
    <s v="MCCOOK E"/>
    <x v="0"/>
    <n v="4"/>
    <s v="TEXAS &amp; LOUISIANA GULF COAST BASIN"/>
    <m/>
    <s v="USA"/>
    <m/>
    <m/>
    <n v="26.472348199999999"/>
    <n v="227"/>
    <n v="-98.362222799999998"/>
    <m/>
    <m/>
    <s v="P-330"/>
    <x v="0"/>
    <s v="HIDALGO CSL"/>
    <n v="245451"/>
    <n v="2"/>
    <n v="2"/>
    <n v="0"/>
    <n v="0"/>
  </r>
  <r>
    <n v="42409025040000"/>
    <n v="4240902504"/>
    <n v="1"/>
    <s v="Amended"/>
    <x v="1"/>
    <s v="MAGNUM PRODUCING &amp; OPERATING CO."/>
    <x v="286"/>
    <n v="1"/>
    <x v="18"/>
    <s v="STARK"/>
    <s v="GAS"/>
    <x v="0"/>
    <s v="D"/>
    <n v="11090"/>
    <x v="361"/>
    <x v="307"/>
    <x v="263"/>
    <n v="53"/>
    <n v="368817"/>
    <m/>
    <n v="17485"/>
    <m/>
    <m/>
    <n v="52"/>
    <n v="9739"/>
    <n v="78955"/>
    <m/>
    <n v="809"/>
    <n v="12271"/>
    <n v="5046"/>
    <s v="GULF COAST WEST"/>
    <n v="82235"/>
    <n v="18752"/>
    <n v="2741"/>
    <m/>
    <n v="30"/>
    <n v="113"/>
    <n v="497"/>
    <n v="678323"/>
    <n v="4"/>
    <n v="1980"/>
    <n v="51195"/>
    <d v="1993-04-01T00:00:00"/>
    <n v="1031"/>
    <n v="0"/>
    <n v="0"/>
    <n v="16490"/>
    <n v="25653.955999999998"/>
    <n v="21090"/>
    <n v="38.979999999999997"/>
    <n v="60.6"/>
    <n v="0"/>
    <n v="15418"/>
    <n v="2"/>
    <n v="935"/>
    <n v="2"/>
    <n v="3505"/>
    <n v="2"/>
    <n v="21"/>
    <n v="2"/>
    <n v="9372"/>
    <n v="9394"/>
    <n v="0.65"/>
    <n v="47"/>
    <d v="1976-09-24T00:00:00"/>
    <n v="1"/>
    <n v="1"/>
    <s v="HOUSTON PIPE LINE COMPANY"/>
    <s v="KOCH OIL CO/DIV OF KOCH IND, INC"/>
    <n v="127725"/>
    <n v="22"/>
    <m/>
    <s v="HARVEY"/>
    <x v="0"/>
    <n v="4"/>
    <s v="TEXAS &amp; LOUISIANA GULF COAST BASIN"/>
    <m/>
    <s v="USA"/>
    <m/>
    <m/>
    <n v="27.976408200000002"/>
    <n v="231"/>
    <n v="-97.258757799999998"/>
    <m/>
    <m/>
    <s v="P-330"/>
    <x v="3"/>
    <s v="SARGENT, G"/>
    <n v="245437"/>
    <n v="1049"/>
    <n v="26911"/>
    <n v="1227"/>
    <n v="0"/>
  </r>
  <r>
    <n v="42273020030000"/>
    <n v="4227302003"/>
    <n v="0"/>
    <s v="Not in Permit List"/>
    <x v="1"/>
    <s v="MAGNUM PRODUCING, LP"/>
    <x v="382"/>
    <s v="23 U"/>
    <x v="31"/>
    <s v="MASSIVE 4"/>
    <s v="GAS"/>
    <x v="0"/>
    <s v="V"/>
    <n v="9300"/>
    <x v="299"/>
    <x v="308"/>
    <x v="247"/>
    <n v="43"/>
    <n v="307665"/>
    <m/>
    <m/>
    <m/>
    <m/>
    <n v="337"/>
    <n v="177844"/>
    <n v="51278"/>
    <m/>
    <m/>
    <n v="19319"/>
    <n v="0"/>
    <s v="GULF COAST WEST"/>
    <n v="77978"/>
    <n v="12996"/>
    <n v="8324"/>
    <m/>
    <n v="0"/>
    <n v="51"/>
    <n v="306"/>
    <n v="306032"/>
    <n v="459"/>
    <m/>
    <n v="91501"/>
    <d v="2016-08-01T00:00:00"/>
    <n v="62284"/>
    <n v="0"/>
    <n v="0"/>
    <m/>
    <m/>
    <m/>
    <m/>
    <n v="0"/>
    <n v="0"/>
    <n v="19319"/>
    <n v="1"/>
    <m/>
    <m/>
    <n v="3220"/>
    <n v="1"/>
    <n v="19"/>
    <n v="1"/>
    <n v="8757"/>
    <n v="8770"/>
    <n v="0.62"/>
    <m/>
    <d v="1988-01-08T00:00:00"/>
    <n v="1"/>
    <n v="1"/>
    <s v="MAGNUM PRODUCING, LP"/>
    <s v="FLINT HILLS RESOURCES, LP"/>
    <n v="127370"/>
    <n v="13"/>
    <m/>
    <s v="MAY"/>
    <x v="0"/>
    <n v="4"/>
    <s v="TEXAS &amp; LOUISIANA GULF COAST BASIN"/>
    <m/>
    <s v="USA"/>
    <m/>
    <m/>
    <n v="27.309329399999999"/>
    <n v="232"/>
    <n v="-97.733821500000005"/>
    <m/>
    <m/>
    <s v="P-330"/>
    <x v="0"/>
    <s v="TREVINO, G"/>
    <n v="245345"/>
    <m/>
    <n v="64193"/>
    <n v="67109"/>
    <n v="0"/>
  </r>
  <r>
    <n v="42355315880000"/>
    <n v="4235531588"/>
    <n v="1"/>
    <s v="DeepenWithinCasing"/>
    <x v="1"/>
    <s v="MAGNUM PRODUCING, LP"/>
    <x v="374"/>
    <n v="1"/>
    <x v="23"/>
    <s v="FRIO 10248"/>
    <s v="GAS"/>
    <x v="0"/>
    <s v="V"/>
    <n v="12450"/>
    <x v="355"/>
    <x v="309"/>
    <x v="215"/>
    <n v="36"/>
    <n v="707348"/>
    <m/>
    <n v="24381"/>
    <m/>
    <n v="58"/>
    <n v="4450"/>
    <n v="1886"/>
    <n v="142272"/>
    <m/>
    <n v="35"/>
    <n v="778"/>
    <n v="6348"/>
    <s v="GULF COAST WEST"/>
    <n v="115040"/>
    <n v="25521"/>
    <n v="383"/>
    <m/>
    <n v="43"/>
    <n v="161"/>
    <n v="708"/>
    <n v="966806"/>
    <n v="15"/>
    <n v="8407"/>
    <n v="274051"/>
    <d v="2016-08-01T00:00:00"/>
    <n v="667"/>
    <n v="0"/>
    <n v="0"/>
    <n v="16430"/>
    <n v="49221.525999999998"/>
    <n v="29010"/>
    <n v="20.315999999999999"/>
    <n v="60.9"/>
    <n v="13"/>
    <n v="25867"/>
    <n v="4"/>
    <n v="1425"/>
    <n v="4"/>
    <n v="5736"/>
    <n v="4"/>
    <n v="34"/>
    <n v="4"/>
    <n v="10242"/>
    <n v="10250"/>
    <n v="0.68"/>
    <n v="62.2"/>
    <d v="1988-02-26T00:00:00"/>
    <n v="1"/>
    <n v="1"/>
    <m/>
    <m/>
    <n v="127255"/>
    <n v="8"/>
    <m/>
    <s v="DOUGHTY"/>
    <x v="0"/>
    <n v="4"/>
    <s v="TEXAS &amp; LOUISIANA GULF COAST BASIN"/>
    <m/>
    <s v="USA"/>
    <m/>
    <m/>
    <n v="27.681655599999999"/>
    <n v="411"/>
    <n v="-97.500624700000003"/>
    <m/>
    <m/>
    <s v="P-330"/>
    <x v="0"/>
    <s v="DE YNOJOSA, R"/>
    <n v="245318"/>
    <n v="3670"/>
    <n v="180643"/>
    <n v="473"/>
    <n v="0"/>
  </r>
  <r>
    <n v="42409322060000"/>
    <n v="4240932206"/>
    <n v="2"/>
    <s v="PlugBack"/>
    <x v="1"/>
    <s v="MAGNUM PRODUCING &amp; OPERATING COMPANY"/>
    <x v="383"/>
    <n v="1"/>
    <x v="18"/>
    <s v="7680 FRIO"/>
    <s v="GAS"/>
    <x v="0"/>
    <s v="V"/>
    <n v="7994"/>
    <x v="358"/>
    <x v="310"/>
    <x v="197"/>
    <n v="5"/>
    <n v="17589"/>
    <m/>
    <n v="371"/>
    <m/>
    <m/>
    <n v="106"/>
    <n v="0"/>
    <n v="3303"/>
    <m/>
    <n v="80"/>
    <n v="1346"/>
    <n v="371"/>
    <s v="GULF COAST WEST"/>
    <n v="17589"/>
    <n v="3303"/>
    <n v="0"/>
    <m/>
    <n v="2"/>
    <n v="34"/>
    <n v="191"/>
    <n v="205759"/>
    <n v="0"/>
    <m/>
    <m/>
    <d v="1988-12-01T00:00:00"/>
    <m/>
    <n v="0"/>
    <n v="0"/>
    <n v="78040"/>
    <n v="47409.703999999998"/>
    <n v="47410"/>
    <n v="21.093"/>
    <n v="12.8"/>
    <n v="0"/>
    <n v="6203"/>
    <n v="4"/>
    <n v="152"/>
    <n v="5"/>
    <n v="1102"/>
    <n v="4"/>
    <n v="7"/>
    <n v="4"/>
    <n v="7678"/>
    <n v="7679"/>
    <n v="0.64"/>
    <n v="52.8"/>
    <d v="1988-01-20T00:00:00"/>
    <n v="1"/>
    <n v="1"/>
    <s v="TEXLINE GAS COMPANY"/>
    <s v="ENRON OIL TRADING &amp; TRANSP. CO."/>
    <n v="127231"/>
    <n v="1"/>
    <m/>
    <s v="ODEM, N."/>
    <x v="0"/>
    <n v="4"/>
    <s v="TEXAS &amp; LOUISIANA GULF COAST BASIN"/>
    <m/>
    <s v="USA"/>
    <m/>
    <m/>
    <n v="27.979468300000001"/>
    <n v="46"/>
    <n v="-97.581887499999993"/>
    <m/>
    <m/>
    <s v="P-330"/>
    <x v="2"/>
    <s v="BURGESS, W G"/>
    <n v="245312"/>
    <n v="371"/>
    <n v="17589"/>
    <n v="0"/>
    <n v="0"/>
  </r>
  <r>
    <n v="42355324680000"/>
    <n v="4235532468"/>
    <n v="0"/>
    <s v="Not in Permit List"/>
    <x v="1"/>
    <s v="MAGNUM PRODUCING, LP"/>
    <x v="102"/>
    <n v="774"/>
    <x v="23"/>
    <s v="MID. FRIO CONS."/>
    <s v="GAS"/>
    <x v="0"/>
    <s v="V"/>
    <n v="11043"/>
    <x v="104"/>
    <x v="311"/>
    <x v="264"/>
    <n v="7"/>
    <n v="50510"/>
    <m/>
    <n v="1254"/>
    <m/>
    <m/>
    <n v="1050"/>
    <n v="0"/>
    <n v="9672"/>
    <m/>
    <n v="742"/>
    <n v="28584"/>
    <n v="1254"/>
    <s v="GULF COAST WEST"/>
    <n v="49460"/>
    <n v="9497"/>
    <n v="0"/>
    <m/>
    <n v="8"/>
    <n v="67"/>
    <n v="353"/>
    <n v="399226"/>
    <n v="0"/>
    <m/>
    <m/>
    <d v="1995-02-01T00:00:00"/>
    <m/>
    <n v="0"/>
    <n v="0"/>
    <n v="46220"/>
    <n v="40279.107000000004"/>
    <n v="40280"/>
    <n v="24.827000000000002"/>
    <n v="21.6"/>
    <n v="0"/>
    <n v="28584"/>
    <n v="1"/>
    <n v="742"/>
    <n v="1"/>
    <n v="5506"/>
    <n v="1"/>
    <n v="33"/>
    <n v="1"/>
    <n v="6446"/>
    <n v="6550"/>
    <n v="0.65"/>
    <n v="61"/>
    <d v="1986-11-05T00:00:00"/>
    <n v="1"/>
    <n v="1"/>
    <m/>
    <m/>
    <n v="123388"/>
    <n v="104"/>
    <m/>
    <s v="CHAPMAN RANCH"/>
    <x v="0"/>
    <n v="4"/>
    <s v="TEXAS &amp; LOUISIANA GULF COAST BASIN"/>
    <n v="74"/>
    <s v="USA"/>
    <m/>
    <m/>
    <n v="27.601810400000002"/>
    <n v="411"/>
    <n v="-97.533457999999996"/>
    <m/>
    <m/>
    <s v="P-330"/>
    <x v="0"/>
    <s v="DE YNOJOSA, R"/>
    <n v="244302"/>
    <n v="1254"/>
    <n v="50510"/>
    <n v="0"/>
    <n v="0"/>
  </r>
  <r>
    <n v="42215316390000"/>
    <n v="4221531639"/>
    <n v="0"/>
    <s v="Not in Permit List"/>
    <x v="1"/>
    <s v="MAGNUM PRODUCING &amp; OPERATING COMPANY"/>
    <x v="378"/>
    <n v="1"/>
    <x v="29"/>
    <n v="8650"/>
    <s v="GAS"/>
    <x v="3"/>
    <s v="V"/>
    <n v="9500"/>
    <x v="362"/>
    <x v="312"/>
    <x v="41"/>
    <n v="332"/>
    <n v="483437"/>
    <m/>
    <n v="3346"/>
    <m/>
    <m/>
    <n v="39"/>
    <n v="97433"/>
    <n v="83919"/>
    <m/>
    <n v="82"/>
    <n v="6036"/>
    <n v="508"/>
    <s v="GULF COAST WEST"/>
    <n v="55602"/>
    <n v="9775"/>
    <n v="17888"/>
    <m/>
    <n v="5"/>
    <n v="79"/>
    <n v="445"/>
    <n v="473893"/>
    <n v="7"/>
    <m/>
    <n v="5658"/>
    <d v="2015-12-01T00:00:00"/>
    <n v="981"/>
    <n v="0"/>
    <n v="0"/>
    <n v="90850"/>
    <m/>
    <n v="144480"/>
    <m/>
    <n v="11"/>
    <n v="0"/>
    <n v="14686"/>
    <n v="3"/>
    <n v="137"/>
    <n v="2"/>
    <n v="2564"/>
    <n v="3"/>
    <n v="15"/>
    <n v="3"/>
    <n v="8696"/>
    <n v="8699"/>
    <n v="0.62"/>
    <n v="55"/>
    <d v="1987-01-21T00:00:00"/>
    <n v="1"/>
    <n v="1"/>
    <s v="TEXAS EASTERN TRANSMISSION, LP"/>
    <s v="FLINT HILLS RESOURCES, LP"/>
    <n v="123212"/>
    <n v="3"/>
    <m/>
    <s v="SAN MANUEL"/>
    <x v="0"/>
    <n v="4"/>
    <s v="TEXAS &amp; LOUISIANA GULF COAST BASIN"/>
    <m/>
    <s v="USA"/>
    <m/>
    <m/>
    <n v="26.587060300000001"/>
    <n v="290"/>
    <n v="-98.073708100000005"/>
    <m/>
    <m/>
    <s v="P-330"/>
    <x v="2"/>
    <s v="BALLI, J J"/>
    <n v="244267"/>
    <m/>
    <n v="3084"/>
    <n v="536"/>
    <n v="0"/>
  </r>
  <r>
    <n v="42409319730000"/>
    <n v="4240931973"/>
    <n v="0"/>
    <s v="Not in Permit List"/>
    <x v="1"/>
    <s v="MAGNUM PRODUCING &amp; OPERATING CO."/>
    <x v="384"/>
    <n v="2"/>
    <x v="18"/>
    <s v="3114 SAND"/>
    <s v="GAS"/>
    <x v="0"/>
    <s v="V"/>
    <n v="3407"/>
    <x v="363"/>
    <x v="311"/>
    <x v="265"/>
    <n v="21"/>
    <n v="212921"/>
    <m/>
    <n v="636"/>
    <m/>
    <m/>
    <n v="565"/>
    <n v="606"/>
    <n v="36123"/>
    <m/>
    <n v="5"/>
    <n v="10087"/>
    <n v="34"/>
    <s v="GULF COAST WEST"/>
    <n v="116384"/>
    <n v="19431"/>
    <n v="332"/>
    <m/>
    <n v="0"/>
    <n v="125"/>
    <n v="750"/>
    <n v="751000"/>
    <n v="2"/>
    <n v="124"/>
    <n v="160352"/>
    <d v="1988-10-01T00:00:00"/>
    <n v="457"/>
    <n v="0"/>
    <n v="0"/>
    <n v="7754330"/>
    <n v="102673.82799999999"/>
    <n v="334780"/>
    <n v="9.74"/>
    <n v="0.1"/>
    <n v="0"/>
    <n v="23427"/>
    <n v="3"/>
    <n v="82"/>
    <n v="14"/>
    <n v="3915"/>
    <n v="3"/>
    <n v="23"/>
    <n v="3"/>
    <n v="2964"/>
    <n v="3018"/>
    <n v="0.62"/>
    <n v="35"/>
    <d v="1986-10-24T00:00:00"/>
    <n v="1"/>
    <n v="1"/>
    <s v="VALERO TRANSMISSION, L. P."/>
    <m/>
    <n v="122578"/>
    <n v="54"/>
    <m/>
    <s v="HET"/>
    <x v="0"/>
    <n v="4"/>
    <s v="TEXAS &amp; LOUISIANA GULF COAST BASIN"/>
    <m/>
    <s v="USA"/>
    <m/>
    <m/>
    <n v="28.147907799999999"/>
    <n v="337"/>
    <n v="-97.823076299999997"/>
    <m/>
    <m/>
    <s v="P-330"/>
    <x v="3"/>
    <s v="PAY, W R"/>
    <n v="244143"/>
    <n v="512"/>
    <n v="52569"/>
    <n v="149"/>
    <n v="0"/>
  </r>
  <r>
    <n v="42047314630000"/>
    <n v="4204731463"/>
    <n v="0"/>
    <s v="Not in Permit List"/>
    <x v="1"/>
    <s v="MAGNUM PRODUCING, LP"/>
    <x v="385"/>
    <n v="1"/>
    <x v="21"/>
    <s v="LOUELLA"/>
    <s v="GAS"/>
    <x v="0"/>
    <s v="V"/>
    <n v="11000"/>
    <x v="364"/>
    <x v="235"/>
    <x v="132"/>
    <n v="185"/>
    <n v="1001678"/>
    <m/>
    <n v="23019"/>
    <m/>
    <n v="2"/>
    <n v="50"/>
    <n v="219537"/>
    <n v="189965"/>
    <m/>
    <n v="775"/>
    <n v="20291"/>
    <n v="3511"/>
    <s v="GULF COAST WEST"/>
    <n v="87351"/>
    <n v="18070"/>
    <n v="1811"/>
    <m/>
    <n v="3"/>
    <n v="6"/>
    <n v="19"/>
    <n v="36900"/>
    <n v="16"/>
    <m/>
    <n v="3313"/>
    <d v="1997-02-01T00:00:00"/>
    <n v="1047"/>
    <n v="45"/>
    <n v="1100"/>
    <n v="6580"/>
    <n v="50138.889000000003"/>
    <n v="43520"/>
    <n v="19.945"/>
    <n v="152"/>
    <n v="40"/>
    <n v="47885"/>
    <n v="9"/>
    <n v="1501"/>
    <n v="9"/>
    <n v="9482"/>
    <n v="9"/>
    <n v="57"/>
    <n v="9"/>
    <n v="9638"/>
    <n v="9664"/>
    <n v="0.6"/>
    <n v="5.5"/>
    <d v="1985-12-22T00:00:00"/>
    <n v="1"/>
    <n v="1"/>
    <s v="VINTAGE PETROLEUM, LLC"/>
    <s v="PLAINS MARKETING, L.P."/>
    <n v="121227"/>
    <n v="26"/>
    <m/>
    <s v="LA GLORIA"/>
    <x v="0"/>
    <n v="4"/>
    <s v="TEXAS &amp; LOUISIANA GULF COAST BASIN"/>
    <s v="TR 7"/>
    <s v="USA"/>
    <m/>
    <m/>
    <n v="27.212321200000002"/>
    <n v="433"/>
    <n v="-98.141109200000002"/>
    <n v="18"/>
    <m/>
    <s v="P-330"/>
    <x v="0"/>
    <s v="DE LA PENA, I"/>
    <n v="243826"/>
    <n v="36"/>
    <n v="1805"/>
    <n v="571"/>
    <n v="0"/>
  </r>
  <r>
    <n v="42215316220000"/>
    <n v="4221531622"/>
    <n v="0"/>
    <s v="Not in Permit List"/>
    <x v="1"/>
    <s v="MAGNUM PRODUCING, LP"/>
    <x v="386"/>
    <n v="1"/>
    <x v="29"/>
    <n v="11130"/>
    <s v="GAS"/>
    <x v="0"/>
    <s v="V"/>
    <n v="11922"/>
    <x v="365"/>
    <x v="313"/>
    <x v="55"/>
    <n v="340"/>
    <n v="726165"/>
    <m/>
    <n v="5068"/>
    <m/>
    <n v="13"/>
    <n v="474"/>
    <n v="56421"/>
    <n v="126095"/>
    <m/>
    <n v="33"/>
    <n v="6718"/>
    <n v="1239"/>
    <s v="GULF COAST WEST"/>
    <n v="135896"/>
    <n v="23888"/>
    <n v="6643"/>
    <m/>
    <n v="5"/>
    <n v="85"/>
    <n v="481"/>
    <n v="511903"/>
    <n v="9"/>
    <n v="63"/>
    <n v="7102"/>
    <d v="2016-06-01T00:00:00"/>
    <n v="142"/>
    <n v="0"/>
    <n v="0"/>
    <n v="91960"/>
    <n v="50345.324000000001"/>
    <n v="143280"/>
    <n v="19.863"/>
    <n v="10.9"/>
    <n v="27.4"/>
    <n v="47757"/>
    <n v="3"/>
    <n v="378"/>
    <n v="4"/>
    <n v="8335"/>
    <n v="3"/>
    <n v="50"/>
    <n v="3"/>
    <n v="11130"/>
    <n v="11174"/>
    <n v="0.61"/>
    <n v="46.7"/>
    <d v="1986-02-13T00:00:00"/>
    <n v="1"/>
    <n v="1"/>
    <s v="MAGNUM PRODUCING, LP"/>
    <s v="FIRST RIVER ENERGY, LLC"/>
    <n v="120373"/>
    <n v="44"/>
    <m/>
    <s v="MONTE CHRISTO S."/>
    <x v="0"/>
    <n v="4"/>
    <s v="TEXAS &amp; LOUISIANA GULF COAST BASIN"/>
    <n v="218"/>
    <s v="USA"/>
    <m/>
    <m/>
    <n v="26.3910664"/>
    <n v="626"/>
    <n v="-98.3482427"/>
    <m/>
    <m/>
    <s v="P-330"/>
    <x v="0"/>
    <s v="TM RR CO"/>
    <n v="243644"/>
    <n v="139"/>
    <n v="6998"/>
    <n v="140"/>
    <n v="0"/>
  </r>
  <r>
    <n v="42505321260000"/>
    <n v="4250532126"/>
    <n v="0"/>
    <s v="Not in Permit List"/>
    <x v="1"/>
    <s v="MAGNUM PRODUCING &amp; OPERATING CO."/>
    <x v="387"/>
    <n v="2"/>
    <x v="27"/>
    <s v="LOBO"/>
    <s v="GAS"/>
    <x v="0"/>
    <s v="V"/>
    <n v="11942"/>
    <x v="366"/>
    <x v="198"/>
    <x v="252"/>
    <n v="104"/>
    <n v="284902"/>
    <m/>
    <m/>
    <m/>
    <m/>
    <n v="38"/>
    <n v="14411"/>
    <n v="47484"/>
    <m/>
    <m/>
    <n v="1611"/>
    <n v="0"/>
    <s v="GULF COAST WEST"/>
    <n v="55257"/>
    <n v="9209"/>
    <n v="4837"/>
    <m/>
    <n v="0"/>
    <n v="15"/>
    <n v="87"/>
    <n v="87290"/>
    <n v="1"/>
    <m/>
    <n v="14743"/>
    <d v="1994-10-01T00:00:00"/>
    <n v="391"/>
    <n v="0"/>
    <n v="0"/>
    <m/>
    <m/>
    <m/>
    <m/>
    <n v="0"/>
    <n v="0"/>
    <n v="18774"/>
    <n v="4"/>
    <m/>
    <m/>
    <n v="3129"/>
    <n v="4"/>
    <n v="19"/>
    <n v="4"/>
    <n v="11661"/>
    <n v="11723"/>
    <n v="0.59"/>
    <m/>
    <d v="1985-12-02T00:00:00"/>
    <n v="1"/>
    <n v="1"/>
    <s v="GULF ENERGY PIPELINE COMPANY"/>
    <m/>
    <n v="119791"/>
    <n v="62"/>
    <m/>
    <s v="J. C. MARTIN"/>
    <x v="0"/>
    <n v="4"/>
    <s v="TEXAS &amp; LOUISIANA GULF COAST BASIN"/>
    <n v="5"/>
    <s v="USA"/>
    <m/>
    <m/>
    <n v="27.070153699999999"/>
    <n v="142"/>
    <n v="-99.265891300000007"/>
    <m/>
    <m/>
    <s v="P-330"/>
    <x v="3"/>
    <s v="RAMIREZ, J L"/>
    <n v="243503"/>
    <m/>
    <n v="7412"/>
    <n v="198"/>
    <n v="0"/>
  </r>
  <r>
    <n v="42505320890000"/>
    <n v="4250532089"/>
    <n v="0"/>
    <s v="Not in Permit List"/>
    <x v="1"/>
    <s v="MAGNUM PRODUCING &amp; OPERATING CO."/>
    <x v="387"/>
    <n v="1"/>
    <x v="27"/>
    <s v="LOBO"/>
    <s v="GAS"/>
    <x v="0"/>
    <s v="V"/>
    <n v="11800"/>
    <x v="367"/>
    <x v="169"/>
    <x v="174"/>
    <n v="95"/>
    <n v="1860590"/>
    <m/>
    <m/>
    <m/>
    <m/>
    <n v="5442"/>
    <n v="79770"/>
    <n v="310098"/>
    <m/>
    <m/>
    <n v="12173"/>
    <n v="0"/>
    <s v="GULF COAST WEST"/>
    <n v="88987"/>
    <n v="14831"/>
    <n v="618"/>
    <m/>
    <n v="0"/>
    <n v="114"/>
    <n v="684"/>
    <n v="683833"/>
    <n v="212"/>
    <m/>
    <n v="140782"/>
    <d v="1994-06-01T00:00:00"/>
    <n v="3365"/>
    <n v="0"/>
    <n v="0"/>
    <m/>
    <m/>
    <m/>
    <m/>
    <n v="0"/>
    <n v="0"/>
    <n v="58091"/>
    <n v="10"/>
    <m/>
    <m/>
    <n v="9682"/>
    <n v="10"/>
    <n v="58"/>
    <n v="10"/>
    <n v="10227"/>
    <n v="10282"/>
    <n v="0.6"/>
    <m/>
    <d v="1985-08-16T00:00:00"/>
    <n v="1"/>
    <n v="1"/>
    <s v="GULF ENERGY PIPELINE COMPANY"/>
    <m/>
    <n v="117967"/>
    <n v="55"/>
    <m/>
    <s v="J. C. MARTIN"/>
    <x v="0"/>
    <n v="4"/>
    <s v="TEXAS &amp; LOUISIANA GULF COAST BASIN"/>
    <n v="5"/>
    <s v="USA"/>
    <m/>
    <m/>
    <n v="27.074713599999999"/>
    <n v="142"/>
    <n v="-99.269695400000003"/>
    <m/>
    <m/>
    <s v="P-330"/>
    <x v="3"/>
    <s v="RAMIREZ, J L"/>
    <n v="243074"/>
    <m/>
    <n v="104030"/>
    <n v="4065"/>
    <n v="0"/>
  </r>
  <r>
    <n v="42427307870000"/>
    <n v="4242730787"/>
    <n v="0"/>
    <s v="Not in Permit List"/>
    <x v="1"/>
    <s v="MAGNUM PRODUCING &amp; OPERATING CO."/>
    <x v="388"/>
    <s v="3 U"/>
    <x v="52"/>
    <n v="4580"/>
    <s v="GAS"/>
    <x v="3"/>
    <s v="V"/>
    <n v="9627"/>
    <x v="4"/>
    <x v="314"/>
    <x v="213"/>
    <n v="131"/>
    <n v="690223"/>
    <m/>
    <n v="3692"/>
    <m/>
    <m/>
    <n v="142"/>
    <n v="10763"/>
    <n v="118729"/>
    <m/>
    <n v="115"/>
    <n v="10907"/>
    <n v="579"/>
    <s v="GULF COAST WEST"/>
    <n v="95785"/>
    <n v="16543"/>
    <n v="2074"/>
    <m/>
    <n v="5"/>
    <n v="79"/>
    <n v="447"/>
    <n v="474867"/>
    <n v="1"/>
    <m/>
    <n v="5714"/>
    <d v="2003-04-01T00:00:00"/>
    <n v="32"/>
    <n v="0"/>
    <n v="0"/>
    <n v="95040"/>
    <m/>
    <n v="186950"/>
    <m/>
    <n v="10.5"/>
    <n v="0"/>
    <n v="26445"/>
    <n v="4"/>
    <n v="141"/>
    <n v="2"/>
    <n v="4482"/>
    <n v="4"/>
    <n v="27"/>
    <n v="4"/>
    <n v="4580"/>
    <n v="7058"/>
    <n v="0.62"/>
    <m/>
    <d v="1985-05-03T00:00:00"/>
    <n v="1"/>
    <n v="1"/>
    <m/>
    <m/>
    <n v="117911"/>
    <n v="2478"/>
    <m/>
    <s v="FLORES"/>
    <x v="0"/>
    <n v="4"/>
    <s v="TEXAS &amp; LOUISIANA GULF COAST BASIN"/>
    <n v="39"/>
    <s v="USA"/>
    <m/>
    <m/>
    <n v="26.426610799999999"/>
    <n v="279"/>
    <n v="-98.535566500000002"/>
    <m/>
    <m/>
    <s v="P-330"/>
    <x v="3"/>
    <s v="VILLAREAL, A"/>
    <n v="243047"/>
    <m/>
    <n v="4564"/>
    <n v="25"/>
    <n v="2393"/>
  </r>
  <r>
    <n v="42215316230000"/>
    <n v="4221531623"/>
    <n v="0"/>
    <s v="Not in Permit List"/>
    <x v="1"/>
    <s v="MAGNUM PRODUCING &amp; OPERATING COMPANY"/>
    <x v="389"/>
    <n v="3"/>
    <x v="29"/>
    <n v="8350"/>
    <s v="GAS"/>
    <x v="3"/>
    <s v="V"/>
    <n v="8965"/>
    <x v="4"/>
    <x v="238"/>
    <x v="190"/>
    <n v="15"/>
    <n v="173420"/>
    <m/>
    <n v="598"/>
    <m/>
    <n v="9"/>
    <n v="6200"/>
    <n v="101096"/>
    <n v="29501"/>
    <m/>
    <n v="130"/>
    <n v="37051"/>
    <n v="259"/>
    <s v="GULF COAST WEST"/>
    <n v="74427"/>
    <n v="12664"/>
    <n v="12675"/>
    <m/>
    <n v="1"/>
    <n v="57"/>
    <n v="333"/>
    <n v="341032"/>
    <n v="9238"/>
    <n v="217"/>
    <n v="61666"/>
    <d v="2015-12-01T00:00:00"/>
    <n v="10502"/>
    <n v="0"/>
    <n v="0"/>
    <n v="251850"/>
    <n v="293317.58500000002"/>
    <n v="290000"/>
    <n v="3.4089999999999998"/>
    <n v="4"/>
    <n v="1.5"/>
    <n v="37051"/>
    <n v="1"/>
    <n v="130"/>
    <n v="1"/>
    <n v="6305"/>
    <n v="1"/>
    <n v="38"/>
    <n v="1"/>
    <n v="8343"/>
    <n v="8357"/>
    <n v="0.62"/>
    <n v="52"/>
    <d v="1985-07-06T00:00:00"/>
    <n v="1"/>
    <n v="1"/>
    <s v="TEXAS EASTERN TRANSMISSION, LP"/>
    <s v="PLAINS MARKETING, L.P."/>
    <n v="117447"/>
    <n v="14"/>
    <m/>
    <s v="SAN MANUEL"/>
    <x v="0"/>
    <n v="4"/>
    <s v="TEXAS &amp; LOUISIANA GULF COAST BASIN"/>
    <m/>
    <s v="USA"/>
    <m/>
    <m/>
    <n v="26.580840899999998"/>
    <n v="290"/>
    <n v="-98.065059300000001"/>
    <m/>
    <m/>
    <s v="P-330"/>
    <x v="2"/>
    <s v="BALLI, J J"/>
    <n v="242930"/>
    <n v="381"/>
    <n v="111754"/>
    <n v="90594"/>
    <n v="0"/>
  </r>
  <r>
    <n v="42215315710000"/>
    <n v="4221531571"/>
    <n v="0"/>
    <s v="Not in Permit List"/>
    <x v="1"/>
    <s v="MAGNUM PRODUCING, LP"/>
    <x v="390"/>
    <n v="1"/>
    <x v="29"/>
    <s v="VICKSBURG 6000"/>
    <s v="GAS"/>
    <x v="0"/>
    <s v="V"/>
    <n v="6060"/>
    <x v="368"/>
    <x v="175"/>
    <x v="266"/>
    <n v="409"/>
    <n v="1766848"/>
    <m/>
    <n v="3040"/>
    <m/>
    <m/>
    <n v="217"/>
    <n v="17879"/>
    <n v="297515"/>
    <m/>
    <m/>
    <n v="191"/>
    <n v="303"/>
    <s v="GULF COAST WEST"/>
    <n v="60476"/>
    <n v="10382"/>
    <n v="119"/>
    <m/>
    <n v="1"/>
    <n v="59"/>
    <n v="346"/>
    <n v="353600"/>
    <n v="2"/>
    <m/>
    <n v="16139"/>
    <d v="2004-05-18T00:00:00"/>
    <n v="139"/>
    <n v="49"/>
    <n v="270"/>
    <n v="266000"/>
    <m/>
    <n v="581200"/>
    <m/>
    <n v="3.8"/>
    <n v="0"/>
    <n v="13665"/>
    <n v="37"/>
    <n v="80"/>
    <n v="2"/>
    <n v="2314"/>
    <n v="37"/>
    <n v="14"/>
    <n v="37"/>
    <n v="5965"/>
    <n v="5988"/>
    <n v="0.63"/>
    <m/>
    <d v="1985-02-07T00:00:00"/>
    <n v="1"/>
    <n v="1"/>
    <s v="ENTERPRISE PRODUCTS OPERATINGLLC"/>
    <s v="FIRST RIVER ENERGY, LLC"/>
    <n v="115364"/>
    <n v="23"/>
    <m/>
    <s v="BLOOMBERG"/>
    <x v="0"/>
    <n v="4"/>
    <s v="TEXAS &amp; LOUISIANA GULF COAST BASIN"/>
    <n v="41"/>
    <s v="USA"/>
    <m/>
    <m/>
    <n v="26.368728099999998"/>
    <n v="77"/>
    <n v="-98.5277186"/>
    <m/>
    <m/>
    <s v="P-330"/>
    <x v="0"/>
    <s v="ZAMORA, J"/>
    <n v="242423"/>
    <m/>
    <n v="15065"/>
    <n v="130"/>
    <n v="0"/>
  </r>
  <r>
    <n v="42355321970000"/>
    <n v="4235532197"/>
    <n v="0"/>
    <s v="Not in Permit List"/>
    <x v="1"/>
    <s v="MAGNUM PRODUCING &amp; OPERATING COMPANY"/>
    <x v="295"/>
    <n v="5"/>
    <x v="23"/>
    <m/>
    <s v="GAS"/>
    <x v="0"/>
    <s v="V"/>
    <n v="6250"/>
    <x v="369"/>
    <x v="315"/>
    <x v="190"/>
    <n v="22"/>
    <n v="101828"/>
    <m/>
    <m/>
    <m/>
    <m/>
    <n v="4771"/>
    <n v="661"/>
    <n v="16971"/>
    <m/>
    <m/>
    <n v="806"/>
    <n v="0"/>
    <s v="GULF COAST WEST"/>
    <n v="32963"/>
    <n v="5494"/>
    <n v="181"/>
    <m/>
    <n v="0"/>
    <n v="24"/>
    <n v="145"/>
    <n v="145032"/>
    <n v="27"/>
    <m/>
    <n v="41440"/>
    <d v="1989-02-01T00:00:00"/>
    <n v="228"/>
    <n v="0"/>
    <n v="0"/>
    <m/>
    <m/>
    <m/>
    <m/>
    <n v="0"/>
    <n v="0"/>
    <n v="9588"/>
    <n v="4"/>
    <m/>
    <m/>
    <n v="1598"/>
    <n v="4"/>
    <n v="10"/>
    <n v="4"/>
    <n v="6200"/>
    <n v="6202"/>
    <n v="0.61"/>
    <m/>
    <d v="1984-10-24T00:00:00"/>
    <n v="1"/>
    <n v="1"/>
    <s v="SOUTHERN GAS PIPELINE CO."/>
    <s v="PERMIAN"/>
    <n v="114508"/>
    <n v="2"/>
    <m/>
    <s v="FARENTHOLD"/>
    <x v="0"/>
    <n v="4"/>
    <s v="TEXAS &amp; LOUISIANA GULF COAST BASIN"/>
    <n v="17"/>
    <s v="USA"/>
    <m/>
    <m/>
    <n v="27.866247900000001"/>
    <n v="221"/>
    <n v="-97.900740499999998"/>
    <n v="5"/>
    <m/>
    <s v="P-330"/>
    <x v="2"/>
    <s v="DE LA GARZA MONTEMAYOR, J J, J L"/>
    <n v="242223"/>
    <m/>
    <n v="60388"/>
    <n v="433"/>
    <n v="0"/>
  </r>
  <r>
    <n v="42247316050000"/>
    <n v="4224731605"/>
    <n v="0"/>
    <s v="Not in Permit List"/>
    <x v="1"/>
    <s v="MAGNUM PRODUCING &amp; OPERATING CO."/>
    <x v="297"/>
    <n v="5"/>
    <x v="51"/>
    <n v="6160"/>
    <s v="GAS"/>
    <x v="0"/>
    <s v="V"/>
    <n v="6500"/>
    <x v="370"/>
    <x v="315"/>
    <x v="223"/>
    <n v="61"/>
    <n v="240578"/>
    <m/>
    <n v="1961"/>
    <m/>
    <n v="28"/>
    <m/>
    <n v="791"/>
    <n v="42057"/>
    <m/>
    <n v="14"/>
    <n v="2126"/>
    <n v="244"/>
    <s v="GULF COAST WEST"/>
    <n v="29102"/>
    <n v="5094"/>
    <n v="95"/>
    <m/>
    <n v="0"/>
    <n v="6"/>
    <n v="35"/>
    <n v="37226"/>
    <n v="0"/>
    <n v="260"/>
    <n v="24554"/>
    <d v="1989-06-09T00:00:00"/>
    <n v="79"/>
    <n v="40"/>
    <n v="350"/>
    <n v="109400"/>
    <n v="49187.5"/>
    <n v="122680"/>
    <n v="20.329999999999998"/>
    <n v="9.1"/>
    <m/>
    <n v="9962"/>
    <n v="11"/>
    <n v="141"/>
    <n v="12"/>
    <n v="1748"/>
    <n v="11"/>
    <n v="10"/>
    <n v="11"/>
    <n v="6164"/>
    <n v="6176"/>
    <n v="0.65"/>
    <m/>
    <d v="1984-09-10T00:00:00"/>
    <n v="1"/>
    <n v="1"/>
    <s v="AMERICAN PIPELINE COMPANY"/>
    <s v="SCURLOCK OIL COMPANY"/>
    <n v="114022"/>
    <n v="12"/>
    <m/>
    <s v="ESCONDIDO"/>
    <x v="0"/>
    <n v="4"/>
    <s v="TEXAS &amp; LOUISIANA GULF COAST BASIN"/>
    <m/>
    <s v="USA"/>
    <m/>
    <m/>
    <n v="26.9703892"/>
    <n v="257"/>
    <n v="-98.635860300000004"/>
    <m/>
    <m/>
    <s v="P-330"/>
    <x v="3"/>
    <s v="RAMIREZ, J M"/>
    <n v="242091"/>
    <n v="32"/>
    <n v="1574"/>
    <n v="5"/>
    <n v="0"/>
  </r>
  <r>
    <n v="42409319080000"/>
    <n v="4240931908"/>
    <n v="0"/>
    <s v="Not in Permit List"/>
    <x v="1"/>
    <s v="MAGNUM PRODUCING &amp; OPERATING CO."/>
    <x v="258"/>
    <n v="10"/>
    <x v="18"/>
    <n v="10700"/>
    <s v="GAS"/>
    <x v="0"/>
    <s v="V"/>
    <n v="12944"/>
    <x v="264"/>
    <x v="276"/>
    <x v="226"/>
    <n v="119"/>
    <n v="1878189"/>
    <m/>
    <n v="57683"/>
    <m/>
    <n v="45"/>
    <n v="1426"/>
    <n v="58856"/>
    <n v="370714"/>
    <m/>
    <n v="231"/>
    <n v="2651"/>
    <n v="2654"/>
    <s v="GULF COAST WEST"/>
    <n v="27632"/>
    <n v="7259"/>
    <n v="81"/>
    <m/>
    <n v="24"/>
    <n v="70"/>
    <n v="274"/>
    <n v="419355"/>
    <n v="428"/>
    <n v="22"/>
    <n v="541"/>
    <d v="1998-10-01T00:00:00"/>
    <n v="34"/>
    <n v="0"/>
    <n v="0"/>
    <n v="11260"/>
    <n v="21099.163"/>
    <n v="32560"/>
    <n v="47.395000000000003"/>
    <n v="88.8"/>
    <n v="31.6"/>
    <n v="46447"/>
    <n v="18"/>
    <n v="1987"/>
    <n v="18"/>
    <n v="9728"/>
    <n v="18"/>
    <n v="58"/>
    <n v="18"/>
    <n v="11036"/>
    <n v="12632"/>
    <n v="0.69"/>
    <n v="58"/>
    <d v="1984-06-15T00:00:00"/>
    <n v="1"/>
    <n v="1"/>
    <s v="HOUSTON PIPE LINE COMPANY"/>
    <s v="KOCH OIL CO/DIV OF KOCH IND, INC"/>
    <n v="111739"/>
    <n v="1596"/>
    <m/>
    <s v="MIDWAY E."/>
    <x v="0"/>
    <n v="4"/>
    <s v="TEXAS &amp; LOUISIANA GULF COAST BASIN"/>
    <m/>
    <s v="USA"/>
    <m/>
    <m/>
    <n v="27.961733200000001"/>
    <n v="280"/>
    <n v="-97.314191800000003"/>
    <m/>
    <m/>
    <s v="P-330"/>
    <x v="3"/>
    <s v="WRIGHT, C"/>
    <n v="241608"/>
    <n v="1553"/>
    <n v="32767"/>
    <n v="9830"/>
    <n v="1773"/>
  </r>
  <r>
    <n v="42215314410000"/>
    <n v="4221531441"/>
    <n v="0"/>
    <s v="Not in Permit List"/>
    <x v="1"/>
    <s v="MAGNUM PRODUCING &amp; OPERATING COMPANY"/>
    <x v="389"/>
    <n v="1"/>
    <x v="29"/>
    <n v="9600"/>
    <s v="GAS"/>
    <x v="0"/>
    <s v="V"/>
    <n v="9718"/>
    <x v="371"/>
    <x v="240"/>
    <x v="2"/>
    <n v="425"/>
    <n v="1817855"/>
    <n v="52"/>
    <n v="21620"/>
    <m/>
    <m/>
    <n v="1382"/>
    <n v="142640"/>
    <n v="324596"/>
    <m/>
    <n v="12"/>
    <n v="532"/>
    <n v="141"/>
    <s v="GULF COAST WEST"/>
    <n v="15143"/>
    <n v="2665"/>
    <n v="1314"/>
    <m/>
    <n v="0"/>
    <n v="4"/>
    <n v="22"/>
    <n v="22613"/>
    <n v="77"/>
    <n v="53"/>
    <n v="18727"/>
    <d v="1998-08-28T00:00:00"/>
    <n v="1039"/>
    <n v="795"/>
    <n v="3050"/>
    <m/>
    <m/>
    <n v="84080"/>
    <m/>
    <n v="0"/>
    <n v="0"/>
    <n v="15120"/>
    <n v="8"/>
    <n v="291"/>
    <n v="370"/>
    <n v="2639"/>
    <n v="8"/>
    <n v="16"/>
    <n v="8"/>
    <n v="9613"/>
    <n v="9632"/>
    <n v="0.62"/>
    <n v="47.8"/>
    <d v="1984-04-05T00:00:00"/>
    <n v="1"/>
    <n v="1"/>
    <s v="TEXAS EASTERN TRANSMISSION, LP"/>
    <s v="GULFMARK ENERGY, INC."/>
    <n v="111666"/>
    <n v="19"/>
    <m/>
    <s v="SAN MANUEL"/>
    <x v="0"/>
    <n v="4"/>
    <s v="TEXAS &amp; LOUISIANA GULF COAST BASIN"/>
    <n v="57"/>
    <s v="USA"/>
    <m/>
    <m/>
    <n v="26.581740199999999"/>
    <n v="290"/>
    <n v="-98.064460999999994"/>
    <m/>
    <m/>
    <s v="P-330"/>
    <x v="2"/>
    <s v="BALLI, J J"/>
    <n v="241588"/>
    <m/>
    <n v="18014"/>
    <n v="1000"/>
    <n v="0"/>
  </r>
  <r>
    <n v="42247315670000"/>
    <n v="4224731567"/>
    <n v="0"/>
    <s v="Not in Permit List"/>
    <x v="1"/>
    <s v="MAGNUM PRODUCING, LP"/>
    <x v="391"/>
    <n v="1"/>
    <x v="51"/>
    <s v="QUEEN CITY"/>
    <s v="GAS"/>
    <x v="0"/>
    <s v="V"/>
    <n v="16000"/>
    <x v="372"/>
    <x v="316"/>
    <x v="112"/>
    <n v="370"/>
    <n v="623645"/>
    <m/>
    <n v="29845"/>
    <m/>
    <m/>
    <n v="193"/>
    <n v="36251"/>
    <n v="133786"/>
    <m/>
    <n v="580"/>
    <n v="10556"/>
    <n v="3046"/>
    <s v="GULF COAST WEST"/>
    <n v="58337"/>
    <n v="12769"/>
    <n v="1266"/>
    <m/>
    <n v="21"/>
    <n v="90"/>
    <n v="414"/>
    <n v="540733"/>
    <n v="12"/>
    <n v="243"/>
    <n v="5024"/>
    <d v="2016-06-01T00:00:00"/>
    <n v="315"/>
    <n v="0"/>
    <n v="0"/>
    <n v="19510"/>
    <n v="37485.714"/>
    <n v="20900"/>
    <n v="26.677"/>
    <n v="51.3"/>
    <n v="0"/>
    <n v="15863"/>
    <n v="8"/>
    <n v="746"/>
    <n v="7"/>
    <n v="3378"/>
    <n v="8"/>
    <n v="20"/>
    <n v="8"/>
    <n v="9706"/>
    <n v="9728"/>
    <n v="0.72"/>
    <n v="5.5"/>
    <d v="1984-02-18T00:00:00"/>
    <n v="1"/>
    <n v="1"/>
    <s v="MAGNUM PRODUCING, LP"/>
    <s v="FIRST RIVER ENERGY, LLC"/>
    <n v="109848"/>
    <n v="22"/>
    <m/>
    <s v="COYOTE, WEST"/>
    <x v="0"/>
    <n v="4"/>
    <s v="TEXAS &amp; LOUISIANA GULF COAST BASIN"/>
    <m/>
    <s v="USA"/>
    <m/>
    <m/>
    <n v="27.170474899999999"/>
    <n v="276"/>
    <n v="-98.629446900000005"/>
    <m/>
    <m/>
    <s v="P-330"/>
    <x v="0"/>
    <s v="SALINAS, J L"/>
    <n v="241158"/>
    <n v="140"/>
    <n v="5248"/>
    <n v="326"/>
    <n v="0"/>
  </r>
  <r>
    <n v="42355318950000"/>
    <n v="4235531895"/>
    <n v="0"/>
    <s v="Not in Permit List"/>
    <x v="1"/>
    <s v="MAGNUM PRODUCING, LP"/>
    <x v="117"/>
    <n v="2"/>
    <x v="23"/>
    <s v="FRIO 8156"/>
    <s v="GAS"/>
    <x v="0"/>
    <s v="V"/>
    <n v="8700"/>
    <x v="373"/>
    <x v="317"/>
    <x v="267"/>
    <n v="41"/>
    <n v="68329"/>
    <m/>
    <n v="4708"/>
    <m/>
    <n v="11"/>
    <n v="15"/>
    <n v="136194"/>
    <n v="16096"/>
    <m/>
    <n v="269"/>
    <n v="3320"/>
    <n v="1845"/>
    <s v="GULF COAST WEST"/>
    <n v="20325"/>
    <n v="5233"/>
    <n v="1853"/>
    <m/>
    <n v="11"/>
    <n v="36"/>
    <n v="150"/>
    <n v="213034"/>
    <n v="82"/>
    <n v="755"/>
    <n v="13117"/>
    <d v="2016-08-01T00:00:00"/>
    <n v="50122"/>
    <n v="0"/>
    <n v="0"/>
    <n v="14120"/>
    <n v="20847.367999999999"/>
    <n v="14510"/>
    <n v="47.968000000000004"/>
    <n v="70.8"/>
    <n v="733.3"/>
    <n v="6030"/>
    <n v="6"/>
    <n v="740"/>
    <n v="6"/>
    <n v="1745"/>
    <n v="6"/>
    <n v="10"/>
    <n v="6"/>
    <n v="7751"/>
    <n v="7753"/>
    <n v="0.68"/>
    <n v="52.6"/>
    <d v="1987-09-11T00:00:00"/>
    <n v="1"/>
    <n v="1"/>
    <s v="HOUSTON PIPE LINE COMPANY LP"/>
    <s v="FLINT HILLS RESOURCES, LP"/>
    <n v="109770"/>
    <n v="2"/>
    <m/>
    <s v="DOUGHTY"/>
    <x v="0"/>
    <n v="4"/>
    <s v="TEXAS &amp; LOUISIANA GULF COAST BASIN"/>
    <n v="1"/>
    <s v="USA"/>
    <m/>
    <m/>
    <n v="27.686468399999999"/>
    <n v="411"/>
    <n v="-97.505976799999999"/>
    <m/>
    <m/>
    <s v="P-330"/>
    <x v="0"/>
    <s v="DE YNOJOSA, R"/>
    <n v="241118"/>
    <n v="190"/>
    <n v="3961"/>
    <n v="21783"/>
    <n v="0"/>
  </r>
  <r>
    <n v="42355312060000"/>
    <n v="4235531206"/>
    <n v="2"/>
    <s v="PlugBack"/>
    <x v="1"/>
    <s v="MAGNUM PRODUCING &amp; OPERATING CO."/>
    <x v="372"/>
    <n v="1"/>
    <x v="23"/>
    <s v="C-2A"/>
    <s v="GAS"/>
    <x v="0"/>
    <s v="D"/>
    <n v="10212"/>
    <x v="354"/>
    <x v="317"/>
    <x v="166"/>
    <n v="99"/>
    <n v="603586"/>
    <m/>
    <n v="5431"/>
    <m/>
    <m/>
    <n v="74"/>
    <n v="2540"/>
    <n v="106029"/>
    <m/>
    <n v="233"/>
    <n v="13207"/>
    <n v="1466"/>
    <s v="GULF COAST WEST"/>
    <n v="119688"/>
    <n v="21414"/>
    <n v="319"/>
    <m/>
    <n v="11"/>
    <n v="144"/>
    <n v="797"/>
    <n v="863828"/>
    <n v="1"/>
    <n v="193"/>
    <n v="24178"/>
    <d v="1989-10-10T00:00:00"/>
    <n v="237"/>
    <n v="15"/>
    <m/>
    <n v="71560"/>
    <n v="70506.097999999998"/>
    <n v="111140"/>
    <n v="14.183"/>
    <n v="14"/>
    <n v="0"/>
    <n v="23113"/>
    <n v="2"/>
    <n v="323"/>
    <n v="2"/>
    <n v="4175"/>
    <n v="2"/>
    <n v="25"/>
    <n v="2"/>
    <n v="8986"/>
    <n v="8994"/>
    <n v="0.6"/>
    <n v="5.2"/>
    <d v="1984-01-24T00:00:00"/>
    <n v="1"/>
    <n v="1"/>
    <s v="HOUSTON PIPE LINE COMPANY"/>
    <s v="KOCH OIL CO/DIV OF KOCH IND, INC"/>
    <n v="109178"/>
    <n v="8"/>
    <n v="0"/>
    <s v="STEDMAN ISLAND"/>
    <x v="0"/>
    <n v="4"/>
    <s v="TEXAS &amp; LOUISIANA GULF COAST BASIN"/>
    <m/>
    <s v="USA"/>
    <m/>
    <m/>
    <n v="27.890346699999998"/>
    <n v="2522"/>
    <n v="-97.110253499999999"/>
    <m/>
    <m/>
    <s v="P-330"/>
    <x v="3"/>
    <s v="ARANSAS PASS C&amp;D CO. Â£651"/>
    <n v="240979"/>
    <n v="164"/>
    <n v="11563"/>
    <n v="114"/>
    <n v="0"/>
  </r>
  <r>
    <n v="42409317180000"/>
    <n v="4240931718"/>
    <n v="2"/>
    <s v="Recomplete"/>
    <x v="1"/>
    <s v="MAGNUM PRODUCING &amp; OPERATING CO."/>
    <x v="365"/>
    <n v="3"/>
    <x v="18"/>
    <s v="10700 FB-A"/>
    <s v="GAS"/>
    <x v="0"/>
    <s v="V"/>
    <n v="10988"/>
    <x v="347"/>
    <x v="205"/>
    <x v="228"/>
    <n v="131"/>
    <n v="9092259"/>
    <m/>
    <n v="281606"/>
    <m/>
    <m/>
    <n v="195"/>
    <n v="36265"/>
    <n v="1796983"/>
    <m/>
    <m/>
    <n v="1759"/>
    <n v="12007"/>
    <s v="GULF COAST WEST"/>
    <n v="325576"/>
    <n v="66270"/>
    <n v="976"/>
    <m/>
    <n v="70"/>
    <n v="386"/>
    <n v="1901"/>
    <n v="2318645"/>
    <n v="20"/>
    <n v="3171"/>
    <n v="155742"/>
    <d v="1994-05-08T00:00:00"/>
    <n v="997"/>
    <n v="200"/>
    <n v="380"/>
    <m/>
    <n v="143211.99100000001"/>
    <n v="32290"/>
    <n v="6.9829999999999997"/>
    <n v="0"/>
    <n v="0"/>
    <n v="233012"/>
    <n v="21"/>
    <n v="8960"/>
    <n v="19"/>
    <n v="47795"/>
    <n v="21"/>
    <n v="287"/>
    <n v="21"/>
    <n v="10569"/>
    <n v="10900"/>
    <n v="0.71"/>
    <m/>
    <d v="1983-05-08T00:00:00"/>
    <n v="1"/>
    <n v="1"/>
    <s v="CCNG GAS GATHERING, L.P."/>
    <s v="SCURLOCK PERMIAN LLC"/>
    <n v="106541"/>
    <n v="331"/>
    <m/>
    <s v="MIDWAY E."/>
    <x v="0"/>
    <n v="4"/>
    <s v="TEXAS &amp; LOUISIANA GULF COAST BASIN"/>
    <m/>
    <s v="USA"/>
    <m/>
    <m/>
    <n v="27.9709778"/>
    <n v="239"/>
    <n v="-97.328643299999996"/>
    <m/>
    <m/>
    <s v="P-330"/>
    <x v="3"/>
    <s v="STERLING, I"/>
    <n v="240450"/>
    <n v="467"/>
    <n v="66880"/>
    <n v="753"/>
    <n v="0"/>
  </r>
  <r>
    <n v="42355320690000"/>
    <n v="4235532069"/>
    <n v="0"/>
    <s v="Not in Permit List"/>
    <x v="1"/>
    <s v="MAGNUM PRODUCING &amp; OPERATING COMPANY"/>
    <x v="295"/>
    <n v="1"/>
    <x v="23"/>
    <m/>
    <s v="GAS"/>
    <x v="0"/>
    <s v="V"/>
    <n v="6260"/>
    <x v="4"/>
    <x v="318"/>
    <x v="268"/>
    <n v="17"/>
    <n v="75030"/>
    <m/>
    <n v="206"/>
    <m/>
    <m/>
    <n v="2167"/>
    <n v="1606"/>
    <n v="12711"/>
    <m/>
    <n v="16"/>
    <n v="4265"/>
    <n v="95"/>
    <s v="GULF COAST WEST"/>
    <n v="39289"/>
    <n v="6643"/>
    <n v="781"/>
    <m/>
    <n v="1"/>
    <n v="43"/>
    <n v="255"/>
    <n v="259323"/>
    <n v="52"/>
    <n v="123"/>
    <n v="37013"/>
    <d v="1989-02-01T00:00:00"/>
    <n v="833"/>
    <n v="0"/>
    <n v="0"/>
    <n v="359410"/>
    <m/>
    <n v="364220"/>
    <m/>
    <n v="2.8"/>
    <n v="0"/>
    <n v="7950"/>
    <n v="3"/>
    <n v="39"/>
    <n v="15"/>
    <n v="1344"/>
    <n v="3"/>
    <n v="8"/>
    <n v="3"/>
    <n v="6155"/>
    <n v="6165"/>
    <n v="0.65"/>
    <m/>
    <d v="1982-09-30T00:00:00"/>
    <n v="1"/>
    <n v="1"/>
    <s v="SOUTHERN GAS PIPELINE CO."/>
    <s v="PERMIAN"/>
    <n v="103342"/>
    <n v="10"/>
    <m/>
    <s v="FARENTHOLD"/>
    <x v="0"/>
    <n v="4"/>
    <s v="TEXAS &amp; LOUISIANA GULF COAST BASIN"/>
    <n v="17"/>
    <s v="USA"/>
    <m/>
    <m/>
    <n v="27.865351700000002"/>
    <n v="221"/>
    <n v="-97.897366399999996"/>
    <m/>
    <m/>
    <s v="P-330"/>
    <x v="2"/>
    <s v="DE LA GARZA MONTEMAYOR, J J, J L"/>
    <n v="239742"/>
    <m/>
    <n v="4362"/>
    <n v="104"/>
    <n v="0"/>
  </r>
  <r>
    <n v="42409313640000"/>
    <n v="4240931364"/>
    <n v="2"/>
    <s v="Recomplete"/>
    <x v="1"/>
    <s v="MAGNUM PRODUCING, LP"/>
    <x v="392"/>
    <s v="2 R"/>
    <x v="18"/>
    <s v="10700 FB-A"/>
    <s v="GAS"/>
    <x v="3"/>
    <s v="V"/>
    <n v="11416"/>
    <x v="374"/>
    <x v="319"/>
    <x v="171"/>
    <n v="170"/>
    <n v="5432265"/>
    <m/>
    <n v="161066"/>
    <m/>
    <m/>
    <n v="804"/>
    <n v="17139"/>
    <n v="1066444"/>
    <m/>
    <n v="370"/>
    <n v="5647"/>
    <n v="2974"/>
    <s v="GULF COAST WEST"/>
    <n v="61213"/>
    <n v="13176"/>
    <n v="101"/>
    <m/>
    <n v="38"/>
    <n v="151"/>
    <n v="679"/>
    <n v="906900"/>
    <n v="16"/>
    <m/>
    <m/>
    <d v="2015-04-01T00:00:00"/>
    <m/>
    <n v="0"/>
    <n v="0"/>
    <n v="17820"/>
    <m/>
    <n v="33730"/>
    <m/>
    <n v="56.1"/>
    <n v="0"/>
    <n v="132258"/>
    <n v="57"/>
    <n v="5288"/>
    <n v="57"/>
    <n v="27331"/>
    <n v="57"/>
    <n v="164"/>
    <n v="57"/>
    <n v="10814"/>
    <n v="10874"/>
    <n v="0.68"/>
    <n v="47.1"/>
    <d v="1993-01-13T00:00:00"/>
    <n v="1"/>
    <n v="1"/>
    <s v="TEXAS EASTERN TRANSMISSION, LP"/>
    <s v="GENESIS CRUDE OIL, L.P."/>
    <n v="90171"/>
    <n v="60"/>
    <m/>
    <s v="MIDWAY E."/>
    <x v="0"/>
    <n v="4"/>
    <s v="TEXAS &amp; LOUISIANA GULF COAST BASIN"/>
    <m/>
    <s v="USA"/>
    <m/>
    <m/>
    <n v="27.9741152"/>
    <n v="239"/>
    <n v="-97.326717200000004"/>
    <n v="17"/>
    <m/>
    <s v="P-330"/>
    <x v="0"/>
    <s v="STERLING, I"/>
    <n v="237276"/>
    <m/>
    <n v="13276"/>
    <n v="87"/>
    <n v="0"/>
  </r>
  <r>
    <n v="42355312780000"/>
    <n v="4235531278"/>
    <n v="0"/>
    <s v="Not in Permit List"/>
    <x v="1"/>
    <s v="MAGNUM PRODUCING &amp; OPERATING COMPANY"/>
    <x v="393"/>
    <n v="1"/>
    <x v="23"/>
    <s v="2,600 LAGARTO"/>
    <s v="GAS"/>
    <x v="0"/>
    <s v="V"/>
    <n v="11946"/>
    <x v="375"/>
    <x v="320"/>
    <x v="67"/>
    <n v="325"/>
    <n v="2653111"/>
    <m/>
    <n v="325"/>
    <m/>
    <m/>
    <n v="186"/>
    <n v="43796"/>
    <n v="442510"/>
    <m/>
    <m/>
    <n v="3605"/>
    <n v="0"/>
    <s v="GULF COAST WEST"/>
    <n v="20305"/>
    <n v="3384"/>
    <n v="225"/>
    <m/>
    <n v="0"/>
    <n v="21"/>
    <n v="128"/>
    <n v="128065"/>
    <n v="1"/>
    <m/>
    <n v="10176"/>
    <d v="2013-08-01T00:00:00"/>
    <n v="76"/>
    <n v="0"/>
    <n v="0"/>
    <m/>
    <m/>
    <n v="8163420"/>
    <m/>
    <n v="0"/>
    <n v="0"/>
    <n v="36567"/>
    <n v="146"/>
    <n v="43"/>
    <n v="1"/>
    <n v="6095"/>
    <n v="146"/>
    <n v="37"/>
    <n v="146"/>
    <n v="2617"/>
    <n v="2620"/>
    <n v="0.56000000000000005"/>
    <m/>
    <d v="1980-09-06T00:00:00"/>
    <n v="1"/>
    <n v="1"/>
    <s v="MAGNUM PRODUCING, LP"/>
    <s v="FLINT HILLS RESOURCES, LP"/>
    <n v="90062"/>
    <n v="3"/>
    <m/>
    <s v="SAXET"/>
    <x v="0"/>
    <n v="4"/>
    <s v="TEXAS &amp; LOUISIANA GULF COAST BASIN"/>
    <n v="939"/>
    <s v="USA"/>
    <m/>
    <m/>
    <n v="27.824338300000001"/>
    <n v="2677"/>
    <n v="-97.480878700000005"/>
    <m/>
    <m/>
    <s v="P-330"/>
    <x v="2"/>
    <s v="NUECES CO NAV DIST NO 1"/>
    <n v="237247"/>
    <m/>
    <n v="8631"/>
    <n v="65"/>
    <n v="0"/>
  </r>
  <r>
    <n v="42409312470000"/>
    <n v="4240931247"/>
    <n v="0"/>
    <s v="Not in Permit List"/>
    <x v="1"/>
    <s v="MAGNUM PRODUCING &amp; OPERATING CO."/>
    <x v="394"/>
    <n v="7"/>
    <x v="18"/>
    <n v="10700"/>
    <s v="GAS"/>
    <x v="3"/>
    <s v="V"/>
    <n v="12050"/>
    <x v="376"/>
    <x v="321"/>
    <x v="209"/>
    <n v="195"/>
    <n v="10572867"/>
    <m/>
    <n v="335686"/>
    <m/>
    <n v="27"/>
    <n v="353"/>
    <n v="41293"/>
    <n v="2097830"/>
    <m/>
    <m/>
    <n v="599"/>
    <n v="9688"/>
    <s v="GULF COAST WEST"/>
    <n v="278777"/>
    <n v="56151"/>
    <n v="348"/>
    <m/>
    <n v="18"/>
    <n v="101"/>
    <n v="498"/>
    <n v="607643"/>
    <n v="18"/>
    <n v="1021"/>
    <n v="32374"/>
    <d v="1998-10-01T00:00:00"/>
    <n v="3852"/>
    <n v="0"/>
    <n v="0"/>
    <m/>
    <n v="13568.571"/>
    <n v="31500"/>
    <n v="73.7"/>
    <n v="0"/>
    <n v="76.5"/>
    <n v="225076"/>
    <n v="20"/>
    <n v="7432"/>
    <n v="31"/>
    <n v="44272"/>
    <n v="11"/>
    <n v="266"/>
    <n v="11"/>
    <n v="10647"/>
    <n v="11605"/>
    <n v="0.69"/>
    <m/>
    <d v="1978-12-04T00:00:00"/>
    <n v="1"/>
    <n v="1"/>
    <s v="CORPUS CHRISTI GAS MARKETING, LP"/>
    <s v="KOCH OIL CO/DIV OF KOCH IND, INC"/>
    <n v="80111"/>
    <n v="958"/>
    <m/>
    <s v="MIDWAY E."/>
    <x v="0"/>
    <n v="4"/>
    <s v="TEXAS &amp; LOUISIANA GULF COAST BASIN"/>
    <m/>
    <s v="USA"/>
    <m/>
    <m/>
    <n v="27.967376600000001"/>
    <n v="280"/>
    <n v="-97.318361199999998"/>
    <m/>
    <m/>
    <s v="P-330"/>
    <x v="3"/>
    <s v="WRIGHT, C"/>
    <n v="235167"/>
    <n v="350"/>
    <n v="4749"/>
    <n v="324"/>
    <n v="0"/>
  </r>
  <r>
    <n v="42427307870000"/>
    <n v="4242730787"/>
    <n v="0"/>
    <s v="Not in Permit List"/>
    <x v="1"/>
    <s v="MAGNUM PRODUCING &amp; OPERATING CO."/>
    <x v="395"/>
    <s v="3 L"/>
    <x v="52"/>
    <s v="RINCON, WEST"/>
    <s v="GAS"/>
    <x v="3"/>
    <s v="V"/>
    <n v="9627"/>
    <x v="4"/>
    <x v="322"/>
    <x v="213"/>
    <n v="235"/>
    <n v="3392673"/>
    <m/>
    <n v="53903"/>
    <m/>
    <m/>
    <n v="160"/>
    <n v="68637"/>
    <n v="619349"/>
    <m/>
    <n v="43"/>
    <n v="833"/>
    <n v="6157"/>
    <s v="GULF COAST WEST"/>
    <n v="179284"/>
    <n v="36038"/>
    <n v="135"/>
    <m/>
    <n v="53"/>
    <n v="290"/>
    <n v="1422"/>
    <n v="1740464"/>
    <n v="40"/>
    <n v="71"/>
    <n v="41298"/>
    <d v="2003-04-01T00:00:00"/>
    <n v="4206"/>
    <n v="0"/>
    <n v="0"/>
    <n v="26790"/>
    <n v="5600800"/>
    <n v="62940"/>
    <n v="0.17899999999999999"/>
    <n v="37.299999999999997"/>
    <n v="0"/>
    <n v="40561"/>
    <n v="7"/>
    <n v="1486"/>
    <n v="2"/>
    <n v="8122"/>
    <n v="2"/>
    <n v="49"/>
    <n v="2"/>
    <n v="7030"/>
    <n v="7058"/>
    <n v="0.6"/>
    <m/>
    <d v="1976-04-01T00:00:00"/>
    <n v="1"/>
    <n v="1"/>
    <m/>
    <m/>
    <n v="67319"/>
    <n v="28"/>
    <m/>
    <s v="FLORES"/>
    <x v="0"/>
    <n v="4"/>
    <s v="TEXAS &amp; LOUISIANA GULF COAST BASIN"/>
    <n v="39"/>
    <s v="USA"/>
    <m/>
    <m/>
    <n v="26.426610799999999"/>
    <n v="279"/>
    <n v="-98.535566500000002"/>
    <m/>
    <m/>
    <s v="P-330"/>
    <x v="3"/>
    <s v="VILLAREAL, A"/>
    <n v="232105"/>
    <n v="5"/>
    <n v="28004"/>
    <n v="2471"/>
    <n v="2393"/>
  </r>
  <r>
    <n v="42409305420000"/>
    <n v="4240930542"/>
    <n v="0"/>
    <s v="Not in Permit List"/>
    <x v="1"/>
    <s v="MAGNUM PRODUCING, LP"/>
    <x v="223"/>
    <s v="1 L"/>
    <x v="18"/>
    <s v="9200 SAND"/>
    <s v="GAS"/>
    <x v="0"/>
    <s v="V"/>
    <n v="10822"/>
    <x v="4"/>
    <x v="323"/>
    <x v="2"/>
    <n v="514"/>
    <n v="6777926"/>
    <n v="138"/>
    <n v="62643"/>
    <n v="1"/>
    <n v="3"/>
    <n v="6486"/>
    <n v="28264"/>
    <n v="1192297"/>
    <m/>
    <n v="389"/>
    <n v="24226"/>
    <n v="2750"/>
    <s v="GULF COAST WEST"/>
    <n v="173328"/>
    <n v="31638"/>
    <n v="143"/>
    <m/>
    <n v="20"/>
    <n v="217"/>
    <n v="1183"/>
    <n v="1301467"/>
    <n v="89"/>
    <n v="540"/>
    <n v="30338"/>
    <d v="2020-05-25T00:00:00"/>
    <n v="405"/>
    <n v="60"/>
    <n v="500"/>
    <n v="60060"/>
    <n v="107386.076"/>
    <n v="108200"/>
    <n v="9.3119999999999994"/>
    <n v="16.600000000000001"/>
    <n v="0.5"/>
    <n v="39405"/>
    <n v="135"/>
    <n v="591"/>
    <n v="2"/>
    <n v="7131"/>
    <n v="135"/>
    <n v="43"/>
    <n v="135"/>
    <n v="9211"/>
    <n v="9223"/>
    <n v="0.6"/>
    <n v="48"/>
    <d v="1976-01-25T00:00:00"/>
    <n v="1"/>
    <n v="1"/>
    <s v="MAGNUM PRODUCING, LP"/>
    <s v="ACE GATHERING, INC."/>
    <n v="66093"/>
    <n v="12"/>
    <m/>
    <s v="TRIPLE &quot;A&quot;"/>
    <x v="0"/>
    <n v="4"/>
    <s v="TEXAS &amp; LOUISIANA GULF COAST BASIN"/>
    <m/>
    <s v="USA"/>
    <m/>
    <m/>
    <n v="28.004213400000001"/>
    <n v="129"/>
    <n v="-97.421431600000005"/>
    <m/>
    <m/>
    <s v="P-330"/>
    <x v="0"/>
    <s v="GARCIA, J"/>
    <n v="231787"/>
    <n v="474"/>
    <n v="50901"/>
    <n v="706"/>
    <n v="5050"/>
  </r>
  <r>
    <n v="42409304960000"/>
    <n v="4240930496"/>
    <n v="0"/>
    <s v="Not in Permit List"/>
    <x v="1"/>
    <s v="MAGNUM PRODUCING, LP"/>
    <x v="371"/>
    <n v="2"/>
    <x v="18"/>
    <n v="10700"/>
    <s v="GAS"/>
    <x v="3"/>
    <s v="V"/>
    <n v="12624"/>
    <x v="4"/>
    <x v="249"/>
    <x v="164"/>
    <n v="171"/>
    <n v="16969876"/>
    <m/>
    <n v="474526"/>
    <m/>
    <n v="92"/>
    <n v="437"/>
    <n v="143630"/>
    <n v="3302839"/>
    <m/>
    <n v="1324"/>
    <n v="44340"/>
    <n v="28278"/>
    <s v="GULF COAST WEST"/>
    <n v="794786"/>
    <n v="160742"/>
    <n v="461"/>
    <m/>
    <n v="199"/>
    <n v="1082"/>
    <n v="5296"/>
    <n v="6492194"/>
    <n v="26"/>
    <m/>
    <m/>
    <d v="2015-04-01T00:00:00"/>
    <m/>
    <n v="0"/>
    <n v="0"/>
    <n v="26570"/>
    <n v="20087.881000000001"/>
    <n v="35760"/>
    <n v="49.780999999999999"/>
    <n v="37.6"/>
    <n v="210.5"/>
    <n v="245466"/>
    <n v="44"/>
    <n v="8043"/>
    <n v="49"/>
    <n v="48127"/>
    <n v="44"/>
    <n v="289"/>
    <n v="44"/>
    <n v="10696"/>
    <n v="11706"/>
    <n v="0.66"/>
    <n v="57.5"/>
    <d v="1975-11-24T00:00:00"/>
    <n v="1"/>
    <n v="1"/>
    <s v="SOUTHCROSS CCNG GATHERING LTD."/>
    <s v="PLAINS MARKETING, L.P."/>
    <n v="64509"/>
    <n v="1010"/>
    <m/>
    <s v="MIDWAY E."/>
    <x v="0"/>
    <n v="4"/>
    <s v="TEXAS &amp; LOUISIANA GULF COAST BASIN"/>
    <m/>
    <s v="USA"/>
    <m/>
    <m/>
    <n v="27.9654512"/>
    <n v="239"/>
    <n v="-97.325233400000002"/>
    <m/>
    <m/>
    <s v="P-330"/>
    <x v="0"/>
    <s v="STERLING, I"/>
    <n v="231442"/>
    <n v="2492"/>
    <n v="50059"/>
    <n v="3008"/>
    <n v="0"/>
  </r>
  <r>
    <n v="42409303790000"/>
    <n v="4240930379"/>
    <n v="0"/>
    <s v="Not in Permit List"/>
    <x v="1"/>
    <s v="MAGNUM PRODUCING, LP"/>
    <x v="396"/>
    <n v="5"/>
    <x v="18"/>
    <n v="10700"/>
    <s v="GAS"/>
    <x v="3"/>
    <s v="V"/>
    <n v="13400"/>
    <x v="4"/>
    <x v="324"/>
    <x v="209"/>
    <n v="204"/>
    <n v="1495780"/>
    <m/>
    <n v="55358"/>
    <m/>
    <n v="54"/>
    <n v="651"/>
    <n v="87961"/>
    <n v="304655"/>
    <m/>
    <n v="888"/>
    <n v="25058"/>
    <n v="6562"/>
    <s v="GULF COAST WEST"/>
    <n v="186905"/>
    <n v="37713"/>
    <n v="8281"/>
    <m/>
    <n v="41"/>
    <n v="253"/>
    <n v="1267"/>
    <n v="1515710"/>
    <n v="325"/>
    <n v="205"/>
    <n v="4504"/>
    <d v="2016-10-01T00:00:00"/>
    <n v="1454"/>
    <n v="0"/>
    <n v="0"/>
    <n v="30570"/>
    <n v="17018.293000000001"/>
    <n v="27020"/>
    <n v="58.76"/>
    <n v="32.700000000000003"/>
    <n v="82.9"/>
    <n v="39277"/>
    <n v="2"/>
    <n v="1285"/>
    <n v="2"/>
    <n v="7831"/>
    <n v="2"/>
    <n v="47"/>
    <n v="2"/>
    <n v="11074"/>
    <n v="13162"/>
    <n v="0.7"/>
    <n v="57"/>
    <d v="1974-06-30T00:00:00"/>
    <n v="1"/>
    <n v="1"/>
    <s v="HOUSTON PIPE LINE COMPANY LP"/>
    <s v="FLINT HILLS RESOURCES, LP"/>
    <n v="58992"/>
    <n v="2088"/>
    <m/>
    <s v="MIDWAY E."/>
    <x v="0"/>
    <n v="4"/>
    <s v="TEXAS &amp; LOUISIANA GULF COAST BASIN"/>
    <n v="10"/>
    <s v="USA"/>
    <m/>
    <m/>
    <n v="27.950205100000002"/>
    <n v="257"/>
    <n v="-97.326828399999997"/>
    <s v="F"/>
    <m/>
    <s v="P-330"/>
    <x v="0"/>
    <s v="SA&amp;MG RR CO"/>
    <n v="229834"/>
    <n v="492"/>
    <n v="8373"/>
    <n v="3660"/>
    <n v="0"/>
  </r>
  <r>
    <n v="42409303050000"/>
    <n v="4240930305"/>
    <n v="0"/>
    <s v="Not in Permit List"/>
    <x v="1"/>
    <s v="MAGNUM PRODUCING &amp; OPERATING CO."/>
    <x v="396"/>
    <n v="2"/>
    <x v="18"/>
    <n v="10700"/>
    <s v="GAS"/>
    <x v="3"/>
    <s v="V"/>
    <n v="12982"/>
    <x v="4"/>
    <x v="325"/>
    <x v="269"/>
    <n v="85"/>
    <n v="2040126"/>
    <m/>
    <n v="78087"/>
    <m/>
    <n v="3"/>
    <n v="627"/>
    <n v="21658"/>
    <n v="418108"/>
    <m/>
    <n v="180"/>
    <n v="6661"/>
    <n v="7983"/>
    <s v="GULF COAST WEST"/>
    <n v="229456"/>
    <n v="46226"/>
    <n v="1260"/>
    <m/>
    <n v="8"/>
    <n v="54"/>
    <n v="281"/>
    <n v="326533"/>
    <n v="15"/>
    <m/>
    <m/>
    <d v="1997-10-01T00:00:00"/>
    <m/>
    <n v="0"/>
    <n v="0"/>
    <n v="37150"/>
    <n v="22082.578000000001"/>
    <n v="26130"/>
    <n v="45.284999999999997"/>
    <n v="26.9"/>
    <n v="4.8"/>
    <n v="70281"/>
    <n v="126"/>
    <n v="2834"/>
    <n v="126"/>
    <n v="14548"/>
    <n v="126"/>
    <n v="87"/>
    <n v="126"/>
    <n v="10692"/>
    <n v="11569"/>
    <n v="0.66"/>
    <m/>
    <d v="1995-10-27T00:00:00"/>
    <n v="1"/>
    <n v="1"/>
    <s v="CCNG GAS GATHERING, L.P."/>
    <s v="GENESIS CRUDE OIL, L.P."/>
    <n v="56002"/>
    <n v="877"/>
    <m/>
    <s v="MIDWAY E."/>
    <x v="0"/>
    <n v="4"/>
    <s v="TEXAS &amp; LOUISIANA GULF COAST BASIN"/>
    <n v="10"/>
    <s v="USA"/>
    <m/>
    <m/>
    <n v="27.9556988"/>
    <n v="257"/>
    <n v="-97.323664800000003"/>
    <s v="A257"/>
    <m/>
    <s v="P-330"/>
    <x v="3"/>
    <s v="SA&amp;MG RR CO"/>
    <n v="229128"/>
    <n v="993"/>
    <n v="21928"/>
    <n v="513"/>
    <n v="1773"/>
  </r>
  <r>
    <n v="42409302800000"/>
    <n v="4240930280"/>
    <n v="0"/>
    <s v="Not in Permit List"/>
    <x v="1"/>
    <s v="MAGNUM PRODUCING, LP"/>
    <x v="396"/>
    <n v="1"/>
    <x v="18"/>
    <n v="10700"/>
    <s v="GAS"/>
    <x v="3"/>
    <s v="V"/>
    <n v="11620"/>
    <x v="4"/>
    <x v="326"/>
    <x v="270"/>
    <n v="167"/>
    <n v="11405838"/>
    <m/>
    <n v="258483"/>
    <m/>
    <n v="1"/>
    <n v="1"/>
    <n v="90790"/>
    <n v="2159456"/>
    <m/>
    <n v="595"/>
    <n v="23168"/>
    <n v="8622"/>
    <s v="GULF COAST WEST"/>
    <n v="305600"/>
    <n v="59555"/>
    <n v="398"/>
    <m/>
    <n v="63"/>
    <n v="431"/>
    <n v="2206"/>
    <n v="2583613"/>
    <n v="0"/>
    <n v="1091"/>
    <n v="55352"/>
    <d v="2016-10-01T00:00:00"/>
    <n v="7472"/>
    <n v="0"/>
    <n v="0"/>
    <n v="35070"/>
    <n v="198666.66699999999"/>
    <n v="44130"/>
    <n v="5.0339999999999998"/>
    <n v="28.5"/>
    <n v="1000"/>
    <n v="226157"/>
    <n v="81"/>
    <n v="5700"/>
    <n v="57"/>
    <n v="42421"/>
    <n v="81"/>
    <n v="255"/>
    <n v="81"/>
    <n v="10735"/>
    <n v="10763"/>
    <n v="0.65"/>
    <n v="56"/>
    <d v="1973-04-06T00:00:00"/>
    <n v="1"/>
    <n v="1"/>
    <s v="HOUSTON PIPE LINE COMPANY LP"/>
    <s v="FLINT HILLS RESOURCES, LP"/>
    <n v="55115"/>
    <n v="28"/>
    <m/>
    <s v="MIDWAY E."/>
    <x v="0"/>
    <n v="4"/>
    <s v="TEXAS &amp; LOUISIANA GULF COAST BASIN"/>
    <n v="11"/>
    <s v="USA"/>
    <m/>
    <m/>
    <n v="27.959787899999998"/>
    <n v="280"/>
    <n v="-97.313251600000001"/>
    <m/>
    <m/>
    <s v="P-330"/>
    <x v="0"/>
    <s v="WRIGHT, C"/>
    <n v="228935"/>
    <n v="3"/>
    <n v="596"/>
    <n v="29"/>
    <n v="0"/>
  </r>
  <r>
    <n v="42409302760000"/>
    <n v="4240930276"/>
    <n v="0"/>
    <s v="Not in Permit List"/>
    <x v="1"/>
    <s v="MAGNUM PRODUCING, LP"/>
    <x v="397"/>
    <n v="2"/>
    <x v="18"/>
    <s v="ANDERSON"/>
    <s v="GAS"/>
    <x v="0"/>
    <s v="V"/>
    <n v="11300"/>
    <x v="4"/>
    <x v="327"/>
    <x v="58"/>
    <n v="536"/>
    <n v="2682081"/>
    <m/>
    <n v="90255"/>
    <m/>
    <m/>
    <n v="4"/>
    <n v="217091"/>
    <n v="537269"/>
    <m/>
    <n v="78"/>
    <n v="2330"/>
    <n v="4497"/>
    <s v="GULF COAST WEST"/>
    <n v="125956"/>
    <n v="25490"/>
    <n v="5089"/>
    <m/>
    <n v="38"/>
    <n v="220"/>
    <n v="1094"/>
    <n v="1322323"/>
    <n v="1"/>
    <n v="457"/>
    <n v="8704"/>
    <d v="1996-06-14T00:00:00"/>
    <n v="1340"/>
    <n v="405"/>
    <m/>
    <n v="28740"/>
    <m/>
    <n v="29720"/>
    <m/>
    <n v="34.799999999999997"/>
    <n v="0"/>
    <n v="33912"/>
    <n v="2"/>
    <n v="1337"/>
    <n v="35"/>
    <n v="6832"/>
    <n v="2"/>
    <n v="41"/>
    <n v="2"/>
    <n v="10906"/>
    <n v="10914"/>
    <n v="0.66"/>
    <n v="47.8"/>
    <d v="1972-12-05T00:00:00"/>
    <n v="1"/>
    <n v="1"/>
    <s v="MAGNUM PRODUCING, LP"/>
    <s v="SHELL TRADING (US) COMPANY"/>
    <n v="54242"/>
    <n v="8"/>
    <m/>
    <s v="HARVEY, DEEP"/>
    <x v="0"/>
    <n v="4"/>
    <s v="TEXAS &amp; LOUISIANA GULF COAST BASIN"/>
    <m/>
    <s v="USA"/>
    <m/>
    <m/>
    <n v="27.958998699999999"/>
    <n v="209"/>
    <n v="-97.266847600000006"/>
    <m/>
    <m/>
    <s v="P-330"/>
    <x v="0"/>
    <s v="ORICK, J"/>
    <n v="228681"/>
    <m/>
    <n v="13"/>
    <n v="3"/>
    <n v="0"/>
  </r>
  <r>
    <n v="42273020030000"/>
    <n v="4227302003"/>
    <n v="0"/>
    <s v="Not in Permit List"/>
    <x v="1"/>
    <s v="MAGNUM PRODUCING, LP"/>
    <x v="398"/>
    <s v="23 L"/>
    <x v="31"/>
    <s v="4 SAND, LOWER"/>
    <s v="GAS"/>
    <x v="0"/>
    <s v="V"/>
    <n v="9300"/>
    <x v="299"/>
    <x v="328"/>
    <x v="271"/>
    <n v="134"/>
    <n v="1223083"/>
    <m/>
    <m/>
    <m/>
    <m/>
    <n v="2084"/>
    <n v="14499"/>
    <n v="203847"/>
    <m/>
    <m/>
    <n v="558"/>
    <n v="0"/>
    <s v="GULF COAST WEST"/>
    <n v="3463"/>
    <n v="577"/>
    <n v="38"/>
    <m/>
    <n v="0"/>
    <n v="16"/>
    <n v="94"/>
    <n v="93710"/>
    <n v="417"/>
    <m/>
    <n v="26799"/>
    <d v="2016-08-01T00:00:00"/>
    <n v="294"/>
    <n v="0"/>
    <n v="0"/>
    <m/>
    <m/>
    <m/>
    <m/>
    <n v="0"/>
    <n v="0"/>
    <n v="39067"/>
    <n v="21"/>
    <m/>
    <m/>
    <n v="6511"/>
    <n v="21"/>
    <n v="39"/>
    <n v="21"/>
    <n v="9193"/>
    <n v="9209"/>
    <n v="0.72"/>
    <n v="57.4"/>
    <d v="1967-05-28T00:00:00"/>
    <n v="1"/>
    <n v="1"/>
    <s v="MAGNUM PRODUCING, LP"/>
    <s v="FLINT HILLS RESOURCES, LP"/>
    <n v="42168"/>
    <n v="16"/>
    <m/>
    <s v="MAY"/>
    <x v="0"/>
    <n v="4"/>
    <s v="TEXAS &amp; LOUISIANA GULF COAST BASIN"/>
    <m/>
    <s v="USA"/>
    <m/>
    <m/>
    <n v="27.309329399999999"/>
    <n v="232"/>
    <n v="-97.733821500000005"/>
    <m/>
    <m/>
    <s v="P-330"/>
    <x v="0"/>
    <s v="TREVINO, G"/>
    <n v="224993"/>
    <m/>
    <n v="15804"/>
    <n v="1231"/>
    <n v="0"/>
  </r>
  <r>
    <n v="42273020040000"/>
    <n v="4227302004"/>
    <n v="0"/>
    <s v="Not in Permit List"/>
    <x v="1"/>
    <s v="MAGNUM PRODUCING, LP"/>
    <x v="399"/>
    <s v="22 M"/>
    <x v="31"/>
    <s v="7A SAND, UPPER SEG B"/>
    <s v="GAS"/>
    <x v="0"/>
    <s v="V"/>
    <n v="8393"/>
    <x v="205"/>
    <x v="329"/>
    <x v="184"/>
    <n v="349"/>
    <n v="6478313"/>
    <m/>
    <m/>
    <m/>
    <m/>
    <n v="70"/>
    <n v="20736"/>
    <n v="1079719"/>
    <m/>
    <m/>
    <n v="6277"/>
    <n v="0"/>
    <s v="GULF COAST WEST"/>
    <n v="6277"/>
    <n v="1046"/>
    <n v="17"/>
    <m/>
    <n v="0"/>
    <n v="14"/>
    <n v="82"/>
    <n v="81710"/>
    <n v="1"/>
    <m/>
    <n v="34732"/>
    <d v="2016-08-01T00:00:00"/>
    <n v="1225"/>
    <n v="0"/>
    <n v="0"/>
    <m/>
    <m/>
    <m/>
    <m/>
    <n v="0"/>
    <n v="0"/>
    <n v="91110"/>
    <n v="35"/>
    <m/>
    <m/>
    <n v="15185"/>
    <n v="35"/>
    <n v="91"/>
    <n v="35"/>
    <n v="8096"/>
    <n v="8127"/>
    <n v="0.67"/>
    <n v="60.2"/>
    <d v="1967-03-06T00:00:00"/>
    <n v="1"/>
    <n v="1"/>
    <s v="MAGNUM PRODUCING, LP"/>
    <s v="FLINT HILLS RESOURCES, LP"/>
    <n v="41968"/>
    <n v="31"/>
    <m/>
    <s v="MAY"/>
    <x v="0"/>
    <n v="4"/>
    <s v="TEXAS &amp; LOUISIANA GULF COAST BASIN"/>
    <m/>
    <s v="USA"/>
    <m/>
    <m/>
    <n v="27.309642199999999"/>
    <n v="232"/>
    <n v="-97.742447200000001"/>
    <m/>
    <m/>
    <s v="P-330"/>
    <x v="0"/>
    <s v="TREVINO, G"/>
    <n v="224937"/>
    <m/>
    <n v="21130"/>
    <n v="196"/>
    <n v="0"/>
  </r>
  <r>
    <n v="42273020040000"/>
    <n v="4227302004"/>
    <n v="0"/>
    <s v="Not in Permit List"/>
    <x v="1"/>
    <s v="MAGNUM PRODUCING, LP"/>
    <x v="400"/>
    <s v="22 U"/>
    <x v="31"/>
    <s v="7 SAND, UPPER"/>
    <s v="GAS"/>
    <x v="0"/>
    <s v="V"/>
    <n v="8393"/>
    <x v="205"/>
    <x v="330"/>
    <x v="272"/>
    <n v="200"/>
    <n v="5039272"/>
    <m/>
    <m/>
    <m/>
    <m/>
    <n v="13"/>
    <n v="46785"/>
    <n v="839879"/>
    <m/>
    <m/>
    <n v="3105"/>
    <n v="0"/>
    <s v="GULF COAST WEST"/>
    <n v="9494"/>
    <n v="1582"/>
    <n v="86"/>
    <m/>
    <n v="0"/>
    <n v="34"/>
    <n v="206"/>
    <n v="206097"/>
    <n v="0"/>
    <m/>
    <n v="44165"/>
    <d v="2007-02-01T00:00:00"/>
    <n v="1876"/>
    <n v="0"/>
    <n v="0"/>
    <m/>
    <m/>
    <m/>
    <m/>
    <n v="0"/>
    <n v="0"/>
    <n v="110095"/>
    <n v="39"/>
    <m/>
    <m/>
    <n v="18349"/>
    <n v="39"/>
    <n v="110"/>
    <n v="39"/>
    <n v="8055"/>
    <n v="8065"/>
    <n v="0.67"/>
    <n v="72.099999999999994"/>
    <d v="1967-03-06T00:00:00"/>
    <n v="1"/>
    <n v="1"/>
    <s v="MAGNUM PRODUCING, LP"/>
    <s v="FLINT HILLS RESOURCES, LP"/>
    <n v="41956"/>
    <n v="10"/>
    <m/>
    <s v="MAY"/>
    <x v="0"/>
    <n v="4"/>
    <s v="TEXAS &amp; LOUISIANA GULF COAST BASIN"/>
    <m/>
    <s v="USA"/>
    <m/>
    <m/>
    <n v="27.309642199999999"/>
    <n v="232"/>
    <n v="-97.742447200000001"/>
    <m/>
    <m/>
    <s v="P-330"/>
    <x v="0"/>
    <s v="TREVINO, G"/>
    <n v="224936"/>
    <m/>
    <n v="25033"/>
    <n v="1118"/>
    <n v="0"/>
  </r>
  <r>
    <n v="42273020040000"/>
    <n v="4227302004"/>
    <n v="0"/>
    <s v="Not in Permit List"/>
    <x v="1"/>
    <s v="MAGNUM PRODUCING, LP"/>
    <x v="401"/>
    <s v="22 L"/>
    <x v="31"/>
    <s v="4 SAND, MIDDLE SEG. B"/>
    <s v="GAS"/>
    <x v="0"/>
    <s v="V"/>
    <n v="8393"/>
    <x v="205"/>
    <x v="330"/>
    <x v="273"/>
    <n v="124"/>
    <n v="4409199"/>
    <m/>
    <n v="1227"/>
    <m/>
    <n v="64"/>
    <n v="1624"/>
    <n v="46313"/>
    <n v="736094"/>
    <m/>
    <m/>
    <n v="5204"/>
    <n v="0"/>
    <s v="GULF COAST WEST"/>
    <n v="9382"/>
    <n v="1564"/>
    <n v="99"/>
    <m/>
    <n v="0"/>
    <n v="22"/>
    <n v="135"/>
    <n v="134774"/>
    <n v="38"/>
    <m/>
    <n v="22522"/>
    <d v="2016-08-01T00:00:00"/>
    <n v="236"/>
    <n v="0"/>
    <n v="0"/>
    <m/>
    <n v="89664.221999999994"/>
    <n v="3593480"/>
    <n v="11.153"/>
    <n v="0"/>
    <n v="39.4"/>
    <n v="111387"/>
    <n v="23"/>
    <n v="272"/>
    <n v="1"/>
    <n v="18565"/>
    <n v="23"/>
    <n v="111"/>
    <n v="23"/>
    <n v="8266"/>
    <n v="8282"/>
    <n v="0.62"/>
    <n v="66.099999999999994"/>
    <d v="2008-03-15T00:00:00"/>
    <n v="1"/>
    <n v="1"/>
    <s v="MAGNUM PRODUCING, LP"/>
    <s v="FLINT HILLS RESOURCES, LP"/>
    <n v="41926"/>
    <n v="16"/>
    <m/>
    <s v="MAY"/>
    <x v="0"/>
    <n v="4"/>
    <s v="TEXAS &amp; LOUISIANA GULF COAST BASIN"/>
    <m/>
    <s v="USA"/>
    <m/>
    <m/>
    <n v="27.309642199999999"/>
    <n v="232"/>
    <n v="-97.742447200000001"/>
    <m/>
    <m/>
    <s v="P-330"/>
    <x v="0"/>
    <s v="TREVINO, G"/>
    <n v="224930"/>
    <n v="1227"/>
    <n v="110018"/>
    <n v="1176"/>
    <n v="0"/>
  </r>
  <r>
    <n v="42355061100000"/>
    <n v="4235506110"/>
    <n v="2"/>
    <s v="Recomplete"/>
    <x v="1"/>
    <s v="MAGNUM PRODUCING, LP"/>
    <x v="402"/>
    <s v="1 M"/>
    <x v="23"/>
    <s v="COMMONWEALTH"/>
    <s v="GAS"/>
    <x v="0"/>
    <s v="V"/>
    <n v="11950"/>
    <x v="61"/>
    <x v="331"/>
    <x v="274"/>
    <n v="84"/>
    <n v="3721678"/>
    <m/>
    <n v="147787"/>
    <m/>
    <m/>
    <n v="507"/>
    <n v="0"/>
    <n v="768067"/>
    <m/>
    <n v="1204"/>
    <n v="15035"/>
    <n v="15481"/>
    <s v="GULF COAST WEST"/>
    <n v="253913"/>
    <n v="57800"/>
    <n v="0"/>
    <m/>
    <n v="81"/>
    <n v="307"/>
    <n v="1357"/>
    <n v="1840452"/>
    <n v="0"/>
    <n v="8234"/>
    <n v="187826"/>
    <d v="2016-08-01T00:00:00"/>
    <n v="0"/>
    <n v="0"/>
    <n v="0"/>
    <n v="16840"/>
    <m/>
    <n v="25180"/>
    <m/>
    <n v="59.4"/>
    <n v="0"/>
    <n v="80840"/>
    <n v="22"/>
    <n v="3817"/>
    <n v="10"/>
    <n v="16250"/>
    <n v="22"/>
    <n v="98"/>
    <n v="22"/>
    <n v="10398"/>
    <n v="10399"/>
    <m/>
    <m/>
    <d v="1966-03-25T00:00:00"/>
    <n v="1"/>
    <n v="1"/>
    <s v="MAGNUM PRODUCING, LP"/>
    <s v="FLINT HILLS RESOURCES, LP"/>
    <n v="39335"/>
    <n v="1"/>
    <m/>
    <s v="CORPUS CHRISTI"/>
    <x v="0"/>
    <n v="4"/>
    <s v="TEXAS &amp; LOUISIANA GULF COAST BASIN"/>
    <n v="142"/>
    <s v="USA"/>
    <m/>
    <m/>
    <n v="27.7924194"/>
    <n v="1"/>
    <n v="-97.457334200000005"/>
    <m/>
    <m/>
    <s v="P-330"/>
    <x v="0"/>
    <s v="VILLAREAL, E"/>
    <n v="224159"/>
    <m/>
    <n v="1181"/>
    <n v="0"/>
    <n v="0"/>
  </r>
  <r>
    <n v="42355061100000"/>
    <n v="4235506110"/>
    <n v="2"/>
    <s v="Recomplete"/>
    <x v="1"/>
    <s v="MAGNUM PRODUCING, LP"/>
    <x v="402"/>
    <n v="1"/>
    <x v="23"/>
    <s v="ALLEN"/>
    <s v="GAS"/>
    <x v="0"/>
    <s v="V"/>
    <n v="11950"/>
    <x v="61"/>
    <x v="331"/>
    <x v="66"/>
    <n v="245"/>
    <n v="2074159"/>
    <m/>
    <n v="67840"/>
    <m/>
    <m/>
    <n v="5"/>
    <n v="288982"/>
    <n v="413533"/>
    <m/>
    <n v="451"/>
    <n v="8381"/>
    <n v="1881"/>
    <s v="GULF COAST WEST"/>
    <n v="45066"/>
    <n v="9392"/>
    <n v="8301"/>
    <m/>
    <n v="25"/>
    <n v="127"/>
    <n v="617"/>
    <n v="764484"/>
    <n v="0"/>
    <n v="200"/>
    <n v="13467"/>
    <d v="2016-08-01T00:00:00"/>
    <n v="147"/>
    <n v="0"/>
    <n v="0"/>
    <n v="25020"/>
    <n v="1435.345"/>
    <n v="30570"/>
    <n v="696.697"/>
    <n v="40"/>
    <n v="0"/>
    <n v="44801"/>
    <n v="75"/>
    <n v="1197"/>
    <n v="53"/>
    <n v="7799"/>
    <n v="75"/>
    <n v="47"/>
    <n v="75"/>
    <n v="10052"/>
    <n v="10098"/>
    <m/>
    <n v="57.1"/>
    <d v="1997-04-26T00:00:00"/>
    <n v="1"/>
    <n v="1"/>
    <s v="MAGNUM PRODUCING, LP"/>
    <s v="OASIS TRANSP &amp; MARKETING CORP."/>
    <n v="39333"/>
    <n v="46"/>
    <m/>
    <s v="CORPUS CHRISTI"/>
    <x v="0"/>
    <n v="4"/>
    <s v="TEXAS &amp; LOUISIANA GULF COAST BASIN"/>
    <n v="142"/>
    <s v="USA"/>
    <m/>
    <m/>
    <n v="27.7924194"/>
    <n v="1"/>
    <n v="-97.457334200000005"/>
    <m/>
    <m/>
    <s v="P-330"/>
    <x v="0"/>
    <s v="VILLAREAL, E"/>
    <n v="224157"/>
    <n v="232"/>
    <n v="333"/>
    <n v="4"/>
    <n v="0"/>
  </r>
  <r>
    <n v="42355027820000"/>
    <n v="4235502782"/>
    <n v="0"/>
    <s v="Not in Permit List"/>
    <x v="1"/>
    <s v="MAGNUM PRODUCING &amp; OPERATING CO."/>
    <x v="403"/>
    <n v="1"/>
    <x v="23"/>
    <m/>
    <s v="GAS"/>
    <x v="0"/>
    <s v="V"/>
    <n v="8669"/>
    <x v="4"/>
    <x v="332"/>
    <x v="265"/>
    <n v="130"/>
    <n v="242092"/>
    <m/>
    <n v="6790"/>
    <m/>
    <n v="3"/>
    <n v="3"/>
    <n v="2060"/>
    <n v="47139"/>
    <m/>
    <n v="20"/>
    <n v="1166"/>
    <n v="521"/>
    <s v="GULF COAST WEST"/>
    <n v="13252"/>
    <n v="2730"/>
    <n v="85"/>
    <m/>
    <n v="1"/>
    <n v="20"/>
    <n v="114"/>
    <n v="118767"/>
    <n v="0"/>
    <n v="594"/>
    <n v="25186"/>
    <d v="1992-02-01T00:00:00"/>
    <n v="586"/>
    <n v="0"/>
    <n v="0"/>
    <n v="142460"/>
    <n v="13000"/>
    <n v="35650"/>
    <n v="76.923000000000002"/>
    <n v="7"/>
    <n v="1000"/>
    <n v="6671"/>
    <n v="24"/>
    <n v="170"/>
    <n v="45"/>
    <n v="1263"/>
    <n v="24"/>
    <n v="8"/>
    <n v="24"/>
    <n v="7596"/>
    <n v="7612"/>
    <n v="0.74"/>
    <n v="52"/>
    <d v="1956-11-06T00:00:00"/>
    <n v="1"/>
    <n v="1"/>
    <m/>
    <m/>
    <n v="38921"/>
    <n v="16"/>
    <m/>
    <s v="STEDMAN ISLAND"/>
    <x v="0"/>
    <n v="4"/>
    <s v="TEXAS &amp; LOUISIANA GULF COAST BASIN"/>
    <m/>
    <s v="USA"/>
    <m/>
    <m/>
    <n v="27.8896427"/>
    <m/>
    <n v="-97.112431999999998"/>
    <m/>
    <m/>
    <s v="P-330"/>
    <x v="3"/>
    <s v="625  ARANSAS DK &amp;CHL A2560"/>
    <n v="223996"/>
    <n v="166"/>
    <n v="2158"/>
    <n v="95"/>
    <n v="0"/>
  </r>
  <r>
    <n v="42427044920000"/>
    <n v="4242704492"/>
    <n v="0"/>
    <s v="Not in Permit List"/>
    <x v="1"/>
    <s v="MAGNUM PRODUCING &amp; OPERATING CO."/>
    <x v="404"/>
    <s v="1 E"/>
    <x v="52"/>
    <n v="3400"/>
    <s v="GAS"/>
    <x v="0"/>
    <s v="V"/>
    <n v="3515"/>
    <x v="4"/>
    <x v="260"/>
    <x v="275"/>
    <n v="268"/>
    <n v="1077857"/>
    <m/>
    <m/>
    <m/>
    <m/>
    <n v="91"/>
    <n v="3554"/>
    <n v="179643"/>
    <m/>
    <m/>
    <n v="300"/>
    <n v="0"/>
    <s v="GULF COAST WEST"/>
    <n v="11321"/>
    <n v="1887"/>
    <n v="25"/>
    <m/>
    <n v="0"/>
    <n v="59"/>
    <n v="356"/>
    <n v="355516"/>
    <n v="1"/>
    <m/>
    <n v="8811"/>
    <d v="1987-06-14T00:00:00"/>
    <n v="133"/>
    <n v="20"/>
    <n v="780"/>
    <m/>
    <m/>
    <m/>
    <m/>
    <n v="0"/>
    <n v="0"/>
    <n v="39180"/>
    <n v="12"/>
    <m/>
    <m/>
    <n v="6530"/>
    <n v="12"/>
    <n v="39"/>
    <n v="12"/>
    <n v="3318"/>
    <n v="3333"/>
    <n v="0.59"/>
    <m/>
    <d v="1964-01-25T00:00:00"/>
    <n v="1"/>
    <n v="1"/>
    <s v="VALERO TRANSMISSION, L. P."/>
    <m/>
    <n v="32803"/>
    <n v="15"/>
    <m/>
    <s v="CORTEZ"/>
    <x v="0"/>
    <n v="4"/>
    <s v="TEXAS &amp; LOUISIANA GULF COAST BASIN"/>
    <n v="95"/>
    <s v="USA"/>
    <m/>
    <m/>
    <n v="26.3484455"/>
    <n v="145"/>
    <n v="-98.623728299999996"/>
    <m/>
    <m/>
    <s v="P-330"/>
    <x v="3"/>
    <s v="QUINTANILLA, R"/>
    <n v="222400"/>
    <m/>
    <n v="2683"/>
    <n v="41"/>
    <n v="0"/>
  </r>
  <r>
    <n v="42427044920000"/>
    <n v="4242704492"/>
    <n v="0"/>
    <s v="Not in Permit List"/>
    <x v="1"/>
    <s v="MAGNUM PRODUCING &amp; OPERATING CO."/>
    <x v="404"/>
    <s v="1 D"/>
    <x v="52"/>
    <s v="CORTEZ"/>
    <s v="GAS"/>
    <x v="0"/>
    <s v="V"/>
    <n v="3515"/>
    <x v="4"/>
    <x v="260"/>
    <x v="276"/>
    <n v="258"/>
    <n v="1276702"/>
    <m/>
    <m/>
    <m/>
    <m/>
    <n v="624"/>
    <n v="4033"/>
    <n v="212784"/>
    <m/>
    <m/>
    <n v="504"/>
    <n v="0"/>
    <s v="GULF COAST WEST"/>
    <n v="11628"/>
    <n v="1938"/>
    <n v="33"/>
    <m/>
    <n v="0"/>
    <n v="60"/>
    <n v="359"/>
    <n v="358839"/>
    <n v="10"/>
    <m/>
    <m/>
    <d v="1987-06-10T00:00:00"/>
    <m/>
    <n v="20"/>
    <n v="610"/>
    <m/>
    <m/>
    <m/>
    <m/>
    <n v="0"/>
    <n v="0"/>
    <n v="31975"/>
    <n v="11"/>
    <m/>
    <m/>
    <n v="5329"/>
    <n v="11"/>
    <n v="32"/>
    <n v="11"/>
    <n v="2742"/>
    <n v="2766"/>
    <n v="0.57999999999999996"/>
    <m/>
    <d v="1964-01-25T00:00:00"/>
    <n v="1"/>
    <n v="1"/>
    <s v="VALERO TRANSMISSION, L. P."/>
    <m/>
    <n v="32802"/>
    <n v="24"/>
    <m/>
    <s v="CORTEZ"/>
    <x v="0"/>
    <n v="4"/>
    <s v="TEXAS &amp; LOUISIANA GULF COAST BASIN"/>
    <n v="95"/>
    <s v="USA"/>
    <m/>
    <m/>
    <n v="26.3484455"/>
    <n v="145"/>
    <n v="-98.623728299999996"/>
    <m/>
    <m/>
    <s v="P-330"/>
    <x v="3"/>
    <s v="QUINTANILLA, R"/>
    <n v="222399"/>
    <m/>
    <n v="624"/>
    <n v="10"/>
    <n v="0"/>
  </r>
  <r>
    <n v="42427044920000"/>
    <n v="4242704492"/>
    <n v="0"/>
    <s v="Not in Permit List"/>
    <x v="1"/>
    <s v="MAGNUM PRODUCING &amp; OPERATING CO."/>
    <x v="404"/>
    <s v="1 F"/>
    <x v="52"/>
    <s v="FRIO 2500"/>
    <s v="GAS"/>
    <x v="0"/>
    <s v="V"/>
    <n v="3515"/>
    <x v="4"/>
    <x v="260"/>
    <x v="277"/>
    <n v="252"/>
    <n v="1327704"/>
    <m/>
    <m/>
    <m/>
    <m/>
    <n v="397"/>
    <n v="3990"/>
    <n v="221284"/>
    <m/>
    <m/>
    <n v="416"/>
    <n v="0"/>
    <s v="GULF COAST WEST"/>
    <n v="163602"/>
    <n v="27267"/>
    <n v="338"/>
    <m/>
    <n v="0"/>
    <n v="174"/>
    <n v="1043"/>
    <n v="1043400"/>
    <n v="4"/>
    <m/>
    <n v="25445"/>
    <d v="1987-06-07T00:00:00"/>
    <n v="254"/>
    <n v="20"/>
    <n v="785"/>
    <m/>
    <m/>
    <m/>
    <m/>
    <n v="0"/>
    <n v="0"/>
    <n v="75061"/>
    <n v="7"/>
    <m/>
    <m/>
    <n v="12510"/>
    <n v="7"/>
    <n v="75"/>
    <n v="7"/>
    <n v="2573"/>
    <n v="2588"/>
    <n v="0.57999999999999996"/>
    <m/>
    <d v="1964-01-25T00:00:00"/>
    <n v="1"/>
    <n v="1"/>
    <s v="VALERO TRANSMISSION, L. P."/>
    <m/>
    <n v="32616"/>
    <n v="15"/>
    <m/>
    <s v="CORTEZ"/>
    <x v="0"/>
    <n v="4"/>
    <s v="TEXAS &amp; LOUISIANA GULF COAST BASIN"/>
    <n v="95"/>
    <s v="USA"/>
    <m/>
    <m/>
    <n v="26.3484455"/>
    <n v="145"/>
    <n v="-98.623728299999996"/>
    <m/>
    <m/>
    <s v="P-330"/>
    <x v="3"/>
    <s v="QUINTANILLA, R"/>
    <n v="222332"/>
    <m/>
    <n v="29480"/>
    <n v="294"/>
    <n v="0"/>
  </r>
  <r>
    <n v="42427044920000"/>
    <n v="4242704492"/>
    <n v="0"/>
    <s v="Not in Permit List"/>
    <x v="1"/>
    <s v="MAGNUM PRODUCING &amp; OPERATING CO."/>
    <x v="404"/>
    <s v="1 H"/>
    <x v="52"/>
    <s v="B-SD."/>
    <s v="GAS"/>
    <x v="0"/>
    <s v="V"/>
    <n v="3515"/>
    <x v="4"/>
    <x v="260"/>
    <x v="278"/>
    <n v="279"/>
    <n v="3112038"/>
    <m/>
    <m/>
    <m/>
    <m/>
    <n v="78"/>
    <n v="6174"/>
    <n v="518673"/>
    <m/>
    <m/>
    <n v="265"/>
    <n v="0"/>
    <s v="GULF COAST WEST"/>
    <n v="197751"/>
    <n v="32959"/>
    <n v="184"/>
    <m/>
    <n v="0"/>
    <n v="106"/>
    <n v="638"/>
    <n v="638400"/>
    <n v="1"/>
    <m/>
    <n v="11295"/>
    <d v="1987-10-01T00:00:00"/>
    <n v="118"/>
    <n v="50"/>
    <n v="60"/>
    <m/>
    <m/>
    <m/>
    <m/>
    <n v="0"/>
    <n v="0"/>
    <n v="119056"/>
    <n v="7"/>
    <m/>
    <m/>
    <n v="19843"/>
    <n v="7"/>
    <n v="119"/>
    <n v="7"/>
    <n v="2816"/>
    <n v="2831"/>
    <n v="0.59"/>
    <m/>
    <d v="1964-01-25T00:00:00"/>
    <n v="1"/>
    <n v="1"/>
    <s v="VALERO TRANSMISSION, L. P."/>
    <m/>
    <n v="32615"/>
    <n v="15"/>
    <m/>
    <s v="CORTEZ"/>
    <x v="0"/>
    <n v="4"/>
    <s v="TEXAS &amp; LOUISIANA GULF COAST BASIN"/>
    <n v="95"/>
    <s v="USA"/>
    <m/>
    <m/>
    <n v="26.3484455"/>
    <n v="145"/>
    <n v="-98.623728299999996"/>
    <m/>
    <m/>
    <s v="P-330"/>
    <x v="3"/>
    <s v="QUINTANILLA, R"/>
    <n v="222331"/>
    <m/>
    <n v="1870"/>
    <n v="20"/>
    <n v="0"/>
  </r>
  <r>
    <n v="42131095520000"/>
    <n v="4213109552"/>
    <n v="0"/>
    <s v="Not in Permit List"/>
    <x v="1"/>
    <s v="MAGNUM PRODUCING &amp; OPERATING COMPANY"/>
    <x v="405"/>
    <n v="1"/>
    <x v="14"/>
    <s v="DELORES"/>
    <s v="GAS"/>
    <x v="3"/>
    <s v="V"/>
    <n v="7500"/>
    <x v="4"/>
    <x v="333"/>
    <x v="279"/>
    <n v="413"/>
    <n v="1376137"/>
    <m/>
    <n v="36438"/>
    <m/>
    <m/>
    <n v="108"/>
    <n v="97480"/>
    <n v="265794"/>
    <m/>
    <n v="277"/>
    <n v="10047"/>
    <n v="1214"/>
    <s v="GULF COAST WEST"/>
    <n v="37309"/>
    <n v="7432"/>
    <n v="1106"/>
    <m/>
    <n v="6"/>
    <n v="32"/>
    <n v="159"/>
    <n v="194767"/>
    <n v="11"/>
    <n v="18"/>
    <n v="18767"/>
    <d v="2005-06-01T00:00:00"/>
    <n v="1877"/>
    <n v="0"/>
    <n v="0"/>
    <n v="26280"/>
    <n v="2841000"/>
    <n v="37770"/>
    <n v="0.35199999999999998"/>
    <n v="38"/>
    <n v="0"/>
    <n v="10047"/>
    <n v="1"/>
    <n v="277"/>
    <n v="1"/>
    <n v="1952"/>
    <n v="1"/>
    <n v="12"/>
    <n v="1"/>
    <n v="7232"/>
    <n v="7274"/>
    <n v="0.66"/>
    <n v="46.3"/>
    <d v="1963-10-08T00:00:00"/>
    <n v="1"/>
    <n v="1"/>
    <s v="DUVAL GAS GATHERING CORPORATION"/>
    <s v="PLAINS MARKETING, L.P."/>
    <n v="31234"/>
    <n v="42"/>
    <m/>
    <s v="ORCONES"/>
    <x v="0"/>
    <n v="4"/>
    <s v="TEXAS &amp; LOUISIANA GULF COAST BASIN"/>
    <m/>
    <s v="USA"/>
    <m/>
    <m/>
    <n v="27.488571100000001"/>
    <n v="227"/>
    <n v="-98.350000800000004"/>
    <s v="A227"/>
    <m/>
    <s v="P-330"/>
    <x v="2"/>
    <s v="GONZALES, J A"/>
    <n v="221994"/>
    <n v="4"/>
    <n v="11364"/>
    <n v="1137"/>
    <n v="0"/>
  </r>
  <r>
    <n v="42409026460000"/>
    <n v="4240902646"/>
    <n v="0"/>
    <s v="Not in Permit List"/>
    <x v="1"/>
    <s v="MAGNUM PRODUCING &amp; OPERATING CO."/>
    <x v="406"/>
    <s v="1 L"/>
    <x v="18"/>
    <s v="MCKAMEY-DUBOSE"/>
    <s v="GAS"/>
    <x v="0"/>
    <s v="V"/>
    <n v="10000"/>
    <x v="4"/>
    <x v="334"/>
    <x v="280"/>
    <n v="95"/>
    <n v="3266093"/>
    <m/>
    <n v="91971"/>
    <m/>
    <n v="37"/>
    <n v="15723"/>
    <n v="0"/>
    <n v="636320"/>
    <m/>
    <m/>
    <n v="464"/>
    <n v="1781"/>
    <s v="GULF COAST WEST"/>
    <n v="29122"/>
    <n v="6635"/>
    <n v="0"/>
    <m/>
    <n v="4"/>
    <n v="14"/>
    <n v="62"/>
    <n v="85000"/>
    <n v="0"/>
    <n v="3370"/>
    <n v="260534"/>
    <d v="1995-10-01T00:00:00"/>
    <n v="0"/>
    <n v="0"/>
    <n v="0"/>
    <m/>
    <n v="108207.20299999999"/>
    <n v="35510"/>
    <n v="9.2420000000000009"/>
    <n v="0"/>
    <n v="2.4"/>
    <n v="73930"/>
    <n v="26"/>
    <n v="3224"/>
    <n v="17"/>
    <n v="15271"/>
    <n v="26"/>
    <n v="92"/>
    <n v="26"/>
    <n v="3596"/>
    <n v="9611"/>
    <m/>
    <m/>
    <d v="1963-06-26T00:00:00"/>
    <n v="1"/>
    <n v="1"/>
    <s v="HOUSTON PIPE LINE COMPANY"/>
    <s v="KOCH OIL CO/DIV OF KOCH IND, INC"/>
    <n v="30569"/>
    <n v="6015"/>
    <m/>
    <s v="MIDWAY, N."/>
    <x v="0"/>
    <n v="4"/>
    <s v="TEXAS &amp; LOUISIANA GULF COAST BASIN"/>
    <m/>
    <s v="USA"/>
    <m/>
    <m/>
    <n v="27.970140499999999"/>
    <n v="239"/>
    <n v="-97.326272500000002"/>
    <m/>
    <m/>
    <s v="P-330"/>
    <x v="3"/>
    <s v="STERLING, I"/>
    <n v="221840"/>
    <n v="2138"/>
    <n v="231347"/>
    <n v="0"/>
    <n v="0"/>
  </r>
  <r>
    <n v="42409026460000"/>
    <n v="4240902646"/>
    <n v="0"/>
    <s v="Not in Permit List"/>
    <x v="1"/>
    <s v="MAGNUM PRODUCING, LP"/>
    <x v="406"/>
    <n v="1"/>
    <x v="18"/>
    <s v="LUNDBERG"/>
    <s v="GAS"/>
    <x v="3"/>
    <s v="V"/>
    <n v="10000"/>
    <x v="4"/>
    <x v="334"/>
    <x v="234"/>
    <n v="189"/>
    <n v="6719330"/>
    <m/>
    <n v="183869"/>
    <m/>
    <n v="4"/>
    <n v="189"/>
    <n v="345435"/>
    <n v="1303757"/>
    <m/>
    <m/>
    <n v="589"/>
    <n v="827"/>
    <s v="GULF COAST WEST"/>
    <n v="14618"/>
    <n v="3263"/>
    <n v="731"/>
    <m/>
    <n v="3"/>
    <n v="13"/>
    <n v="59"/>
    <n v="78645"/>
    <n v="19"/>
    <n v="5025"/>
    <n v="282462"/>
    <d v="2014-10-01T00:00:00"/>
    <n v="29009"/>
    <n v="0"/>
    <n v="0"/>
    <m/>
    <n v="22222.222000000002"/>
    <n v="36540"/>
    <n v="45"/>
    <n v="0"/>
    <n v="21.2"/>
    <n v="83972"/>
    <n v="39"/>
    <n v="3012"/>
    <n v="35"/>
    <n v="17007"/>
    <n v="39"/>
    <n v="102"/>
    <n v="39"/>
    <n v="9435"/>
    <n v="9480"/>
    <n v="0.68"/>
    <m/>
    <d v="1996-06-19T00:00:00"/>
    <n v="1"/>
    <n v="1"/>
    <s v="SOUTHCROSS CCNG GATHERING LTD."/>
    <s v="PLAINS MARKETING, L.P."/>
    <n v="30562"/>
    <n v="45"/>
    <m/>
    <s v="MIDWAY, N."/>
    <x v="0"/>
    <n v="4"/>
    <s v="TEXAS &amp; LOUISIANA GULF COAST BASIN"/>
    <m/>
    <s v="USA"/>
    <m/>
    <m/>
    <n v="27.970140499999999"/>
    <n v="239"/>
    <n v="-97.326272500000002"/>
    <m/>
    <m/>
    <s v="P-330"/>
    <x v="0"/>
    <s v="STERLING, I"/>
    <n v="221838"/>
    <n v="36"/>
    <n v="800"/>
    <n v="80"/>
    <n v="0"/>
  </r>
  <r>
    <n v="42131094970000"/>
    <n v="4213109497"/>
    <n v="0"/>
    <s v="Not in Permit List"/>
    <x v="1"/>
    <s v="MAGNUM PRODUCING &amp; OPERATING COMPANY"/>
    <x v="407"/>
    <s v="3 L"/>
    <x v="14"/>
    <s v="DELORES"/>
    <s v="GAS"/>
    <x v="0"/>
    <s v="V"/>
    <n v="7500"/>
    <x v="4"/>
    <x v="335"/>
    <x v="281"/>
    <n v="146"/>
    <n v="831852"/>
    <m/>
    <n v="26827"/>
    <m/>
    <m/>
    <n v="56"/>
    <n v="0"/>
    <n v="165469"/>
    <m/>
    <m/>
    <n v="3417"/>
    <n v="0"/>
    <s v="GULF COAST WEST"/>
    <n v="3417"/>
    <n v="570"/>
    <n v="0"/>
    <m/>
    <n v="17"/>
    <n v="69"/>
    <n v="313"/>
    <n v="412516"/>
    <n v="0"/>
    <m/>
    <n v="9883"/>
    <d v="1993-02-22T00:00:00"/>
    <n v="0"/>
    <n v="150"/>
    <n v="2350"/>
    <m/>
    <m/>
    <n v="31010"/>
    <m/>
    <n v="0"/>
    <n v="0"/>
    <n v="50167"/>
    <n v="8"/>
    <n v="2143"/>
    <n v="2"/>
    <n v="10504"/>
    <n v="8"/>
    <n v="63"/>
    <n v="8"/>
    <n v="7235"/>
    <n v="7282"/>
    <n v="0.65"/>
    <n v="52"/>
    <d v="1960-09-16T00:00:00"/>
    <n v="1"/>
    <n v="1"/>
    <s v="VALLEY GAS TRANSMISSION, INC."/>
    <s v="SCURLOCK PERMIAN CORPORATION"/>
    <n v="12408"/>
    <n v="47"/>
    <m/>
    <s v="ORCONES"/>
    <x v="0"/>
    <n v="4"/>
    <s v="TEXAS &amp; LOUISIANA GULF COAST BASIN"/>
    <m/>
    <s v="USA"/>
    <m/>
    <m/>
    <n v="27.4892632"/>
    <n v="657"/>
    <n v="-98.354390499999994"/>
    <m/>
    <m/>
    <s v="P-330"/>
    <x v="2"/>
    <s v="GARCIA, HRS A"/>
    <n v="219023"/>
    <m/>
    <n v="5365"/>
    <n v="0"/>
    <n v="0"/>
  </r>
  <r>
    <n v="42131094980000"/>
    <n v="4213109498"/>
    <n v="0"/>
    <s v="Not in Permit List"/>
    <x v="1"/>
    <s v="MAGNUM PRODUCING &amp; OPERATING COMPANY"/>
    <x v="407"/>
    <n v="4"/>
    <x v="14"/>
    <s v="HOCKLEY-PARR"/>
    <s v="GAS"/>
    <x v="0"/>
    <s v="V"/>
    <n v="7730"/>
    <x v="377"/>
    <x v="336"/>
    <x v="282"/>
    <n v="253"/>
    <n v="1517679"/>
    <m/>
    <n v="19519"/>
    <m/>
    <m/>
    <n v="4"/>
    <n v="3980"/>
    <n v="272465"/>
    <m/>
    <m/>
    <n v="2330"/>
    <n v="1491"/>
    <s v="GULF COAST WEST"/>
    <n v="84191"/>
    <n v="15523"/>
    <n v="214"/>
    <m/>
    <n v="6"/>
    <n v="69"/>
    <n v="377"/>
    <n v="415419"/>
    <n v="0"/>
    <n v="52"/>
    <n v="1245"/>
    <d v="1994-06-01T00:00:00"/>
    <n v="5"/>
    <n v="0"/>
    <n v="0"/>
    <n v="59700"/>
    <m/>
    <n v="77750"/>
    <m/>
    <n v="16.7"/>
    <n v="0"/>
    <n v="28766"/>
    <n v="11"/>
    <n v="543"/>
    <n v="10"/>
    <n v="5337"/>
    <n v="11"/>
    <n v="32"/>
    <n v="11"/>
    <n v="2609"/>
    <n v="5967"/>
    <n v="0.66"/>
    <m/>
    <d v="1986-12-02T00:00:00"/>
    <n v="1"/>
    <n v="1"/>
    <s v="VALLEY GAS TRANSMISSION, INC."/>
    <s v="SCURLOCK PERMIAN CORPORATION"/>
    <n v="12404"/>
    <n v="3358"/>
    <m/>
    <s v="ORCONES"/>
    <x v="0"/>
    <n v="4"/>
    <s v="TEXAS &amp; LOUISIANA GULF COAST BASIN"/>
    <m/>
    <s v="USA"/>
    <m/>
    <m/>
    <n v="27.4719263"/>
    <n v="657"/>
    <n v="-98.359895100000003"/>
    <m/>
    <m/>
    <s v="P-330"/>
    <x v="2"/>
    <s v="GARCIA, HRS A"/>
    <n v="219019"/>
    <m/>
    <n v="175"/>
    <n v="0"/>
    <n v="0"/>
  </r>
  <r>
    <n v="42131094970000"/>
    <n v="4213109497"/>
    <n v="0"/>
    <s v="Not in Permit List"/>
    <x v="1"/>
    <s v="MAGNUM PRODUCING &amp; OPERATING COMPANY"/>
    <x v="407"/>
    <s v="3 U"/>
    <x v="14"/>
    <s v="HOCKLEY-PARR"/>
    <s v="GAS"/>
    <x v="0"/>
    <s v="V"/>
    <n v="7500"/>
    <x v="4"/>
    <x v="337"/>
    <x v="219"/>
    <n v="357"/>
    <n v="1815006"/>
    <m/>
    <n v="13449"/>
    <m/>
    <m/>
    <n v="18"/>
    <n v="32082"/>
    <n v="315950"/>
    <m/>
    <m/>
    <n v="376"/>
    <n v="668"/>
    <s v="GULF COAST WEST"/>
    <n v="46914"/>
    <n v="8487"/>
    <n v="647"/>
    <m/>
    <n v="9"/>
    <n v="114"/>
    <n v="627"/>
    <n v="682613"/>
    <n v="0"/>
    <n v="4"/>
    <n v="15164"/>
    <d v="1994-06-01T00:00:00"/>
    <n v="130"/>
    <n v="0"/>
    <n v="0"/>
    <m/>
    <m/>
    <n v="134950"/>
    <m/>
    <n v="0"/>
    <n v="0"/>
    <n v="25152"/>
    <n v="29"/>
    <n v="289"/>
    <n v="1"/>
    <n v="4479"/>
    <n v="29"/>
    <n v="27"/>
    <n v="29"/>
    <n v="5820"/>
    <n v="5824"/>
    <n v="0.65"/>
    <n v="58.7"/>
    <d v="1960-08-29T00:00:00"/>
    <n v="1"/>
    <n v="1"/>
    <s v="VALLEY GAS TRANSMISSION, INC."/>
    <s v="SCURLOCK PERMIAN CORPORATION"/>
    <n v="12403"/>
    <n v="4"/>
    <m/>
    <s v="ORCONES"/>
    <x v="0"/>
    <n v="4"/>
    <s v="TEXAS &amp; LOUISIANA GULF COAST BASIN"/>
    <m/>
    <s v="USA"/>
    <m/>
    <m/>
    <n v="27.4892632"/>
    <n v="657"/>
    <n v="-98.354390499999994"/>
    <m/>
    <m/>
    <s v="P-330"/>
    <x v="2"/>
    <s v="GARCIA, HRS A"/>
    <n v="219018"/>
    <m/>
    <n v="4767"/>
    <n v="41"/>
    <n v="0"/>
  </r>
  <r>
    <n v="42273012160000"/>
    <n v="4227301216"/>
    <n v="0"/>
    <s v="Not in Permit List"/>
    <x v="1"/>
    <s v="MAGNUM PRODUCING, LP"/>
    <x v="408"/>
    <n v="2"/>
    <x v="31"/>
    <s v="MASSIVE BASAL"/>
    <s v="GAS"/>
    <x v="0"/>
    <s v="V"/>
    <n v="11036"/>
    <x v="4"/>
    <x v="338"/>
    <x v="2"/>
    <n v="703"/>
    <n v="10656790"/>
    <n v="29"/>
    <n v="782"/>
    <m/>
    <m/>
    <n v="392"/>
    <n v="856504"/>
    <n v="1776914"/>
    <m/>
    <m/>
    <n v="36240"/>
    <n v="0"/>
    <s v="GULF COAST WEST"/>
    <n v="194275"/>
    <n v="32379"/>
    <n v="22440"/>
    <m/>
    <n v="0"/>
    <n v="427"/>
    <n v="2559"/>
    <n v="2559345"/>
    <n v="6"/>
    <m/>
    <n v="50251"/>
    <d v="2003-03-24T00:00:00"/>
    <n v="832"/>
    <n v="27"/>
    <n v="510"/>
    <m/>
    <m/>
    <n v="13627610"/>
    <m/>
    <n v="0"/>
    <n v="0"/>
    <n v="78271"/>
    <n v="31"/>
    <n v="150"/>
    <n v="1"/>
    <n v="13045"/>
    <n v="31"/>
    <n v="78"/>
    <n v="31"/>
    <n v="9413"/>
    <n v="9450"/>
    <n v="0.61"/>
    <m/>
    <d v="2003-02-01T00:00:00"/>
    <n v="1"/>
    <n v="1"/>
    <s v="MAGNUM PRODUCING, LP"/>
    <s v="GIBSON ENERGY MARKETING, LLC"/>
    <n v="11885"/>
    <n v="37"/>
    <m/>
    <s v="MAY, S."/>
    <x v="0"/>
    <n v="4"/>
    <s v="TEXAS &amp; LOUISIANA GULF COAST BASIN"/>
    <m/>
    <s v="USA"/>
    <m/>
    <m/>
    <n v="27.280566499999999"/>
    <n v="232"/>
    <n v="-97.767417699999996"/>
    <n v="22"/>
    <m/>
    <s v="P-330"/>
    <x v="0"/>
    <s v="TREVINO, G"/>
    <n v="218528"/>
    <m/>
    <n v="13737"/>
    <n v="227"/>
    <n v="0"/>
  </r>
  <r>
    <n v="42273012150000"/>
    <n v="4227301215"/>
    <n v="0"/>
    <s v="Not in Permit List"/>
    <x v="1"/>
    <s v="MAGNUM PRODUCING, LP"/>
    <x v="409"/>
    <n v="1"/>
    <x v="31"/>
    <s v="MASSIVE BASAL"/>
    <s v="GAS"/>
    <x v="0"/>
    <s v="V"/>
    <n v="16016"/>
    <x v="378"/>
    <x v="339"/>
    <x v="2"/>
    <n v="312"/>
    <n v="2450146"/>
    <n v="7"/>
    <m/>
    <m/>
    <m/>
    <n v="146"/>
    <n v="68538"/>
    <n v="408358"/>
    <m/>
    <m/>
    <n v="21121"/>
    <n v="0"/>
    <s v="GULF COAST WEST"/>
    <n v="155309"/>
    <n v="25885"/>
    <n v="4314"/>
    <m/>
    <n v="0"/>
    <n v="117"/>
    <n v="704"/>
    <n v="704161"/>
    <n v="2"/>
    <m/>
    <n v="2901"/>
    <d v="2009-03-03T00:00:00"/>
    <n v="31"/>
    <n v="40"/>
    <n v="1210"/>
    <m/>
    <m/>
    <m/>
    <m/>
    <n v="0"/>
    <n v="0"/>
    <n v="50276"/>
    <n v="16"/>
    <m/>
    <m/>
    <n v="8379"/>
    <n v="16"/>
    <n v="50"/>
    <n v="16"/>
    <n v="7531"/>
    <n v="7539"/>
    <n v="0.66"/>
    <n v="66.3"/>
    <d v="2005-02-17T00:00:00"/>
    <n v="1"/>
    <n v="1"/>
    <s v="MAGNUM PRODUCING, LP"/>
    <s v="KEMCO RESOURCES, INC."/>
    <n v="11877"/>
    <n v="8"/>
    <m/>
    <s v="MAY, S."/>
    <x v="0"/>
    <n v="4"/>
    <s v="TEXAS &amp; LOUISIANA GULF COAST BASIN"/>
    <m/>
    <s v="USA"/>
    <m/>
    <m/>
    <n v="27.286273699999999"/>
    <n v="232"/>
    <n v="-97.769236300000003"/>
    <m/>
    <m/>
    <s v="P-330"/>
    <x v="0"/>
    <s v="TREVINO, G"/>
    <n v="218520"/>
    <m/>
    <n v="2949"/>
    <n v="31"/>
    <n v="0"/>
  </r>
  <r>
    <n v="42071315330000"/>
    <n v="4207131533"/>
    <n v="0"/>
    <s v="Not in Permit List"/>
    <x v="1"/>
    <s v="MAGNUM PRODUCING, LP"/>
    <x v="410"/>
    <n v="23"/>
    <x v="34"/>
    <m/>
    <s v="GAS"/>
    <x v="0"/>
    <s v="V"/>
    <n v="14900"/>
    <x v="379"/>
    <x v="0"/>
    <x v="0"/>
    <m/>
    <m/>
    <m/>
    <m/>
    <m/>
    <m/>
    <m/>
    <m/>
    <m/>
    <m/>
    <m/>
    <m/>
    <m/>
    <s v="GULF COAST CENTRAL"/>
    <m/>
    <m/>
    <m/>
    <m/>
    <m/>
    <m/>
    <m/>
    <m/>
    <m/>
    <m/>
    <m/>
    <d v="2015-11-01T00:00:00"/>
    <m/>
    <n v="0"/>
    <n v="0"/>
    <m/>
    <m/>
    <m/>
    <m/>
    <m/>
    <m/>
    <m/>
    <m/>
    <m/>
    <m/>
    <m/>
    <m/>
    <m/>
    <m/>
    <n v="12610"/>
    <n v="12620"/>
    <n v="0.65"/>
    <n v="41.7"/>
    <d v="1997-03-23T00:00:00"/>
    <n v="1"/>
    <m/>
    <s v="MAGNUM PRODUCING, LP"/>
    <s v="EASTEX CRUDE COMPANY"/>
    <n v="166845"/>
    <n v="10"/>
    <m/>
    <s v="WILDCAT"/>
    <x v="0"/>
    <n v="3"/>
    <s v="TEXAS &amp; LOUISIANA GULF COAST BASIN"/>
    <m/>
    <s v="USA"/>
    <m/>
    <m/>
    <n v="29.5457401"/>
    <n v="70"/>
    <n v="-94.736388500000004"/>
    <m/>
    <m/>
    <s v="P-330"/>
    <x v="0"/>
    <s v="CRAFT, D"/>
    <n v="212390"/>
    <m/>
    <m/>
    <m/>
    <n v="0"/>
  </r>
  <r>
    <n v="42089320010000"/>
    <n v="4208932001"/>
    <n v="3"/>
    <s v="Recomplete"/>
    <x v="1"/>
    <s v="MAGNUM PRODUCING &amp; OPERATING CO."/>
    <x v="411"/>
    <n v="1"/>
    <x v="9"/>
    <s v="WILCOX 9,400"/>
    <s v="GAS"/>
    <x v="3"/>
    <s v="V"/>
    <n v="11500"/>
    <x v="380"/>
    <x v="293"/>
    <x v="162"/>
    <n v="23"/>
    <n v="154863"/>
    <m/>
    <n v="5723"/>
    <m/>
    <n v="8"/>
    <n v="1178"/>
    <n v="902"/>
    <n v="31533"/>
    <m/>
    <n v="540"/>
    <n v="10103"/>
    <n v="3635"/>
    <s v="GULF COAST CENTRAL"/>
    <n v="87091"/>
    <n v="18150"/>
    <n v="151"/>
    <s v="EAGLEBINE"/>
    <n v="25"/>
    <n v="120"/>
    <n v="569"/>
    <n v="721645"/>
    <n v="24"/>
    <n v="4931"/>
    <n v="124415"/>
    <d v="1999-11-01T00:00:00"/>
    <n v="345"/>
    <n v="0"/>
    <n v="0"/>
    <n v="22350"/>
    <n v="38444.444000000003"/>
    <n v="27060"/>
    <n v="26.012"/>
    <n v="44.7"/>
    <n v="6.8"/>
    <n v="17637"/>
    <n v="2"/>
    <n v="789"/>
    <n v="2"/>
    <n v="3729"/>
    <n v="2"/>
    <n v="22"/>
    <n v="2"/>
    <n v="9454"/>
    <n v="9458"/>
    <n v="0.68"/>
    <n v="50.8"/>
    <d v="1997-12-11T00:00:00"/>
    <n v="1"/>
    <n v="1"/>
    <s v="SHELL WESTERN E&amp;P"/>
    <s v="SCURLOCK PERMIAN LLC"/>
    <n v="165958"/>
    <n v="4"/>
    <m/>
    <s v="GLASSCOCK"/>
    <x v="0"/>
    <n v="3"/>
    <s v="TEXAS &amp; LOUISIANA GULF COAST BASIN"/>
    <m/>
    <s v="USA"/>
    <m/>
    <m/>
    <n v="29.622781700000001"/>
    <n v="114"/>
    <n v="-96.609231399999999"/>
    <m/>
    <m/>
    <s v="P-330"/>
    <x v="3"/>
    <s v="BBB&amp;C RR CO"/>
    <n v="212296"/>
    <n v="792"/>
    <n v="30448"/>
    <n v="557"/>
    <n v="0"/>
  </r>
  <r>
    <n v="42015302730000"/>
    <n v="4201530273"/>
    <n v="1"/>
    <s v="Recomplete"/>
    <x v="1"/>
    <s v="MAGNUM PRODUCING, LP"/>
    <x v="160"/>
    <n v="3"/>
    <x v="12"/>
    <s v="WILCOX 8700"/>
    <s v="GAS"/>
    <x v="4"/>
    <s v="V"/>
    <n v="12000"/>
    <x v="191"/>
    <x v="340"/>
    <x v="283"/>
    <n v="35"/>
    <n v="155111"/>
    <m/>
    <n v="4095"/>
    <m/>
    <n v="4"/>
    <n v="10"/>
    <n v="2376"/>
    <n v="29947"/>
    <m/>
    <m/>
    <n v="285"/>
    <n v="1149"/>
    <s v="GULF COAST CENTRAL"/>
    <n v="51268"/>
    <n v="9694"/>
    <n v="476"/>
    <s v="EAGLEBINE"/>
    <n v="2"/>
    <n v="14"/>
    <n v="75"/>
    <n v="86645"/>
    <n v="0"/>
    <n v="762"/>
    <n v="26284"/>
    <d v="2003-05-01T00:00:00"/>
    <n v="844"/>
    <n v="0"/>
    <n v="0"/>
    <n v="38770"/>
    <n v="21352.668000000001"/>
    <n v="37880"/>
    <n v="46.832999999999998"/>
    <n v="25.8"/>
    <n v="400"/>
    <n v="13970"/>
    <n v="4"/>
    <n v="364"/>
    <n v="7"/>
    <n v="2610"/>
    <n v="4"/>
    <n v="16"/>
    <n v="4"/>
    <n v="9068"/>
    <n v="9082"/>
    <n v="0.63"/>
    <n v="46"/>
    <d v="1997-09-28T00:00:00"/>
    <n v="1"/>
    <n v="1"/>
    <s v="DESOTO PIPELINE CO., INC."/>
    <s v="SHELL TRADING (US) COMPANY"/>
    <n v="165208"/>
    <n v="14"/>
    <m/>
    <s v="SEALY"/>
    <x v="0"/>
    <n v="3"/>
    <s v="TEXAS &amp; LOUISIANA GULF COAST BASIN"/>
    <n v="180"/>
    <s v="USA"/>
    <m/>
    <m/>
    <n v="29.765663400000001"/>
    <n v="364"/>
    <n v="-96.189192399999996"/>
    <n v="2"/>
    <m/>
    <s v="P-330"/>
    <x v="0"/>
    <s v="H&amp;TC RR CO"/>
    <n v="212190"/>
    <n v="431"/>
    <n v="9203"/>
    <n v="356"/>
    <n v="0"/>
  </r>
  <r>
    <n v="42015302410000"/>
    <n v="4201530241"/>
    <n v="2"/>
    <s v="Recomplete"/>
    <x v="1"/>
    <s v="MAGNUM PRODUCING, LP"/>
    <x v="160"/>
    <n v="1"/>
    <x v="12"/>
    <s v="WILCOX K"/>
    <s v="GAS"/>
    <x v="4"/>
    <s v="V"/>
    <n v="11100"/>
    <x v="153"/>
    <x v="185"/>
    <x v="142"/>
    <n v="78"/>
    <n v="219338"/>
    <m/>
    <n v="3127"/>
    <m/>
    <m/>
    <n v="24"/>
    <n v="2427"/>
    <n v="39683"/>
    <m/>
    <n v="14"/>
    <n v="5164"/>
    <n v="1896"/>
    <s v="GULF COAST CENTRAL"/>
    <n v="99061"/>
    <n v="18406"/>
    <n v="410"/>
    <s v="EAGLEBINE"/>
    <n v="5"/>
    <n v="99"/>
    <n v="565"/>
    <n v="592900"/>
    <n v="1"/>
    <n v="110"/>
    <n v="3368"/>
    <d v="2003-12-23T00:00:00"/>
    <n v="124"/>
    <n v="50"/>
    <n v="500"/>
    <n v="121960"/>
    <n v="1010000"/>
    <n v="70140"/>
    <n v="0.99"/>
    <n v="8.1999999999999993"/>
    <n v="0"/>
    <n v="25588"/>
    <n v="3"/>
    <n v="683"/>
    <n v="3"/>
    <n v="4948"/>
    <n v="3"/>
    <n v="30"/>
    <n v="3"/>
    <n v="9876"/>
    <n v="9894"/>
    <n v="0.74"/>
    <n v="45.1"/>
    <d v="1997-08-25T00:00:00"/>
    <n v="1"/>
    <n v="1"/>
    <s v="DESOTO PIPELINE CO., INC."/>
    <s v="SHELL TRADING (US) COMPANY"/>
    <n v="165102"/>
    <n v="18"/>
    <m/>
    <s v="SEALY"/>
    <x v="0"/>
    <n v="3"/>
    <s v="TEXAS &amp; LOUISIANA GULF COAST BASIN"/>
    <n v="180"/>
    <s v="USA"/>
    <m/>
    <m/>
    <n v="29.7653748"/>
    <n v="364"/>
    <n v="-96.194049800000002"/>
    <n v="2"/>
    <m/>
    <s v="P-330"/>
    <x v="0"/>
    <s v="H&amp;TC RR CO"/>
    <n v="212172"/>
    <n v="1"/>
    <n v="1010"/>
    <n v="37"/>
    <n v="0"/>
  </r>
  <r>
    <n v="42015302450000"/>
    <n v="4201530245"/>
    <n v="1"/>
    <s v="ReEnter"/>
    <x v="1"/>
    <s v="MAGNUM PRODUCING, LP"/>
    <x v="412"/>
    <n v="1"/>
    <x v="12"/>
    <s v="WILCOX 10,400"/>
    <s v="GAS"/>
    <x v="0"/>
    <s v="V"/>
    <n v="10596"/>
    <x v="381"/>
    <x v="185"/>
    <x v="2"/>
    <n v="274"/>
    <n v="2247882"/>
    <n v="138"/>
    <n v="32397"/>
    <n v="4"/>
    <n v="249"/>
    <n v="4871"/>
    <n v="15140"/>
    <n v="407044"/>
    <m/>
    <n v="119"/>
    <n v="2850"/>
    <n v="2471"/>
    <s v="GULF COAST CENTRAL"/>
    <n v="82768"/>
    <n v="16266"/>
    <n v="306"/>
    <s v="EAGLEBINE"/>
    <n v="14"/>
    <n v="73"/>
    <n v="354"/>
    <n v="437933"/>
    <n v="42"/>
    <n v="420"/>
    <n v="28884"/>
    <d v="2013-06-05T00:00:00"/>
    <n v="250"/>
    <n v="37"/>
    <n v="290"/>
    <n v="25360"/>
    <n v="39098.963000000003"/>
    <n v="69390"/>
    <n v="25.576000000000001"/>
    <n v="39.4"/>
    <n v="51.1"/>
    <n v="21991"/>
    <n v="10"/>
    <n v="525"/>
    <n v="5"/>
    <n v="4056"/>
    <n v="10"/>
    <n v="24"/>
    <n v="10"/>
    <n v="10468"/>
    <n v="10484"/>
    <n v="0.73"/>
    <n v="51.2"/>
    <d v="1997-08-21T00:00:00"/>
    <n v="1"/>
    <n v="1"/>
    <s v="MAGNUM PRODUCING, LP"/>
    <s v="SHELL TRADING (US) COMPANY"/>
    <n v="164970"/>
    <n v="16"/>
    <m/>
    <s v="NELSONVILLE"/>
    <x v="0"/>
    <n v="3"/>
    <s v="TEXAS &amp; LOUISIANA GULF COAST BASIN"/>
    <m/>
    <s v="USA"/>
    <m/>
    <m/>
    <n v="29.974827999999999"/>
    <n v="4"/>
    <n v="-96.348135799999994"/>
    <m/>
    <m/>
    <s v="P-330"/>
    <x v="0"/>
    <s v="AUSTIN, S F"/>
    <n v="212158"/>
    <n v="1061"/>
    <n v="41484"/>
    <n v="360"/>
    <n v="0"/>
  </r>
  <r>
    <n v="42089304400000"/>
    <n v="4208930440"/>
    <n v="1"/>
    <s v="Recomplete"/>
    <x v="1"/>
    <s v="MAGNUM PRODUCING &amp; OPERATING CO."/>
    <x v="413"/>
    <n v="1"/>
    <x v="9"/>
    <s v="STATE"/>
    <s v="GAS"/>
    <x v="3"/>
    <s v="V"/>
    <n v="10268"/>
    <x v="382"/>
    <x v="215"/>
    <x v="284"/>
    <n v="26"/>
    <n v="42087"/>
    <m/>
    <n v="720"/>
    <m/>
    <m/>
    <n v="231"/>
    <n v="104"/>
    <n v="7735"/>
    <m/>
    <n v="62"/>
    <n v="2062"/>
    <n v="560"/>
    <s v="GULF COAST CENTRAL"/>
    <n v="25682"/>
    <n v="4840"/>
    <n v="64"/>
    <s v="EAGLEBINE"/>
    <n v="5"/>
    <n v="40"/>
    <n v="213"/>
    <n v="242933"/>
    <n v="1"/>
    <n v="127"/>
    <n v="13906"/>
    <d v="2001-11-01T00:00:00"/>
    <n v="35"/>
    <n v="0"/>
    <n v="0"/>
    <n v="42910"/>
    <m/>
    <n v="58450"/>
    <m/>
    <n v="23.3"/>
    <n v="0"/>
    <n v="7275"/>
    <n v="3"/>
    <n v="214"/>
    <n v="4"/>
    <n v="1248"/>
    <n v="3"/>
    <n v="7"/>
    <n v="3"/>
    <n v="9422"/>
    <n v="9446"/>
    <n v="0.67"/>
    <n v="50.9"/>
    <d v="1997-05-22T00:00:00"/>
    <n v="1"/>
    <n v="1"/>
    <s v="MAGNUM PRODUCING &amp; OPERATING CO."/>
    <s v="PLAINS MARKETING, L.P."/>
    <n v="164135"/>
    <n v="24"/>
    <m/>
    <s v="CECIL NOBLE"/>
    <x v="0"/>
    <n v="3"/>
    <s v="TEXAS &amp; LOUISIANA GULF COAST BASIN"/>
    <m/>
    <s v="USA"/>
    <m/>
    <m/>
    <n v="29.710713899999998"/>
    <n v="44"/>
    <n v="-96.532763799999998"/>
    <m/>
    <m/>
    <s v="P-330"/>
    <x v="3"/>
    <s v="TUMLINSON, E"/>
    <n v="212100"/>
    <m/>
    <n v="835"/>
    <n v="1"/>
    <n v="0"/>
  </r>
  <r>
    <n v="42089320010000"/>
    <n v="4208932001"/>
    <n v="3"/>
    <s v="Recomplete"/>
    <x v="1"/>
    <s v="MAGNUM PRODUCING &amp; OPERATING CO."/>
    <x v="411"/>
    <n v="1"/>
    <x v="9"/>
    <s v="WILCOX 10,000"/>
    <s v="GAS"/>
    <x v="0"/>
    <s v="V"/>
    <n v="11500"/>
    <x v="380"/>
    <x v="292"/>
    <x v="189"/>
    <n v="6"/>
    <n v="43968"/>
    <m/>
    <n v="1592"/>
    <m/>
    <n v="6"/>
    <n v="173"/>
    <n v="323"/>
    <n v="8920"/>
    <m/>
    <n v="194"/>
    <n v="4138"/>
    <n v="1592"/>
    <s v="GULF COAST CENTRAL"/>
    <n v="43968"/>
    <n v="8920"/>
    <n v="323"/>
    <s v="EAGLEBINE"/>
    <n v="15"/>
    <n v="82"/>
    <n v="402"/>
    <n v="492903"/>
    <n v="1"/>
    <m/>
    <m/>
    <d v="1997-07-10T00:00:00"/>
    <m/>
    <n v="1765"/>
    <n v="2925"/>
    <n v="26440"/>
    <n v="27618.09"/>
    <n v="27620"/>
    <n v="36.207999999999998"/>
    <n v="37.799999999999997"/>
    <n v="34.700000000000003"/>
    <n v="13898"/>
    <n v="3"/>
    <n v="485"/>
    <n v="3"/>
    <n v="2801"/>
    <n v="3"/>
    <n v="17"/>
    <n v="3"/>
    <n v="9989"/>
    <n v="9995"/>
    <n v="0.68"/>
    <n v="55.6"/>
    <d v="1997-06-13T00:00:00"/>
    <n v="1"/>
    <n v="1"/>
    <s v="SHELL WESTERN E&amp;P INC."/>
    <s v="SCURLOCK PERMIAN LLC"/>
    <n v="163852"/>
    <n v="6"/>
    <m/>
    <s v="GLASSCOCK"/>
    <x v="0"/>
    <n v="3"/>
    <s v="TEXAS &amp; LOUISIANA GULF COAST BASIN"/>
    <m/>
    <s v="USA"/>
    <m/>
    <m/>
    <n v="29.622781700000001"/>
    <n v="114"/>
    <n v="-96.609231399999999"/>
    <m/>
    <m/>
    <s v="P-330"/>
    <x v="3"/>
    <s v="BBB&amp;C RR CO"/>
    <n v="212055"/>
    <n v="1592"/>
    <n v="43968"/>
    <n v="323"/>
    <n v="0"/>
  </r>
  <r>
    <n v="42015304820000"/>
    <n v="4201530482"/>
    <n v="0"/>
    <s v="Not in Permit List"/>
    <x v="1"/>
    <s v="MAGNUM PRODUCING, LP"/>
    <x v="414"/>
    <n v="4"/>
    <x v="12"/>
    <s v="WILCOX CONS."/>
    <s v="GAS"/>
    <x v="0"/>
    <s v="V"/>
    <n v="11920"/>
    <x v="383"/>
    <x v="341"/>
    <x v="249"/>
    <n v="33"/>
    <n v="277123"/>
    <m/>
    <n v="1721"/>
    <m/>
    <m/>
    <n v="89"/>
    <n v="6246"/>
    <n v="47908"/>
    <m/>
    <n v="43"/>
    <n v="4943"/>
    <n v="557"/>
    <s v="GULF COAST CENTRAL"/>
    <n v="142034"/>
    <n v="24229"/>
    <n v="109"/>
    <s v="EAGLEBINE"/>
    <n v="1"/>
    <n v="176"/>
    <n v="1050"/>
    <n v="1055774"/>
    <n v="4"/>
    <m/>
    <m/>
    <d v="2016-05-01T00:00:00"/>
    <m/>
    <n v="0"/>
    <n v="0"/>
    <n v="1049770"/>
    <m/>
    <n v="161020"/>
    <m/>
    <n v="1"/>
    <n v="0"/>
    <n v="32984"/>
    <n v="3"/>
    <n v="203"/>
    <n v="3"/>
    <n v="5700"/>
    <n v="3"/>
    <n v="34"/>
    <n v="3"/>
    <n v="9036"/>
    <n v="9094"/>
    <n v="0.52"/>
    <n v="45.2"/>
    <d v="1997-04-14T00:00:00"/>
    <n v="1"/>
    <n v="1"/>
    <s v="MAGNUM PRODUCING, LP"/>
    <m/>
    <n v="163161"/>
    <n v="58"/>
    <m/>
    <s v="SEALY"/>
    <x v="0"/>
    <n v="3"/>
    <s v="TEXAS &amp; LOUISIANA GULF COAST BASIN"/>
    <n v="180"/>
    <s v="USA"/>
    <m/>
    <m/>
    <n v="29.7699842"/>
    <n v="364"/>
    <n v="-96.191175000000001"/>
    <n v="2"/>
    <m/>
    <s v="P-330"/>
    <x v="0"/>
    <s v="H&amp;TC RR CO"/>
    <n v="211998"/>
    <m/>
    <n v="89"/>
    <n v="4"/>
    <n v="1988"/>
  </r>
  <r>
    <n v="42481339680000"/>
    <n v="4248133968"/>
    <n v="0"/>
    <s v="Not in Permit List"/>
    <x v="1"/>
    <s v="MAGNUM PRODUCING, LP"/>
    <x v="415"/>
    <n v="2"/>
    <x v="5"/>
    <s v="COOK MTN"/>
    <s v="GAS"/>
    <x v="0"/>
    <s v="V"/>
    <n v="8766"/>
    <x v="384"/>
    <x v="215"/>
    <x v="262"/>
    <n v="89"/>
    <n v="9200528"/>
    <m/>
    <n v="158593"/>
    <m/>
    <n v="59"/>
    <n v="3628"/>
    <n v="29854"/>
    <n v="1692014"/>
    <m/>
    <m/>
    <n v="534"/>
    <n v="64511"/>
    <s v="GULF COAST CENTRAL"/>
    <n v="2098340"/>
    <n v="414234"/>
    <n v="1804"/>
    <m/>
    <n v="449"/>
    <n v="2420"/>
    <n v="11825"/>
    <n v="14518900"/>
    <n v="34"/>
    <n v="4397"/>
    <n v="230151"/>
    <d v="2016-05-01T00:00:00"/>
    <n v="3296"/>
    <n v="0"/>
    <n v="0"/>
    <n v="26340"/>
    <n v="69728.506999999998"/>
    <n v="58010"/>
    <n v="14.340999999999999"/>
    <n v="38"/>
    <n v="16.3"/>
    <n v="551424"/>
    <n v="3"/>
    <n v="18407"/>
    <n v="2"/>
    <n v="110311"/>
    <n v="3"/>
    <n v="662"/>
    <n v="3"/>
    <n v="8486"/>
    <n v="8552"/>
    <n v="0.68"/>
    <n v="50"/>
    <d v="1997-05-19T00:00:00"/>
    <n v="1"/>
    <n v="1"/>
    <s v="DCP INTRASTATE NETWORK, LLC"/>
    <s v="ENTERPRISE CRUDE OIL LLC"/>
    <n v="163144"/>
    <n v="66"/>
    <m/>
    <s v="EGYPT"/>
    <x v="0"/>
    <n v="3"/>
    <s v="TEXAS &amp; LOUISIANA GULF COAST BASIN"/>
    <m/>
    <s v="USA"/>
    <m/>
    <m/>
    <n v="29.426695599999999"/>
    <n v="93"/>
    <n v="-96.2191318"/>
    <m/>
    <m/>
    <s v="P-330"/>
    <x v="0"/>
    <s v="EDGAR, A"/>
    <n v="211995"/>
    <n v="1989"/>
    <n v="138690"/>
    <n v="1832"/>
    <n v="0"/>
  </r>
  <r>
    <n v="42089320010000"/>
    <n v="4208932001"/>
    <n v="3"/>
    <s v="Recomplete"/>
    <x v="1"/>
    <s v="MAGNUM PRODUCING &amp; OPERATING CO."/>
    <x v="411"/>
    <n v="1"/>
    <x v="9"/>
    <s v="WILCOX 9850"/>
    <s v="GAS"/>
    <x v="0"/>
    <s v="V"/>
    <n v="11500"/>
    <x v="380"/>
    <x v="214"/>
    <x v="232"/>
    <n v="4"/>
    <n v="6646"/>
    <m/>
    <n v="267"/>
    <m/>
    <n v="7"/>
    <n v="329"/>
    <n v="46"/>
    <n v="1375"/>
    <m/>
    <n v="64"/>
    <n v="1263"/>
    <m/>
    <s v="GULF COAST CENTRAL"/>
    <m/>
    <m/>
    <m/>
    <s v="EAGLEBINE"/>
    <n v="5"/>
    <n v="26"/>
    <n v="122"/>
    <n v="154613"/>
    <n v="2"/>
    <m/>
    <m/>
    <d v="1997-02-27T00:00:00"/>
    <m/>
    <n v="65"/>
    <n v="2465"/>
    <n v="22530"/>
    <n v="24891.385999999999"/>
    <n v="24890"/>
    <n v="40.174999999999997"/>
    <n v="44.4"/>
    <n v="21.3"/>
    <n v="3785"/>
    <n v="2"/>
    <n v="168"/>
    <n v="2"/>
    <n v="799"/>
    <n v="2"/>
    <n v="5"/>
    <n v="2"/>
    <n v="9754"/>
    <n v="9765"/>
    <n v="0.66"/>
    <n v="50"/>
    <d v="1996-12-14T00:00:00"/>
    <n v="1"/>
    <n v="1"/>
    <s v="SHELL WESTERN E&amp;P INC."/>
    <s v="SCURLOCK PERMIAN CORPORATION"/>
    <n v="162240"/>
    <n v="11"/>
    <m/>
    <s v="GLASSCOCK"/>
    <x v="0"/>
    <n v="3"/>
    <s v="TEXAS &amp; LOUISIANA GULF COAST BASIN"/>
    <m/>
    <s v="USA"/>
    <m/>
    <m/>
    <n v="29.622781700000001"/>
    <n v="114"/>
    <n v="-96.609231399999999"/>
    <m/>
    <m/>
    <s v="P-330"/>
    <x v="3"/>
    <s v="BBB&amp;C RR CO"/>
    <n v="211896"/>
    <n v="267"/>
    <n v="6646"/>
    <n v="46"/>
    <n v="0"/>
  </r>
  <r>
    <n v="42089319360000"/>
    <n v="4208931936"/>
    <n v="2"/>
    <s v="Recomplete"/>
    <x v="1"/>
    <s v="MAGNUM PRODUCING, LP"/>
    <x v="416"/>
    <n v="1"/>
    <x v="9"/>
    <s v="WILCOX 9500"/>
    <s v="GAS"/>
    <x v="0"/>
    <s v="V"/>
    <n v="10807"/>
    <x v="385"/>
    <x v="342"/>
    <x v="2"/>
    <n v="280"/>
    <n v="1709786"/>
    <n v="44"/>
    <n v="18351"/>
    <n v="1"/>
    <n v="4"/>
    <n v="1317"/>
    <n v="16670"/>
    <n v="303315"/>
    <m/>
    <n v="28"/>
    <n v="4121"/>
    <n v="216"/>
    <s v="GULF COAST CENTRAL"/>
    <n v="22725"/>
    <n v="4004"/>
    <n v="852"/>
    <s v="EAGLEBINE"/>
    <n v="2"/>
    <n v="21"/>
    <n v="116"/>
    <n v="126774"/>
    <n v="22"/>
    <n v="460"/>
    <n v="25708"/>
    <d v="2006-12-15T00:00:00"/>
    <n v="429"/>
    <n v="70"/>
    <n v="2700"/>
    <n v="61760"/>
    <n v="76824.561000000002"/>
    <n v="93170"/>
    <n v="13.016999999999999"/>
    <n v="16.2"/>
    <n v="3"/>
    <n v="30345"/>
    <n v="38"/>
    <n v="454"/>
    <n v="42"/>
    <n v="5390"/>
    <n v="38"/>
    <n v="32"/>
    <n v="38"/>
    <n v="9418"/>
    <n v="9452"/>
    <n v="0.72"/>
    <m/>
    <d v="1996-12-04T00:00:00"/>
    <n v="1"/>
    <n v="1"/>
    <s v="MAGNUM PRODUCING, LP"/>
    <s v="SHELL TRADING (US) COMPANY"/>
    <n v="161374"/>
    <n v="34"/>
    <m/>
    <s v="SUBLIME"/>
    <x v="0"/>
    <n v="3"/>
    <s v="TEXAS &amp; LOUISIANA GULF COAST BASIN"/>
    <m/>
    <s v="USA"/>
    <m/>
    <m/>
    <n v="29.520993099999998"/>
    <n v="215"/>
    <n v="-96.705343799999994"/>
    <m/>
    <m/>
    <s v="P-330"/>
    <x v="0"/>
    <s v="FENN, J B"/>
    <n v="211799"/>
    <n v="228"/>
    <n v="17516"/>
    <n v="290"/>
    <n v="0"/>
  </r>
  <r>
    <n v="42481338770000"/>
    <n v="4248133877"/>
    <n v="0"/>
    <s v="Not in Permit List"/>
    <x v="1"/>
    <s v="MAGNUM PRODUCING, LP"/>
    <x v="417"/>
    <n v="1"/>
    <x v="5"/>
    <s v="FIRST WILCOX"/>
    <s v="GAS"/>
    <x v="0"/>
    <s v="V"/>
    <n v="13500"/>
    <x v="386"/>
    <x v="294"/>
    <x v="14"/>
    <n v="256"/>
    <n v="2010819"/>
    <m/>
    <n v="63537"/>
    <m/>
    <n v="3"/>
    <m/>
    <n v="142280"/>
    <n v="398674"/>
    <m/>
    <n v="455"/>
    <n v="14948"/>
    <n v="6908"/>
    <s v="GULF COAST CENTRAL"/>
    <n v="216926"/>
    <n v="43062"/>
    <n v="1844"/>
    <m/>
    <n v="37"/>
    <n v="258"/>
    <n v="1321"/>
    <n v="1545290"/>
    <n v="0"/>
    <n v="10"/>
    <n v="65"/>
    <d v="2018-03-14T00:00:00"/>
    <n v="27"/>
    <n v="605"/>
    <n v="4500"/>
    <n v="35330"/>
    <n v="1484.663"/>
    <n v="31650"/>
    <n v="673.55399999999997"/>
    <n v="28.3"/>
    <m/>
    <n v="45557"/>
    <n v="5"/>
    <n v="1471"/>
    <n v="5"/>
    <n v="9064"/>
    <n v="5"/>
    <n v="54"/>
    <n v="5"/>
    <n v="11150"/>
    <n v="11181"/>
    <n v="0.68"/>
    <n v="41.3"/>
    <d v="1996-09-20T00:00:00"/>
    <n v="1"/>
    <n v="1"/>
    <s v="MAGNUM PRODUCING, LP"/>
    <s v="GULFMARK ENERGY, INC."/>
    <n v="160307"/>
    <n v="31"/>
    <m/>
    <s v="EGYPT"/>
    <x v="0"/>
    <n v="3"/>
    <s v="TEXAS &amp; LOUISIANA GULF COAST BASIN"/>
    <m/>
    <s v="USA"/>
    <m/>
    <m/>
    <n v="29.432945799999999"/>
    <n v="93"/>
    <n v="-96.197804599999998"/>
    <m/>
    <m/>
    <s v="P-330"/>
    <x v="0"/>
    <s v="EDGAR, A"/>
    <n v="211664"/>
    <n v="163"/>
    <n v="242"/>
    <n v="145"/>
    <n v="0"/>
  </r>
  <r>
    <n v="42089300400000"/>
    <n v="4208930040"/>
    <n v="1"/>
    <s v="Recomplete"/>
    <x v="1"/>
    <s v="MAGNUM PRODUCING, LP"/>
    <x v="418"/>
    <n v="1"/>
    <x v="9"/>
    <s v="WILCOX 9370"/>
    <s v="GAS"/>
    <x v="0"/>
    <s v="V"/>
    <n v="9700"/>
    <x v="387"/>
    <x v="343"/>
    <x v="2"/>
    <n v="286"/>
    <n v="940299"/>
    <n v="45"/>
    <n v="26659"/>
    <n v="0"/>
    <n v="31"/>
    <n v="1848"/>
    <n v="1269"/>
    <n v="183375"/>
    <m/>
    <n v="2"/>
    <n v="206"/>
    <n v="1590"/>
    <s v="GULF COAST CENTRAL"/>
    <n v="58551"/>
    <n v="11349"/>
    <n v="96"/>
    <s v="EAGLEBINE"/>
    <n v="3"/>
    <n v="32"/>
    <n v="175"/>
    <n v="192387"/>
    <n v="2"/>
    <n v="307"/>
    <n v="14939"/>
    <d v="1999-01-14T00:00:00"/>
    <n v="19"/>
    <n v="60"/>
    <n v="655"/>
    <n v="58830"/>
    <n v="113983.607"/>
    <n v="35270"/>
    <n v="8.7729999999999997"/>
    <n v="17"/>
    <n v="16.8"/>
    <n v="15935"/>
    <n v="4"/>
    <n v="439"/>
    <n v="4"/>
    <n v="3095"/>
    <n v="4"/>
    <n v="19"/>
    <n v="4"/>
    <n v="9368"/>
    <n v="9372"/>
    <n v="0.71"/>
    <n v="52.8"/>
    <d v="1996-04-22T00:00:00"/>
    <n v="1"/>
    <n v="1"/>
    <s v="ENTERPRISE PRODUCTS OPERATINGLLC"/>
    <s v="SHELL TRADING (US) COMPANY"/>
    <n v="158691"/>
    <n v="4"/>
    <m/>
    <s v="RAMSEY, E."/>
    <x v="0"/>
    <n v="3"/>
    <s v="TEXAS &amp; LOUISIANA GULF COAST BASIN"/>
    <m/>
    <s v="USA"/>
    <m/>
    <m/>
    <n v="29.672557099999999"/>
    <n v="84"/>
    <n v="-96.366310499999997"/>
    <m/>
    <m/>
    <s v="P-330"/>
    <x v="0"/>
    <s v="BARTLESON, P K"/>
    <n v="211476"/>
    <n v="122"/>
    <n v="13906"/>
    <n v="18"/>
    <n v="0"/>
  </r>
  <r>
    <n v="42089201410000"/>
    <n v="4208920141"/>
    <n v="2"/>
    <s v="Recomplete"/>
    <x v="1"/>
    <s v="MAGNUM PRODUCING, LP"/>
    <x v="419"/>
    <n v="1"/>
    <x v="9"/>
    <s v="8600 WILCOX"/>
    <s v="GAS"/>
    <x v="0"/>
    <s v="V"/>
    <n v="11000"/>
    <x v="388"/>
    <x v="344"/>
    <x v="52"/>
    <n v="92"/>
    <n v="423782"/>
    <m/>
    <n v="16444"/>
    <m/>
    <n v="83"/>
    <n v="106"/>
    <n v="1027"/>
    <n v="87074"/>
    <m/>
    <n v="114"/>
    <n v="4987"/>
    <n v="4540"/>
    <s v="GULF COAST CENTRAL"/>
    <n v="81512"/>
    <n v="18125"/>
    <n v="154"/>
    <s v="EAGLEBINE"/>
    <n v="26"/>
    <n v="101"/>
    <n v="455"/>
    <n v="608433"/>
    <n v="2"/>
    <n v="8"/>
    <n v="243"/>
    <d v="2016-05-01T00:00:00"/>
    <n v="3"/>
    <n v="0"/>
    <n v="0"/>
    <n v="17830"/>
    <n v="8617.6470000000008"/>
    <n v="25770"/>
    <n v="116.041"/>
    <n v="56.1"/>
    <n v="783"/>
    <n v="16972"/>
    <n v="4"/>
    <n v="977"/>
    <n v="3"/>
    <n v="3799"/>
    <n v="3"/>
    <n v="23"/>
    <n v="3"/>
    <n v="8611"/>
    <n v="8615"/>
    <n v="0.7"/>
    <n v="47.7"/>
    <d v="1996-03-20T00:00:00"/>
    <n v="1"/>
    <n v="1"/>
    <s v="TRUNKLINE GAS COMPANY, LLC"/>
    <s v="PLAINS MARKETING, L.P."/>
    <n v="158027"/>
    <n v="4"/>
    <m/>
    <s v="RAMSEY"/>
    <x v="0"/>
    <n v="3"/>
    <s v="TEXAS &amp; LOUISIANA GULF COAST BASIN"/>
    <m/>
    <s v="USA"/>
    <m/>
    <m/>
    <n v="29.678695999999999"/>
    <n v="152"/>
    <n v="-96.349915699999997"/>
    <m/>
    <m/>
    <s v="P-330"/>
    <x v="0"/>
    <s v="CT RR CO"/>
    <n v="211427"/>
    <n v="102"/>
    <n v="879"/>
    <n v="16"/>
    <n v="0"/>
  </r>
  <r>
    <n v="42089300990000"/>
    <n v="4208930099"/>
    <n v="1"/>
    <s v="Recomplete"/>
    <x v="1"/>
    <s v="MAGNUM PRODUCING &amp; OPERATING CO."/>
    <x v="420"/>
    <n v="1"/>
    <x v="9"/>
    <s v="WILCOX 9100"/>
    <s v="GAS"/>
    <x v="3"/>
    <s v="V"/>
    <n v="10861"/>
    <x v="389"/>
    <x v="344"/>
    <x v="145"/>
    <n v="36"/>
    <n v="12790"/>
    <m/>
    <n v="39"/>
    <m/>
    <n v="1"/>
    <n v="1"/>
    <n v="2071"/>
    <n v="2171"/>
    <m/>
    <n v="13"/>
    <n v="922"/>
    <n v="38"/>
    <s v="GULF COAST CENTRAL"/>
    <n v="2663"/>
    <n v="482"/>
    <n v="431"/>
    <s v="EAGLEBINE"/>
    <n v="0"/>
    <n v="5"/>
    <n v="29"/>
    <n v="29267"/>
    <n v="0"/>
    <m/>
    <n v="122"/>
    <d v="2001-05-01T00:00:00"/>
    <n v="20"/>
    <n v="0"/>
    <n v="0"/>
    <n v="872000"/>
    <n v="1000"/>
    <n v="327950"/>
    <n v="1000"/>
    <n v="1.1000000000000001"/>
    <n v="1000"/>
    <n v="980"/>
    <n v="16"/>
    <n v="24"/>
    <n v="3"/>
    <n v="167"/>
    <n v="1"/>
    <n v="1"/>
    <n v="1"/>
    <n v="9103"/>
    <n v="9108"/>
    <n v="0.73"/>
    <n v="54.8"/>
    <d v="1996-03-09T00:00:00"/>
    <n v="1"/>
    <n v="1"/>
    <s v="TRUNKLINE GAS CO."/>
    <s v="PLAINS MARKETING, L.P."/>
    <n v="158025"/>
    <n v="5"/>
    <m/>
    <s v="RAMSEY, E."/>
    <x v="0"/>
    <n v="3"/>
    <s v="TEXAS &amp; LOUISIANA GULF COAST BASIN"/>
    <m/>
    <s v="USA"/>
    <m/>
    <m/>
    <n v="29.6623199"/>
    <n v="84"/>
    <n v="-96.363606799999999"/>
    <m/>
    <m/>
    <s v="P-330"/>
    <x v="3"/>
    <s v="BARTLESON, P K"/>
    <n v="211426"/>
    <n v="1"/>
    <n v="1"/>
    <n v="0"/>
    <n v="0"/>
  </r>
  <r>
    <n v="42089319360000"/>
    <n v="4208931936"/>
    <n v="2"/>
    <s v="Recomplete"/>
    <x v="1"/>
    <s v="MAGNUM PRODUCING &amp; OPERATING CO."/>
    <x v="416"/>
    <n v="1"/>
    <x v="9"/>
    <s v="WILCOX 9300"/>
    <s v="GAS"/>
    <x v="0"/>
    <s v="V"/>
    <n v="10807"/>
    <x v="385"/>
    <x v="345"/>
    <x v="227"/>
    <n v="2"/>
    <n v="595"/>
    <m/>
    <n v="82"/>
    <m/>
    <n v="7"/>
    <n v="496"/>
    <n v="4"/>
    <n v="181"/>
    <m/>
    <n v="75"/>
    <n v="99"/>
    <m/>
    <s v="GULF COAST CENTRAL"/>
    <m/>
    <m/>
    <m/>
    <s v="EAGLEBINE"/>
    <n v="0"/>
    <n v="3"/>
    <n v="16"/>
    <n v="17355"/>
    <n v="3"/>
    <m/>
    <m/>
    <d v="1996-02-05T00:00:00"/>
    <m/>
    <n v="75"/>
    <n v="1285"/>
    <n v="70860"/>
    <n v="7256.098"/>
    <n v="7260"/>
    <n v="137.815"/>
    <n v="14.1"/>
    <n v="14.1"/>
    <n v="496"/>
    <n v="2"/>
    <n v="75"/>
    <n v="1"/>
    <n v="92"/>
    <n v="1"/>
    <n v="1"/>
    <n v="1"/>
    <n v="9363"/>
    <n v="9369"/>
    <n v="0.74"/>
    <n v="54.6"/>
    <d v="1995-07-24T00:00:00"/>
    <n v="1"/>
    <n v="1"/>
    <s v="MAGNUM PRODUCING &amp; OPERATING CO."/>
    <s v="SCURLOCK PERMIAN CORPORATION"/>
    <n v="157678"/>
    <n v="6"/>
    <m/>
    <s v="SUBLIME"/>
    <x v="0"/>
    <n v="3"/>
    <s v="TEXAS &amp; LOUISIANA GULF COAST BASIN"/>
    <m/>
    <s v="USA"/>
    <m/>
    <m/>
    <n v="29.520993099999998"/>
    <n v="215"/>
    <n v="-96.705343799999994"/>
    <m/>
    <m/>
    <s v="P-330"/>
    <x v="3"/>
    <s v="FENN, J B"/>
    <n v="211371"/>
    <n v="82"/>
    <n v="595"/>
    <n v="4"/>
    <n v="0"/>
  </r>
  <r>
    <n v="42089300440000"/>
    <n v="4208930044"/>
    <n v="2"/>
    <s v="Recomplete"/>
    <x v="1"/>
    <s v="MAGNUM PRODUCING &amp; OPERATING CO."/>
    <x v="207"/>
    <n v="1"/>
    <x v="9"/>
    <s v="WILCOX 10300"/>
    <s v="GAS"/>
    <x v="4"/>
    <s v="V"/>
    <n v="11000"/>
    <x v="207"/>
    <x v="271"/>
    <x v="147"/>
    <n v="86"/>
    <n v="325836"/>
    <m/>
    <n v="4330"/>
    <m/>
    <m/>
    <n v="362"/>
    <n v="3910"/>
    <n v="58636"/>
    <m/>
    <n v="65"/>
    <n v="3214"/>
    <n v="661"/>
    <s v="GULF COAST CENTRAL"/>
    <n v="24981"/>
    <n v="4824"/>
    <n v="301"/>
    <s v="EAGLEBINE"/>
    <n v="4"/>
    <n v="35"/>
    <n v="180"/>
    <n v="207172"/>
    <n v="4"/>
    <n v="219"/>
    <n v="42176"/>
    <d v="1998-07-01T00:00:00"/>
    <n v="505"/>
    <n v="85"/>
    <n v="1015"/>
    <n v="40570"/>
    <n v="71260.417000000001"/>
    <n v="75250"/>
    <n v="14.032999999999999"/>
    <n v="24.6"/>
    <n v="0"/>
    <n v="9080"/>
    <n v="23"/>
    <n v="188"/>
    <n v="7"/>
    <n v="1545"/>
    <n v="23"/>
    <n v="9"/>
    <n v="23"/>
    <n v="10213"/>
    <n v="10223"/>
    <n v="0.7"/>
    <n v="51.9"/>
    <d v="1995-12-15T00:00:00"/>
    <n v="1"/>
    <n v="1"/>
    <s v="CMS TRUNKLINE GAS COMPANY, LLC"/>
    <s v="PLAINS MARKETING, L.P."/>
    <n v="157371"/>
    <n v="10"/>
    <m/>
    <s v="RAMSEY, E."/>
    <x v="0"/>
    <n v="3"/>
    <s v="TEXAS &amp; LOUISIANA GULF COAST BASIN"/>
    <m/>
    <s v="USA"/>
    <m/>
    <m/>
    <n v="29.668434099999999"/>
    <n v="84"/>
    <n v="-96.361935599999995"/>
    <m/>
    <m/>
    <s v="P-330"/>
    <x v="3"/>
    <s v="BARTLESON, P K"/>
    <n v="211339"/>
    <n v="288"/>
    <n v="20523"/>
    <n v="247"/>
    <n v="0"/>
  </r>
  <r>
    <n v="42089318550000"/>
    <n v="4208931855"/>
    <n v="1"/>
    <s v="Recomplete"/>
    <x v="1"/>
    <s v="MAGNUM PRODUCING &amp; OPERATING CO."/>
    <x v="421"/>
    <n v="1"/>
    <x v="9"/>
    <n v="6700"/>
    <s v="GAS"/>
    <x v="0"/>
    <s v="V"/>
    <n v="9802"/>
    <x v="390"/>
    <x v="346"/>
    <x v="285"/>
    <n v="7"/>
    <n v="54119"/>
    <m/>
    <n v="16"/>
    <m/>
    <m/>
    <n v="3618"/>
    <n v="5932"/>
    <n v="9036"/>
    <m/>
    <n v="7"/>
    <n v="7640"/>
    <n v="16"/>
    <s v="GULF COAST CENTRAL"/>
    <n v="50501"/>
    <n v="8433"/>
    <n v="5487"/>
    <s v="EAGLEBINE"/>
    <n v="0"/>
    <n v="2"/>
    <n v="10"/>
    <n v="9903"/>
    <n v="445"/>
    <m/>
    <m/>
    <d v="1997-05-01T00:00:00"/>
    <m/>
    <n v="0"/>
    <n v="0"/>
    <m/>
    <n v="3382437.5"/>
    <n v="3382440"/>
    <n v="0.29599999999999999"/>
    <n v="0"/>
    <n v="0"/>
    <n v="15665"/>
    <n v="3"/>
    <n v="8"/>
    <n v="5"/>
    <n v="2611"/>
    <n v="3"/>
    <n v="16"/>
    <n v="3"/>
    <n v="6704"/>
    <n v="6709"/>
    <n v="0.57999999999999996"/>
    <m/>
    <d v="1995-11-28T00:00:00"/>
    <n v="1"/>
    <n v="1"/>
    <s v="EAGLE NATURAL GAS PIPELINE CORP."/>
    <s v="SCURLOCK PERMIAN CORPORATION"/>
    <n v="156617"/>
    <n v="5"/>
    <m/>
    <s v="ENGLEHART"/>
    <x v="0"/>
    <n v="3"/>
    <s v="TEXAS &amp; LOUISIANA GULF COAST BASIN"/>
    <m/>
    <s v="USA"/>
    <m/>
    <m/>
    <n v="29.500104100000001"/>
    <n v="30"/>
    <n v="-96.3978295"/>
    <m/>
    <m/>
    <s v="P-330"/>
    <x v="3"/>
    <s v="KENNELLY, S"/>
    <n v="211257"/>
    <n v="16"/>
    <n v="54119"/>
    <n v="5932"/>
    <n v="0"/>
  </r>
  <r>
    <n v="42015306660000"/>
    <n v="4201530666"/>
    <n v="0"/>
    <s v="Not in Permit List"/>
    <x v="1"/>
    <s v="MAGNUM PRODUCING, LP"/>
    <x v="191"/>
    <n v="2"/>
    <x v="12"/>
    <s v="FRIO 3300"/>
    <s v="GAS"/>
    <x v="3"/>
    <s v="V"/>
    <n v="10749"/>
    <x v="391"/>
    <x v="347"/>
    <x v="286"/>
    <n v="164"/>
    <n v="175456"/>
    <m/>
    <n v="73"/>
    <m/>
    <m/>
    <n v="52"/>
    <n v="25376"/>
    <n v="29316"/>
    <m/>
    <m/>
    <n v="6294"/>
    <n v="0"/>
    <s v="GULF COAST CENTRAL"/>
    <n v="64158"/>
    <n v="10693"/>
    <n v="9891"/>
    <s v="EAGLEBINE"/>
    <n v="0"/>
    <n v="67"/>
    <n v="401"/>
    <n v="401290"/>
    <n v="8"/>
    <n v="1"/>
    <n v="824"/>
    <d v="1997-06-27T00:00:00"/>
    <n v="127"/>
    <n v="805"/>
    <n v="1310"/>
    <m/>
    <n v="344500"/>
    <n v="2403510"/>
    <n v="2.903"/>
    <n v="0"/>
    <n v="0"/>
    <n v="15346"/>
    <n v="4"/>
    <n v="22"/>
    <n v="2"/>
    <n v="2558"/>
    <n v="4"/>
    <n v="15"/>
    <n v="4"/>
    <n v="3304"/>
    <n v="3306"/>
    <n v="0.56000000000000005"/>
    <m/>
    <d v="1995-11-13T00:00:00"/>
    <n v="1"/>
    <n v="1"/>
    <s v="MAGNUM PRODUCING, LP"/>
    <s v="SHELL TRADING (US) COMPANY"/>
    <n v="156534"/>
    <n v="2"/>
    <m/>
    <s v="SEALY"/>
    <x v="0"/>
    <n v="3"/>
    <s v="TEXAS &amp; LOUISIANA GULF COAST BASIN"/>
    <n v="180"/>
    <s v="USA"/>
    <m/>
    <m/>
    <n v="29.771746"/>
    <n v="364"/>
    <n v="-96.194119499999999"/>
    <n v="2"/>
    <m/>
    <s v="P-330"/>
    <x v="0"/>
    <s v="H&amp;TC RR CO"/>
    <n v="211245"/>
    <n v="2"/>
    <n v="689"/>
    <n v="105"/>
    <n v="0"/>
  </r>
  <r>
    <n v="42089004070000"/>
    <n v="4208900407"/>
    <n v="5"/>
    <s v="Recomplete"/>
    <x v="1"/>
    <s v="MAGNUM PRODUCING &amp; OPERATING CO."/>
    <x v="301"/>
    <n v="1"/>
    <x v="9"/>
    <s v="10,340 SD."/>
    <s v="GAS"/>
    <x v="0"/>
    <s v="V"/>
    <n v="10721"/>
    <x v="24"/>
    <x v="296"/>
    <x v="287"/>
    <n v="13"/>
    <n v="344111"/>
    <m/>
    <n v="4428"/>
    <m/>
    <m/>
    <n v="3"/>
    <n v="812"/>
    <n v="61780"/>
    <m/>
    <n v="151"/>
    <n v="9771"/>
    <n v="3258"/>
    <s v="GULF COAST CENTRAL"/>
    <n v="249424"/>
    <n v="44829"/>
    <n v="573"/>
    <s v="EAGLEBINE"/>
    <n v="10"/>
    <n v="124"/>
    <n v="679"/>
    <n v="741032"/>
    <n v="0"/>
    <n v="151"/>
    <n v="9771"/>
    <d v="1996-07-01T00:00:00"/>
    <n v="14"/>
    <n v="555"/>
    <n v="1550"/>
    <n v="65120"/>
    <n v="78171.615999999995"/>
    <n v="77710"/>
    <n v="12.792"/>
    <n v="15.4"/>
    <n v="0"/>
    <n v="62245"/>
    <n v="3"/>
    <n v="790"/>
    <n v="4"/>
    <n v="11146"/>
    <n v="3"/>
    <n v="67"/>
    <n v="3"/>
    <n v="10346"/>
    <n v="10396"/>
    <n v="0.65"/>
    <n v="51.3"/>
    <d v="1995-09-15T00:00:00"/>
    <n v="1"/>
    <n v="1"/>
    <s v="MAGNUM PRODUCING &amp; OPERATING CO."/>
    <s v="SCURLOCK PERMIAN CORPORATION"/>
    <n v="155549"/>
    <n v="50"/>
    <m/>
    <s v="B.A.D.A."/>
    <x v="0"/>
    <n v="3"/>
    <s v="TEXAS &amp; LOUISIANA GULF COAST BASIN"/>
    <m/>
    <s v="USA"/>
    <m/>
    <m/>
    <n v="29.528549699999999"/>
    <n v="211"/>
    <n v="-96.701554700000003"/>
    <m/>
    <m/>
    <s v="P-330"/>
    <x v="3"/>
    <s v="FOWLER, S"/>
    <n v="211135"/>
    <n v="4277"/>
    <n v="334340"/>
    <n v="798"/>
    <n v="0"/>
  </r>
  <r>
    <n v="42291322240000"/>
    <n v="4229132224"/>
    <n v="0"/>
    <s v="Not in Permit List"/>
    <x v="1"/>
    <s v="MAGNUM PRODUCING &amp; OPERATING COMPANY"/>
    <x v="302"/>
    <n v="28"/>
    <x v="32"/>
    <s v="MIOCENE 2400"/>
    <s v="GAS"/>
    <x v="0"/>
    <s v="V"/>
    <n v="3809"/>
    <x v="392"/>
    <x v="348"/>
    <x v="189"/>
    <n v="29"/>
    <n v="72261"/>
    <m/>
    <n v="39"/>
    <m/>
    <m/>
    <n v="12"/>
    <n v="0"/>
    <n v="12083"/>
    <m/>
    <n v="1"/>
    <n v="345"/>
    <n v="5"/>
    <s v="GULF COAST CENTRAL"/>
    <n v="30461"/>
    <n v="5082"/>
    <n v="0"/>
    <m/>
    <n v="0"/>
    <n v="39"/>
    <n v="234"/>
    <n v="234516"/>
    <n v="0"/>
    <n v="34"/>
    <n v="35876"/>
    <d v="2016-05-01T00:00:00"/>
    <n v="0"/>
    <n v="0"/>
    <n v="0"/>
    <n v="1811500"/>
    <m/>
    <n v="1852850"/>
    <m/>
    <n v="0.6"/>
    <n v="0"/>
    <n v="7907"/>
    <n v="3"/>
    <n v="34"/>
    <n v="12"/>
    <n v="1318"/>
    <n v="3"/>
    <n v="8"/>
    <n v="3"/>
    <n v="3460"/>
    <n v="3661"/>
    <n v="0.67"/>
    <m/>
    <d v="1995-06-21T00:00:00"/>
    <n v="1"/>
    <n v="1"/>
    <s v="TRANSCONTINENTAL GAS P.L. CO,LLC"/>
    <m/>
    <n v="155453"/>
    <n v="201"/>
    <m/>
    <s v="DAYTON, NORTH"/>
    <x v="0"/>
    <n v="3"/>
    <s v="TEXAS &amp; LOUISIANA GULF COAST BASIN"/>
    <n v="123"/>
    <s v="USA"/>
    <m/>
    <m/>
    <n v="30.115455999999998"/>
    <n v="262"/>
    <n v="-94.984971599999994"/>
    <n v="3"/>
    <m/>
    <s v="P-330"/>
    <x v="2"/>
    <s v="H&amp;TC RR CO"/>
    <n v="211125"/>
    <m/>
    <n v="5924"/>
    <n v="0"/>
    <n v="6923"/>
  </r>
  <r>
    <n v="42089201410000"/>
    <n v="4208920141"/>
    <n v="2"/>
    <s v="Recomplete"/>
    <x v="1"/>
    <s v="MAGNUM PRODUCING &amp; OPERATING CO."/>
    <x v="419"/>
    <n v="1"/>
    <x v="9"/>
    <s v="8400 WILCOX"/>
    <s v="GAS"/>
    <x v="0"/>
    <s v="V"/>
    <n v="11000"/>
    <x v="388"/>
    <x v="348"/>
    <x v="288"/>
    <n v="9"/>
    <n v="79337"/>
    <m/>
    <n v="1979"/>
    <m/>
    <n v="34"/>
    <n v="627"/>
    <n v="14779"/>
    <n v="15202"/>
    <m/>
    <n v="27"/>
    <n v="1249"/>
    <n v="1320"/>
    <s v="GULF COAST CENTRAL"/>
    <n v="57293"/>
    <n v="10869"/>
    <n v="10673"/>
    <s v="EAGLEBINE"/>
    <n v="11"/>
    <n v="89"/>
    <n v="470"/>
    <n v="535065"/>
    <n v="117"/>
    <m/>
    <m/>
    <d v="1996-01-15T00:00:00"/>
    <m/>
    <n v="980"/>
    <n v="2225"/>
    <n v="43370"/>
    <n v="40089.438999999998"/>
    <n v="40090"/>
    <n v="24.943999999999999"/>
    <n v="23.1"/>
    <n v="54.2"/>
    <n v="14571"/>
    <n v="2"/>
    <n v="336"/>
    <n v="2"/>
    <n v="2765"/>
    <n v="2"/>
    <n v="17"/>
    <n v="2"/>
    <n v="8401"/>
    <n v="8405"/>
    <n v="0.68"/>
    <n v="51.1"/>
    <d v="1995-04-21T00:00:00"/>
    <n v="1"/>
    <n v="1"/>
    <s v="TRUNKLINE GAS CO."/>
    <s v="SCURLOCK PERMIAN CORPORATION"/>
    <n v="155116"/>
    <n v="4"/>
    <m/>
    <s v="RAMSEY"/>
    <x v="0"/>
    <n v="3"/>
    <s v="TEXAS &amp; LOUISIANA GULF COAST BASIN"/>
    <m/>
    <s v="USA"/>
    <m/>
    <m/>
    <n v="29.678695999999999"/>
    <n v="152"/>
    <n v="-96.349915699999997"/>
    <m/>
    <m/>
    <s v="P-330"/>
    <x v="3"/>
    <s v="CT RR CO"/>
    <n v="211081"/>
    <n v="1979"/>
    <n v="79337"/>
    <n v="14779"/>
    <n v="0"/>
  </r>
  <r>
    <n v="42089312990000"/>
    <n v="4208931299"/>
    <n v="1"/>
    <s v="ReEnter"/>
    <x v="1"/>
    <s v="MAGNUM PRODUCING &amp; OPERATING CO."/>
    <x v="422"/>
    <n v="2"/>
    <x v="9"/>
    <m/>
    <s v="GAS"/>
    <x v="0"/>
    <s v="V"/>
    <n v="10100"/>
    <x v="393"/>
    <x v="187"/>
    <x v="289"/>
    <n v="16"/>
    <n v="117468"/>
    <m/>
    <n v="644"/>
    <m/>
    <n v="2"/>
    <n v="2784"/>
    <n v="385"/>
    <n v="20222"/>
    <m/>
    <n v="22"/>
    <n v="1732"/>
    <n v="299"/>
    <s v="GULF COAST CENTRAL"/>
    <n v="45930"/>
    <n v="7954"/>
    <n v="155"/>
    <s v="EAGLEBINE"/>
    <n v="2"/>
    <n v="45"/>
    <n v="259"/>
    <n v="270484"/>
    <n v="14"/>
    <n v="193"/>
    <n v="27052"/>
    <d v="1997-05-01T00:00:00"/>
    <n v="95"/>
    <n v="0"/>
    <n v="0"/>
    <n v="133750"/>
    <n v="200478.93599999999"/>
    <n v="182400"/>
    <n v="4.9880000000000004"/>
    <n v="7.5"/>
    <n v="0.7"/>
    <n v="10075"/>
    <n v="7"/>
    <n v="86"/>
    <n v="7"/>
    <n v="1765"/>
    <n v="7"/>
    <n v="11"/>
    <n v="7"/>
    <n v="9778"/>
    <n v="9786"/>
    <n v="0.68"/>
    <n v="46"/>
    <d v="1995-04-01T00:00:00"/>
    <n v="1"/>
    <n v="1"/>
    <s v="ORANGE HILL PIPELINE, LLC"/>
    <s v="SCURLOCK PERMIAN CORPORATION"/>
    <n v="154002"/>
    <n v="8"/>
    <m/>
    <s v="WYLIE"/>
    <x v="0"/>
    <n v="3"/>
    <s v="TEXAS &amp; LOUISIANA GULF COAST BASIN"/>
    <n v="3"/>
    <s v="USA"/>
    <m/>
    <m/>
    <n v="29.542070899999999"/>
    <n v="239"/>
    <n v="-96.290252899999999"/>
    <m/>
    <m/>
    <s v="P-330"/>
    <x v="3"/>
    <s v="GH&amp;H RR CO"/>
    <n v="210954"/>
    <n v="451"/>
    <n v="90416"/>
    <n v="290"/>
    <n v="0"/>
  </r>
  <r>
    <n v="42015301290000"/>
    <n v="4201530129"/>
    <n v="2"/>
    <s v="Recomplete"/>
    <x v="1"/>
    <s v="MAGNUM PRODUCING &amp; OPERATING CO."/>
    <x v="423"/>
    <n v="1"/>
    <x v="12"/>
    <s v="WILCOX 7,500"/>
    <s v="GAS"/>
    <x v="0"/>
    <s v="V"/>
    <n v="10816"/>
    <x v="394"/>
    <x v="297"/>
    <x v="255"/>
    <n v="2"/>
    <n v="1271"/>
    <m/>
    <n v="134"/>
    <m/>
    <n v="85"/>
    <n v="791"/>
    <n v="0"/>
    <n v="346"/>
    <m/>
    <n v="49"/>
    <n v="480"/>
    <m/>
    <s v="GULF COAST CENTRAL"/>
    <m/>
    <m/>
    <m/>
    <s v="EAGLEBINE"/>
    <n v="3"/>
    <n v="7"/>
    <n v="26"/>
    <n v="43367"/>
    <n v="0"/>
    <m/>
    <m/>
    <d v="1995-03-25T00:00:00"/>
    <m/>
    <n v="2215"/>
    <n v="2765"/>
    <n v="9310"/>
    <n v="9485.0750000000007"/>
    <n v="9490"/>
    <n v="105.429"/>
    <n v="107.5"/>
    <n v="107.5"/>
    <n v="791"/>
    <n v="2"/>
    <n v="85"/>
    <n v="2"/>
    <n v="217"/>
    <n v="2"/>
    <n v="1"/>
    <n v="2"/>
    <n v="7511"/>
    <n v="7515"/>
    <n v="0.68"/>
    <n v="69.3"/>
    <d v="1995-03-17T00:00:00"/>
    <n v="1"/>
    <n v="1"/>
    <s v="TEXAS UTILITIES FUEL CO."/>
    <s v="SCURLOCK PERMIAN CORPORATION"/>
    <n v="153874"/>
    <n v="4"/>
    <m/>
    <s v="NELSONVILLE"/>
    <x v="0"/>
    <n v="3"/>
    <s v="TEXAS &amp; LOUISIANA GULF COAST BASIN"/>
    <m/>
    <s v="USA"/>
    <m/>
    <m/>
    <n v="29.970862700000001"/>
    <n v="37"/>
    <n v="-96.3297113"/>
    <m/>
    <m/>
    <s v="P-330"/>
    <x v="3"/>
    <s v="FITZGIBBONS, J"/>
    <n v="210940"/>
    <n v="134"/>
    <n v="1271"/>
    <n v="0"/>
    <n v="0"/>
  </r>
  <r>
    <n v="42089310460000"/>
    <n v="4208931046"/>
    <n v="2"/>
    <s v="Recomplete"/>
    <x v="1"/>
    <s v="MAGNUM PRODUCING &amp; OPERATING CO."/>
    <x v="424"/>
    <n v="1"/>
    <x v="9"/>
    <s v="WILCOX UPPER"/>
    <s v="GAS"/>
    <x v="0"/>
    <s v="V"/>
    <n v="10073"/>
    <x v="395"/>
    <x v="297"/>
    <x v="290"/>
    <n v="22"/>
    <n v="283933"/>
    <m/>
    <n v="1678"/>
    <m/>
    <m/>
    <n v="461"/>
    <n v="7560"/>
    <n v="49000"/>
    <m/>
    <m/>
    <n v="59"/>
    <n v="593"/>
    <s v="GULF COAST CENTRAL"/>
    <n v="105482"/>
    <n v="18173"/>
    <n v="866"/>
    <s v="EAGLEBINE"/>
    <n v="3"/>
    <n v="95"/>
    <n v="551"/>
    <n v="570633"/>
    <n v="31"/>
    <n v="1143"/>
    <n v="186259"/>
    <d v="1997-05-25T00:00:00"/>
    <n v="6445"/>
    <n v="180"/>
    <n v="1400"/>
    <n v="168680"/>
    <n v="225006.36900000001"/>
    <n v="169210"/>
    <n v="4.444"/>
    <n v="5.9"/>
    <n v="0"/>
    <n v="24381"/>
    <n v="3"/>
    <n v="206"/>
    <n v="8"/>
    <n v="4217"/>
    <n v="3"/>
    <n v="25"/>
    <n v="3"/>
    <n v="9727"/>
    <n v="9743"/>
    <n v="0.67"/>
    <m/>
    <d v="1995-03-20T00:00:00"/>
    <n v="1"/>
    <n v="1"/>
    <s v="ORANGE HILL PIPELINE, LLC"/>
    <s v="SCURLOCK PERMIAN CORPORATION"/>
    <n v="153822"/>
    <n v="16"/>
    <m/>
    <s v="LISSIE, W."/>
    <x v="0"/>
    <n v="3"/>
    <s v="TEXAS &amp; LOUISIANA GULF COAST BASIN"/>
    <n v="4"/>
    <s v="USA"/>
    <m/>
    <m/>
    <n v="29.5514948"/>
    <n v="666"/>
    <n v="-96.268696599999998"/>
    <m/>
    <m/>
    <s v="P-330"/>
    <x v="3"/>
    <s v="GH&amp;H RR CO"/>
    <n v="210926"/>
    <n v="157"/>
    <n v="35326"/>
    <n v="603"/>
    <n v="0"/>
  </r>
  <r>
    <n v="42089310100000"/>
    <n v="4208931010"/>
    <n v="4"/>
    <s v="Recomplete"/>
    <x v="1"/>
    <s v="MAGNUM PRODUCING &amp; OPERATING CO."/>
    <x v="252"/>
    <n v="1"/>
    <x v="9"/>
    <s v="10,340 SD."/>
    <s v="GAS"/>
    <x v="4"/>
    <s v="V"/>
    <n v="10800"/>
    <x v="67"/>
    <x v="188"/>
    <x v="291"/>
    <n v="44"/>
    <n v="1445863"/>
    <m/>
    <n v="24107"/>
    <m/>
    <m/>
    <n v="97"/>
    <n v="7751"/>
    <n v="265084"/>
    <m/>
    <n v="116"/>
    <n v="4815"/>
    <n v="9093"/>
    <s v="GULF COAST CENTRAL"/>
    <n v="490214"/>
    <n v="90795"/>
    <n v="1526"/>
    <s v="EAGLEBINE"/>
    <n v="50"/>
    <n v="432"/>
    <n v="2292"/>
    <n v="2594097"/>
    <n v="17"/>
    <m/>
    <n v="300"/>
    <d v="1997-07-14T00:00:00"/>
    <n v="52"/>
    <n v="50"/>
    <n v="715"/>
    <n v="45580"/>
    <n v="9036.0360000000001"/>
    <n v="59980"/>
    <n v="110.66800000000001"/>
    <n v="21.9"/>
    <n v="0"/>
    <n v="111266"/>
    <n v="11"/>
    <n v="2092"/>
    <n v="3"/>
    <n v="20161"/>
    <n v="11"/>
    <n v="121"/>
    <n v="11"/>
    <n v="10374"/>
    <n v="10404"/>
    <n v="0.65"/>
    <n v="46.1"/>
    <d v="1995-02-24T00:00:00"/>
    <n v="1"/>
    <n v="1"/>
    <s v="MAGNUM PRODUCING &amp; OPERATING CO."/>
    <s v="SCURLOCK PERMIAN LLC"/>
    <n v="153359"/>
    <n v="30"/>
    <m/>
    <s v="B.A.D.A."/>
    <x v="0"/>
    <n v="3"/>
    <s v="TEXAS &amp; LOUISIANA GULF COAST BASIN"/>
    <m/>
    <s v="USA"/>
    <m/>
    <m/>
    <n v="29.525456999999999"/>
    <n v="215"/>
    <n v="-96.705159100000003"/>
    <m/>
    <m/>
    <s v="P-330"/>
    <x v="3"/>
    <s v="FENN, J B"/>
    <n v="210878"/>
    <n v="111"/>
    <n v="1003"/>
    <n v="175"/>
    <n v="0"/>
  </r>
  <r>
    <n v="42071316880000"/>
    <n v="4207131688"/>
    <n v="4"/>
    <s v="Recomplete"/>
    <x v="1"/>
    <s v="MAGNUM PRODUCING &amp; OPERATING CO."/>
    <x v="246"/>
    <s v="2-L"/>
    <x v="34"/>
    <s v="TX WARRENI"/>
    <s v="GAS"/>
    <x v="4"/>
    <s v="V"/>
    <n v="9200"/>
    <x v="193"/>
    <x v="349"/>
    <x v="158"/>
    <n v="58"/>
    <n v="182772"/>
    <m/>
    <n v="537"/>
    <m/>
    <m/>
    <n v="1122"/>
    <n v="960730"/>
    <n v="30999"/>
    <m/>
    <n v="65"/>
    <n v="7230"/>
    <n v="198"/>
    <s v="GULF COAST CENTRAL"/>
    <n v="51585"/>
    <n v="8796"/>
    <n v="16749"/>
    <m/>
    <n v="2"/>
    <n v="83"/>
    <n v="485"/>
    <n v="495065"/>
    <n v="14362"/>
    <m/>
    <n v="21720"/>
    <d v="1999-01-01T00:00:00"/>
    <n v="501410"/>
    <n v="1230"/>
    <n v="1615"/>
    <n v="278200"/>
    <m/>
    <n v="340360"/>
    <m/>
    <n v="3.6"/>
    <n v="0"/>
    <n v="15023"/>
    <n v="2"/>
    <n v="79"/>
    <n v="5"/>
    <n v="2558"/>
    <n v="2"/>
    <n v="15"/>
    <n v="2"/>
    <n v="8924"/>
    <n v="8930"/>
    <n v="0.61"/>
    <n v="39"/>
    <d v="1994-11-21T00:00:00"/>
    <n v="1"/>
    <n v="1"/>
    <s v="MIDCON TEXAS PL OPERATOR, INC."/>
    <s v="SUNOCO, INC. (R&amp;M)"/>
    <n v="152672"/>
    <n v="6"/>
    <m/>
    <s v="WHITES BAYOU, S."/>
    <x v="0"/>
    <n v="3"/>
    <s v="TEXAS &amp; LOUISIANA GULF COAST BASIN"/>
    <m/>
    <s v="USA"/>
    <m/>
    <m/>
    <n v="29.8033812"/>
    <n v="48"/>
    <n v="-94.651257099999995"/>
    <m/>
    <m/>
    <s v="P-330"/>
    <x v="3"/>
    <s v="BLUME, J N"/>
    <n v="210803"/>
    <m/>
    <n v="9455"/>
    <n v="121031"/>
    <n v="0"/>
  </r>
  <r>
    <n v="42481017700000"/>
    <n v="4248101770"/>
    <n v="1"/>
    <s v="Recomplete"/>
    <x v="1"/>
    <s v="MAGNUM PRODUCING, LP"/>
    <x v="123"/>
    <n v="6"/>
    <x v="5"/>
    <n v="5470"/>
    <s v="GAS"/>
    <x v="0"/>
    <s v="V"/>
    <n v="7148"/>
    <x v="328"/>
    <x v="219"/>
    <x v="180"/>
    <n v="279"/>
    <n v="1128986"/>
    <m/>
    <n v="1068"/>
    <m/>
    <m/>
    <n v="13"/>
    <n v="250621"/>
    <n v="189232"/>
    <m/>
    <n v="54"/>
    <n v="13549"/>
    <n v="211"/>
    <s v="GULF COAST CENTRAL"/>
    <n v="53011"/>
    <n v="9046"/>
    <n v="1928"/>
    <m/>
    <n v="1"/>
    <n v="46"/>
    <n v="270"/>
    <n v="276500"/>
    <n v="8"/>
    <m/>
    <n v="35134"/>
    <d v="2011-04-18T00:00:00"/>
    <n v="21573"/>
    <n v="1650"/>
    <n v="1816"/>
    <n v="261580"/>
    <m/>
    <n v="1057100"/>
    <m/>
    <n v="3.8"/>
    <n v="0"/>
    <n v="19110"/>
    <n v="276"/>
    <n v="54"/>
    <n v="1"/>
    <n v="3185"/>
    <n v="276"/>
    <n v="19"/>
    <n v="276"/>
    <n v="5443"/>
    <n v="5453"/>
    <n v="0.7"/>
    <n v="58"/>
    <d v="1994-05-01T00:00:00"/>
    <n v="1"/>
    <n v="1"/>
    <s v="MAGNUM PRODUCING, LP"/>
    <s v="ENTERPRISE CRUDE OIL LLC"/>
    <n v="150672"/>
    <n v="10"/>
    <m/>
    <s v="LOUISE"/>
    <x v="0"/>
    <n v="3"/>
    <s v="TEXAS &amp; LOUISIANA GULF COAST BASIN"/>
    <n v="25"/>
    <s v="USA"/>
    <m/>
    <m/>
    <n v="29.066470299999999"/>
    <n v="288"/>
    <n v="-96.384730099999999"/>
    <m/>
    <m/>
    <s v="P-330"/>
    <x v="0"/>
    <s v="M&amp;C"/>
    <n v="210606"/>
    <m/>
    <n v="181"/>
    <n v="110"/>
    <n v="0"/>
  </r>
  <r>
    <n v="42291024570000"/>
    <n v="4229102457"/>
    <n v="0"/>
    <s v="Not in Permit List"/>
    <x v="1"/>
    <s v="MAGNUM PRODUCING &amp; OPERATING COMPANY"/>
    <x v="91"/>
    <n v="12"/>
    <x v="32"/>
    <s v="5000 SAND"/>
    <s v="GAS"/>
    <x v="0"/>
    <s v="V"/>
    <n v="4094"/>
    <x v="4"/>
    <x v="219"/>
    <x v="292"/>
    <n v="15"/>
    <n v="1443"/>
    <m/>
    <m/>
    <m/>
    <m/>
    <n v="9"/>
    <n v="0"/>
    <n v="240"/>
    <m/>
    <m/>
    <n v="176"/>
    <n v="0"/>
    <s v="GULF COAST CENTRAL"/>
    <n v="283"/>
    <n v="47"/>
    <n v="0"/>
    <m/>
    <n v="0"/>
    <n v="0"/>
    <n v="1"/>
    <n v="567"/>
    <n v="0"/>
    <m/>
    <n v="77"/>
    <d v="2009-10-01T00:00:00"/>
    <n v="0"/>
    <n v="0"/>
    <n v="0"/>
    <m/>
    <m/>
    <m/>
    <m/>
    <n v="0"/>
    <n v="0"/>
    <n v="687"/>
    <n v="32"/>
    <m/>
    <m/>
    <n v="115"/>
    <n v="32"/>
    <n v="1"/>
    <n v="32"/>
    <n v="3760"/>
    <n v="3766"/>
    <n v="0.62"/>
    <m/>
    <d v="1988-02-25T00:00:00"/>
    <n v="1"/>
    <n v="1"/>
    <s v="TRANSCONTINENTAL GAS P.L. CO,LLC"/>
    <m/>
    <n v="149260"/>
    <n v="6"/>
    <m/>
    <s v="DAYTON, NORTH"/>
    <x v="0"/>
    <n v="3"/>
    <s v="TEXAS &amp; LOUISIANA GULF COAST BASIN"/>
    <n v="123"/>
    <s v="USA"/>
    <m/>
    <m/>
    <n v="30.116111799999999"/>
    <n v="262"/>
    <n v="-94.979881599999999"/>
    <n v="3"/>
    <m/>
    <s v="P-330"/>
    <x v="2"/>
    <s v="H&amp;TC RR CO"/>
    <n v="210440"/>
    <m/>
    <n v="729"/>
    <n v="0"/>
    <n v="9696"/>
  </r>
  <r>
    <n v="42015301370000"/>
    <n v="4201530137"/>
    <n v="0"/>
    <s v="Not in Permit List"/>
    <x v="1"/>
    <s v="MAGNUM PRODUCING, LP"/>
    <x v="425"/>
    <n v="1"/>
    <x v="12"/>
    <s v="WILCOX 10,400"/>
    <s v="GAS"/>
    <x v="3"/>
    <s v="V"/>
    <n v="11089"/>
    <x v="396"/>
    <x v="350"/>
    <x v="75"/>
    <n v="104"/>
    <n v="140645"/>
    <m/>
    <n v="6816"/>
    <m/>
    <m/>
    <n v="43"/>
    <n v="57832"/>
    <n v="30257"/>
    <m/>
    <n v="147"/>
    <n v="1058"/>
    <n v="497"/>
    <s v="GULF COAST CENTRAL"/>
    <n v="5814"/>
    <n v="1466"/>
    <n v="119"/>
    <s v="EAGLEBINE"/>
    <n v="3"/>
    <n v="9"/>
    <n v="32"/>
    <n v="51967"/>
    <n v="21"/>
    <n v="186"/>
    <n v="1665"/>
    <d v="2014-05-01T00:00:00"/>
    <n v="830"/>
    <n v="0"/>
    <n v="0"/>
    <n v="9910"/>
    <n v="31724.137999999999"/>
    <n v="20630"/>
    <n v="31.521999999999998"/>
    <n v="100.9"/>
    <n v="0"/>
    <n v="5372"/>
    <n v="95"/>
    <n v="238"/>
    <n v="9"/>
    <n v="1078"/>
    <n v="95"/>
    <n v="6"/>
    <n v="95"/>
    <n v="10104"/>
    <n v="10684"/>
    <n v="0.79"/>
    <n v="44.5"/>
    <d v="1993-08-07T00:00:00"/>
    <n v="1"/>
    <n v="1"/>
    <s v="EL PASO FIELD SERVICES, L.P."/>
    <s v="SHELL TRADING (US) COMPANY"/>
    <n v="148822"/>
    <n v="580"/>
    <m/>
    <s v="NELSONVILLE"/>
    <x v="0"/>
    <n v="3"/>
    <s v="TEXAS &amp; LOUISIANA GULF COAST BASIN"/>
    <m/>
    <s v="USA"/>
    <m/>
    <m/>
    <n v="29.962532499999998"/>
    <n v="4"/>
    <n v="-96.3558381"/>
    <m/>
    <m/>
    <s v="P-330"/>
    <x v="0"/>
    <s v="AUSTIN, S F"/>
    <n v="210380"/>
    <n v="29"/>
    <n v="920"/>
    <n v="457"/>
    <n v="0"/>
  </r>
  <r>
    <n v="42039313490000"/>
    <n v="4203931349"/>
    <n v="1"/>
    <s v="DeepenWithinCasing"/>
    <x v="1"/>
    <s v="MAGNUM PRODUCING, LP"/>
    <x v="426"/>
    <s v="1-T"/>
    <x v="2"/>
    <s v="ANOMALINA"/>
    <s v="GAS"/>
    <x v="0"/>
    <s v="V"/>
    <n v="13477"/>
    <x v="397"/>
    <x v="350"/>
    <x v="293"/>
    <n v="92"/>
    <n v="589751"/>
    <m/>
    <n v="12492"/>
    <m/>
    <n v="5"/>
    <n v="116"/>
    <n v="24095"/>
    <n v="110784"/>
    <m/>
    <m/>
    <n v="871"/>
    <n v="1253"/>
    <s v="GULF COAST CENTRAL"/>
    <n v="52296"/>
    <n v="9969"/>
    <n v="1013"/>
    <m/>
    <n v="12"/>
    <n v="86"/>
    <n v="447"/>
    <n v="516733"/>
    <n v="6"/>
    <n v="731"/>
    <n v="44426"/>
    <d v="2004-11-01T00:00:00"/>
    <n v="2222"/>
    <n v="0"/>
    <n v="0"/>
    <n v="38420"/>
    <n v="81801.104999999996"/>
    <n v="47210"/>
    <n v="12.225"/>
    <n v="26"/>
    <n v="43.1"/>
    <n v="19251"/>
    <n v="21"/>
    <n v="392"/>
    <n v="20"/>
    <n v="3601"/>
    <n v="21"/>
    <n v="22"/>
    <n v="21"/>
    <n v="13222"/>
    <n v="13322"/>
    <n v="0.63"/>
    <n v="46.6"/>
    <d v="1993-07-19T00:00:00"/>
    <n v="1"/>
    <n v="1"/>
    <s v="MAGNUM PRODUCING, LP"/>
    <s v="PLAINS MARKETING, L.P."/>
    <n v="147225"/>
    <n v="100"/>
    <m/>
    <s v="FOUR CORNERS"/>
    <x v="0"/>
    <n v="3"/>
    <s v="TEXAS &amp; LOUISIANA GULF COAST BASIN"/>
    <n v="65"/>
    <s v="USA"/>
    <m/>
    <m/>
    <n v="28.995428100000002"/>
    <n v="26"/>
    <n v="-95.6966331"/>
    <m/>
    <m/>
    <s v="P-330"/>
    <x v="0"/>
    <s v="AUSTIN, S F"/>
    <n v="210203"/>
    <n v="181"/>
    <n v="14806"/>
    <n v="741"/>
    <n v="0"/>
  </r>
  <r>
    <n v="42481017790000"/>
    <n v="4248101779"/>
    <n v="0"/>
    <s v="Not in Permit List"/>
    <x v="1"/>
    <s v="MAGNUM PRODUCING, LP"/>
    <x v="8"/>
    <n v="5"/>
    <x v="5"/>
    <s v="RAY 6175"/>
    <s v="GAS"/>
    <x v="0"/>
    <s v="V"/>
    <n v="6545"/>
    <x v="326"/>
    <x v="351"/>
    <x v="294"/>
    <n v="142"/>
    <n v="449089"/>
    <m/>
    <n v="533"/>
    <m/>
    <m/>
    <n v="89"/>
    <n v="1862"/>
    <n v="75381"/>
    <m/>
    <n v="38"/>
    <n v="8226"/>
    <n v="185"/>
    <s v="GULF COAST CENTRAL"/>
    <n v="112235"/>
    <n v="18891"/>
    <n v="214"/>
    <m/>
    <n v="1"/>
    <n v="117"/>
    <n v="698"/>
    <n v="703533"/>
    <n v="0"/>
    <m/>
    <n v="2813"/>
    <d v="2016-05-01T00:00:00"/>
    <n v="13"/>
    <n v="0"/>
    <n v="0"/>
    <n v="721790"/>
    <m/>
    <n v="842570"/>
    <m/>
    <n v="1.4"/>
    <n v="0"/>
    <n v="21547"/>
    <n v="4"/>
    <n v="38"/>
    <n v="1"/>
    <n v="3621"/>
    <n v="4"/>
    <n v="22"/>
    <n v="4"/>
    <n v="6151"/>
    <n v="6155"/>
    <n v="0.62"/>
    <m/>
    <d v="1993-10-08T00:00:00"/>
    <n v="1"/>
    <n v="1"/>
    <s v="MAGNUM PRODUCING, LP"/>
    <s v="ENTERPRISE CRUDE OIL LLC"/>
    <n v="147146"/>
    <n v="4"/>
    <m/>
    <s v="LOUISE"/>
    <x v="0"/>
    <n v="3"/>
    <s v="TEXAS &amp; LOUISIANA GULF COAST BASIN"/>
    <n v="25"/>
    <s v="USA"/>
    <m/>
    <m/>
    <n v="29.065384999999999"/>
    <n v="288"/>
    <n v="-96.381956900000006"/>
    <m/>
    <m/>
    <s v="P-330"/>
    <x v="0"/>
    <s v="M&amp;C"/>
    <n v="210189"/>
    <m/>
    <n v="1470"/>
    <n v="7"/>
    <n v="7773"/>
  </r>
  <r>
    <n v="42015303930000"/>
    <n v="4201530393"/>
    <n v="0"/>
    <s v="Not in Permit List"/>
    <x v="1"/>
    <s v="MAGNUM PRODUCING, LP"/>
    <x v="250"/>
    <n v="1"/>
    <x v="12"/>
    <s v="WILCOX K"/>
    <s v="GAS"/>
    <x v="4"/>
    <s v="V"/>
    <n v="11442"/>
    <x v="22"/>
    <x v="352"/>
    <x v="284"/>
    <n v="77"/>
    <n v="29238"/>
    <m/>
    <n v="54"/>
    <m/>
    <m/>
    <n v="85"/>
    <n v="535"/>
    <n v="4927"/>
    <m/>
    <n v="54"/>
    <n v="2411"/>
    <n v="54"/>
    <s v="GULF COAST CENTRAL"/>
    <n v="8011"/>
    <n v="1389"/>
    <n v="31"/>
    <s v="EAGLEBINE"/>
    <n v="0"/>
    <n v="5"/>
    <n v="31"/>
    <n v="31065"/>
    <n v="2"/>
    <m/>
    <n v="2473"/>
    <d v="2007-05-01T00:00:00"/>
    <n v="63"/>
    <n v="0"/>
    <n v="0"/>
    <m/>
    <m/>
    <n v="541440"/>
    <m/>
    <n v="0"/>
    <n v="0"/>
    <n v="2411"/>
    <n v="1"/>
    <n v="54"/>
    <n v="1"/>
    <n v="456"/>
    <n v="1"/>
    <n v="3"/>
    <n v="1"/>
    <n v="9864"/>
    <n v="9875"/>
    <n v="0.6"/>
    <m/>
    <d v="1993-05-28T00:00:00"/>
    <n v="1"/>
    <n v="1"/>
    <m/>
    <m/>
    <n v="145788"/>
    <n v="11"/>
    <m/>
    <s v="SEALY"/>
    <x v="0"/>
    <n v="3"/>
    <s v="TEXAS &amp; LOUISIANA GULF COAST BASIN"/>
    <n v="156"/>
    <s v="USA"/>
    <m/>
    <m/>
    <n v="29.770214299999999"/>
    <n v="352"/>
    <n v="-96.184154800000002"/>
    <n v="2"/>
    <m/>
    <s v="P-330"/>
    <x v="0"/>
    <s v="H&amp;TC RR CO"/>
    <n v="210033"/>
    <m/>
    <n v="1173"/>
    <n v="29"/>
    <n v="1988"/>
  </r>
  <r>
    <n v="42015302130000"/>
    <n v="4201530213"/>
    <n v="1"/>
    <s v="Recomplete"/>
    <x v="1"/>
    <s v="MAGNUM PRODUCING, LP"/>
    <x v="198"/>
    <n v="1"/>
    <x v="12"/>
    <s v="WILCOX K"/>
    <s v="GAS"/>
    <x v="4"/>
    <s v="V"/>
    <n v="10722"/>
    <x v="197"/>
    <x v="352"/>
    <x v="295"/>
    <n v="127"/>
    <n v="991223"/>
    <m/>
    <n v="4662"/>
    <m/>
    <m/>
    <n v="647"/>
    <n v="6090"/>
    <n v="169866"/>
    <m/>
    <n v="27"/>
    <n v="15522"/>
    <n v="187"/>
    <s v="GULF COAST CENTRAL"/>
    <n v="136520"/>
    <n v="22940"/>
    <n v="345"/>
    <s v="EAGLEBINE"/>
    <n v="1"/>
    <n v="142"/>
    <n v="848"/>
    <n v="854871"/>
    <n v="13"/>
    <n v="192"/>
    <n v="39135"/>
    <d v="2003-12-23T00:00:00"/>
    <n v="693"/>
    <n v="60"/>
    <n v="450"/>
    <n v="730140"/>
    <n v="101250"/>
    <n v="212620"/>
    <n v="9.8770000000000007"/>
    <n v="1.4"/>
    <n v="0"/>
    <n v="26285"/>
    <n v="2"/>
    <n v="211"/>
    <n v="54"/>
    <n v="4417"/>
    <n v="2"/>
    <n v="27"/>
    <n v="2"/>
    <n v="9824"/>
    <n v="9846"/>
    <n v="0.68"/>
    <n v="45.1"/>
    <d v="1993-06-05T00:00:00"/>
    <n v="1"/>
    <n v="1"/>
    <s v="DESOTO PIPELINE CO., INC."/>
    <s v="SHELL TRADING (US) COMPANY"/>
    <n v="145729"/>
    <n v="22"/>
    <m/>
    <s v="SEALY"/>
    <x v="0"/>
    <n v="3"/>
    <s v="TEXAS &amp; LOUISIANA GULF COAST BASIN"/>
    <n v="180"/>
    <s v="USA"/>
    <m/>
    <m/>
    <n v="29.764079800000001"/>
    <n v="364"/>
    <n v="-96.201136300000002"/>
    <n v="2"/>
    <m/>
    <s v="P-330"/>
    <x v="0"/>
    <s v="H&amp;TC RR CO"/>
    <n v="210026"/>
    <n v="188"/>
    <n v="19035"/>
    <n v="564"/>
    <n v="0"/>
  </r>
  <r>
    <n v="42089310100000"/>
    <n v="4208931010"/>
    <n v="4"/>
    <s v="Recomplete"/>
    <x v="1"/>
    <s v="MAGNUM PRODUCING &amp; OPERATING CO."/>
    <x v="427"/>
    <n v="1"/>
    <x v="9"/>
    <n v="7430"/>
    <s v="GAS"/>
    <x v="0"/>
    <s v="V"/>
    <n v="10800"/>
    <x v="67"/>
    <x v="353"/>
    <x v="187"/>
    <n v="19"/>
    <n v="111376"/>
    <m/>
    <n v="2651"/>
    <m/>
    <n v="4"/>
    <n v="4"/>
    <n v="2189"/>
    <n v="21214"/>
    <m/>
    <n v="19"/>
    <n v="424"/>
    <n v="759"/>
    <s v="GULF COAST CENTRAL"/>
    <n v="32365"/>
    <n v="6153"/>
    <n v="323"/>
    <s v="EAGLEBINE"/>
    <n v="6"/>
    <n v="43"/>
    <n v="224"/>
    <n v="259233"/>
    <n v="0"/>
    <n v="1154"/>
    <n v="48302"/>
    <d v="1994-11-01T00:00:00"/>
    <n v="482"/>
    <n v="0"/>
    <n v="0"/>
    <n v="37690"/>
    <n v="42133.601000000002"/>
    <n v="42010"/>
    <n v="23.734000000000002"/>
    <n v="26.5"/>
    <n v="1000"/>
    <n v="9631"/>
    <n v="7"/>
    <n v="241"/>
    <n v="7"/>
    <n v="1846"/>
    <n v="7"/>
    <n v="11"/>
    <n v="7"/>
    <n v="7426"/>
    <n v="7434"/>
    <n v="0.67"/>
    <n v="53.5"/>
    <d v="1993-01-28T00:00:00"/>
    <n v="1"/>
    <n v="1"/>
    <s v="MAGNUM PRODUCING &amp; OPERATING CO."/>
    <s v="SCURLOCK PERMIAN CORPORATION"/>
    <n v="145728"/>
    <n v="8"/>
    <m/>
    <s v="SUBLIME"/>
    <x v="0"/>
    <n v="3"/>
    <s v="TEXAS &amp; LOUISIANA GULF COAST BASIN"/>
    <m/>
    <s v="USA"/>
    <m/>
    <m/>
    <n v="29.525456999999999"/>
    <n v="215"/>
    <n v="-96.705159100000003"/>
    <m/>
    <m/>
    <s v="P-330"/>
    <x v="3"/>
    <s v="FENN, J B"/>
    <n v="210025"/>
    <n v="1497"/>
    <n v="63074"/>
    <n v="1707"/>
    <n v="0"/>
  </r>
  <r>
    <n v="42015301470000"/>
    <n v="4201530147"/>
    <n v="1"/>
    <s v="ReEnter"/>
    <x v="1"/>
    <s v="MAGNUM PRODUCING, LP"/>
    <x v="428"/>
    <n v="1"/>
    <x v="12"/>
    <s v="WILCOX 7,100"/>
    <s v="GAS"/>
    <x v="3"/>
    <s v="V"/>
    <n v="9316"/>
    <x v="398"/>
    <x v="0"/>
    <x v="0"/>
    <m/>
    <m/>
    <m/>
    <m/>
    <m/>
    <m/>
    <m/>
    <m/>
    <m/>
    <m/>
    <m/>
    <m/>
    <m/>
    <s v="GULF COAST CENTRAL"/>
    <m/>
    <m/>
    <m/>
    <s v="EAGLEBINE"/>
    <m/>
    <m/>
    <m/>
    <m/>
    <m/>
    <m/>
    <m/>
    <d v="2007-11-01T00:00:00"/>
    <m/>
    <n v="0"/>
    <n v="0"/>
    <m/>
    <m/>
    <m/>
    <m/>
    <m/>
    <m/>
    <m/>
    <m/>
    <m/>
    <m/>
    <m/>
    <m/>
    <m/>
    <m/>
    <n v="7149"/>
    <n v="8518"/>
    <m/>
    <m/>
    <d v="1994-05-18T00:00:00"/>
    <n v="1"/>
    <m/>
    <m/>
    <m/>
    <n v="145594"/>
    <n v="1369"/>
    <m/>
    <s v="NELSONVILLE"/>
    <x v="0"/>
    <n v="3"/>
    <s v="TEXAS &amp; LOUISIANA GULF COAST BASIN"/>
    <m/>
    <s v="USA"/>
    <m/>
    <m/>
    <n v="29.959383899999999"/>
    <n v="4"/>
    <n v="-96.341333899999995"/>
    <m/>
    <m/>
    <s v="P-330"/>
    <x v="0"/>
    <s v="AUSTIN, S F"/>
    <n v="210011"/>
    <m/>
    <m/>
    <m/>
    <n v="0"/>
  </r>
  <r>
    <n v="42089304800000"/>
    <n v="4208930480"/>
    <n v="2"/>
    <s v="DeepenWithinCasing"/>
    <x v="1"/>
    <s v="MAGNUM PRODUCING &amp; OPERATING CO."/>
    <x v="429"/>
    <n v="1"/>
    <x v="9"/>
    <s v="SCHILLER"/>
    <s v="GAS"/>
    <x v="0"/>
    <s v="D"/>
    <n v="10417"/>
    <x v="399"/>
    <x v="354"/>
    <x v="233"/>
    <n v="83"/>
    <n v="249522"/>
    <m/>
    <n v="6065"/>
    <m/>
    <n v="5"/>
    <n v="111"/>
    <n v="3730"/>
    <n v="47652"/>
    <m/>
    <n v="307"/>
    <n v="7695"/>
    <n v="1272"/>
    <s v="GULF COAST CENTRAL"/>
    <n v="42235"/>
    <n v="8311"/>
    <n v="197"/>
    <s v="EAGLEBINE"/>
    <n v="7"/>
    <n v="44"/>
    <n v="217"/>
    <n v="261767"/>
    <n v="2"/>
    <n v="116"/>
    <n v="4552"/>
    <d v="2001-11-01T00:00:00"/>
    <n v="87"/>
    <n v="0"/>
    <n v="0"/>
    <n v="29370"/>
    <n v="76413.793000000005"/>
    <n v="41140"/>
    <n v="13.087"/>
    <n v="34"/>
    <n v="45"/>
    <n v="9319"/>
    <n v="18"/>
    <n v="307"/>
    <n v="1"/>
    <n v="1712"/>
    <n v="13"/>
    <n v="10"/>
    <n v="13"/>
    <n v="9116"/>
    <n v="9214"/>
    <n v="0.72"/>
    <m/>
    <d v="1993-02-24T00:00:00"/>
    <n v="1"/>
    <n v="1"/>
    <s v="MAGNUM PRODUCING &amp; OPERATING CO."/>
    <s v="PLAINS MARKETING, L.P."/>
    <n v="144825"/>
    <n v="98"/>
    <m/>
    <s v="CECIL NOBLE"/>
    <x v="0"/>
    <n v="3"/>
    <s v="TEXAS &amp; LOUISIANA GULF COAST BASIN"/>
    <m/>
    <s v="USA"/>
    <m/>
    <m/>
    <n v="29.709735299999998"/>
    <n v="44"/>
    <n v="-96.535956600000006"/>
    <m/>
    <m/>
    <s v="P-330"/>
    <x v="3"/>
    <s v="TUMLINSON, E"/>
    <n v="209933"/>
    <n v="29"/>
    <n v="2216"/>
    <n v="43"/>
    <n v="0"/>
  </r>
  <r>
    <n v="42015301390000"/>
    <n v="4201530139"/>
    <n v="4"/>
    <s v="Recomplete"/>
    <x v="1"/>
    <s v="MAGNUM PRODUCING &amp; OPERATING CO."/>
    <x v="165"/>
    <n v="1"/>
    <x v="12"/>
    <s v="WILCOX 9600"/>
    <s v="GAS"/>
    <x v="0"/>
    <s v="V"/>
    <n v="11082"/>
    <x v="158"/>
    <x v="354"/>
    <x v="174"/>
    <n v="4"/>
    <n v="1095"/>
    <m/>
    <n v="16"/>
    <m/>
    <m/>
    <n v="4"/>
    <n v="5"/>
    <n v="199"/>
    <m/>
    <n v="5"/>
    <n v="758"/>
    <m/>
    <s v="GULF COAST CENTRAL"/>
    <m/>
    <m/>
    <m/>
    <s v="EAGLEBINE"/>
    <n v="0"/>
    <n v="1"/>
    <n v="8"/>
    <n v="8167"/>
    <n v="0"/>
    <m/>
    <m/>
    <d v="1993-04-03T00:00:00"/>
    <m/>
    <n v="65"/>
    <n v="1250"/>
    <m/>
    <n v="68437.5"/>
    <n v="68440"/>
    <n v="14.612"/>
    <n v="0"/>
    <n v="0"/>
    <n v="758"/>
    <n v="1"/>
    <n v="11"/>
    <n v="3"/>
    <n v="131"/>
    <n v="1"/>
    <n v="1"/>
    <n v="1"/>
    <n v="9598"/>
    <n v="9608"/>
    <n v="0.62"/>
    <n v="50.7"/>
    <d v="1993-03-18T00:00:00"/>
    <n v="1"/>
    <n v="1"/>
    <s v="TEXAS UTILITIES FUEL CO."/>
    <s v="SCURLOCK PERMIAN CORPORATION"/>
    <n v="144783"/>
    <n v="10"/>
    <m/>
    <s v="NELSONVILLE"/>
    <x v="0"/>
    <n v="3"/>
    <s v="TEXAS &amp; LOUISIANA GULF COAST BASIN"/>
    <m/>
    <s v="USA"/>
    <m/>
    <m/>
    <n v="29.976056799999999"/>
    <n v="4"/>
    <n v="-96.340064900000002"/>
    <m/>
    <m/>
    <s v="P-330"/>
    <x v="3"/>
    <s v="AUSTIN, S F"/>
    <n v="209923"/>
    <n v="16"/>
    <n v="1095"/>
    <n v="5"/>
    <n v="0"/>
  </r>
  <r>
    <n v="42089318550000"/>
    <n v="4208931855"/>
    <n v="1"/>
    <s v="Recomplete"/>
    <x v="1"/>
    <s v="MAGNUM PRODUCING &amp; OPERATING CO."/>
    <x v="430"/>
    <n v="1"/>
    <x v="9"/>
    <s v="WILCOX 9260"/>
    <s v="GAS"/>
    <x v="0"/>
    <s v="V"/>
    <n v="9802"/>
    <x v="390"/>
    <x v="355"/>
    <x v="296"/>
    <n v="33"/>
    <n v="133248"/>
    <m/>
    <n v="879"/>
    <m/>
    <m/>
    <n v="299"/>
    <n v="2249"/>
    <n v="23087"/>
    <m/>
    <n v="129"/>
    <n v="12087"/>
    <n v="409"/>
    <s v="GULF COAST CENTRAL"/>
    <n v="47572"/>
    <n v="8338"/>
    <n v="793"/>
    <s v="EAGLEBINE"/>
    <n v="2"/>
    <n v="43"/>
    <n v="245"/>
    <n v="258129"/>
    <n v="17"/>
    <n v="250"/>
    <n v="46345"/>
    <d v="1995-07-25T00:00:00"/>
    <n v="773"/>
    <n v="50"/>
    <n v="285"/>
    <n v="111680"/>
    <n v="192673.913"/>
    <n v="151590"/>
    <n v="5.19"/>
    <n v="9"/>
    <n v="0"/>
    <n v="12087"/>
    <n v="1"/>
    <n v="129"/>
    <n v="1"/>
    <n v="2144"/>
    <n v="1"/>
    <n v="13"/>
    <n v="1"/>
    <n v="9262"/>
    <n v="9295"/>
    <n v="0.65"/>
    <n v="46.7"/>
    <d v="1992-09-03T00:00:00"/>
    <n v="1"/>
    <n v="1"/>
    <s v="EAGLE NATURAL GAS PIPELINE CORP."/>
    <s v="SCURLOCK PERMIAN CORPORATION"/>
    <n v="144777"/>
    <n v="33"/>
    <m/>
    <s v="ENGLEHART, SE."/>
    <x v="0"/>
    <n v="3"/>
    <s v="TEXAS &amp; LOUISIANA GULF COAST BASIN"/>
    <m/>
    <s v="USA"/>
    <m/>
    <m/>
    <n v="29.500104100000001"/>
    <n v="30"/>
    <n v="-96.3978295"/>
    <m/>
    <m/>
    <s v="P-330"/>
    <x v="3"/>
    <s v="KENNELLY, S"/>
    <n v="209920"/>
    <n v="46"/>
    <n v="8863"/>
    <n v="176"/>
    <n v="0"/>
  </r>
  <r>
    <n v="42089303210000"/>
    <n v="4208930321"/>
    <n v="3"/>
    <s v="DeepenWithinCasing"/>
    <x v="1"/>
    <s v="MAGNUM PRODUCING &amp; OPERATING CO."/>
    <x v="431"/>
    <n v="1"/>
    <x v="9"/>
    <s v="STRAY LO. 8100"/>
    <s v="GAS"/>
    <x v="0"/>
    <s v="V"/>
    <n v="10816"/>
    <x v="400"/>
    <x v="221"/>
    <x v="218"/>
    <n v="17"/>
    <n v="93223"/>
    <m/>
    <n v="2186"/>
    <m/>
    <n v="17"/>
    <n v="732"/>
    <n v="31722"/>
    <n v="17723"/>
    <m/>
    <n v="293"/>
    <n v="11061"/>
    <n v="1818"/>
    <s v="GULF COAST CENTRAL"/>
    <n v="78177"/>
    <n v="14848"/>
    <n v="28231"/>
    <s v="EAGLEBINE"/>
    <n v="10"/>
    <n v="97"/>
    <n v="522"/>
    <n v="582000"/>
    <n v="7"/>
    <n v="1692"/>
    <n v="71635"/>
    <d v="1993-12-10T00:00:00"/>
    <n v="25869"/>
    <n v="85"/>
    <n v="2800"/>
    <n v="52580"/>
    <n v="43700.404999999999"/>
    <n v="42650"/>
    <n v="22.882999999999999"/>
    <n v="19"/>
    <n v="23.2"/>
    <n v="17331"/>
    <n v="3"/>
    <n v="378"/>
    <n v="4"/>
    <n v="3259"/>
    <n v="3"/>
    <n v="20"/>
    <n v="3"/>
    <n v="8102"/>
    <n v="8110"/>
    <n v="0.75"/>
    <n v="51.1"/>
    <d v="1992-11-09T00:00:00"/>
    <n v="1"/>
    <n v="1"/>
    <s v="LAVACA PIPE LINE COMPANY"/>
    <s v="SCURLOCK PERMIAN CORPORATION"/>
    <n v="143391"/>
    <n v="8"/>
    <m/>
    <s v="ROCK ISL., W."/>
    <x v="0"/>
    <n v="3"/>
    <s v="TEXAS &amp; LOUISIANA GULF COAST BASIN"/>
    <n v="55"/>
    <s v="USA"/>
    <m/>
    <m/>
    <n v="29.5265874"/>
    <n v="283"/>
    <n v="-96.583928400000005"/>
    <m/>
    <m/>
    <s v="P-330"/>
    <x v="3"/>
    <s v="I&amp;GN RR CO"/>
    <n v="209804"/>
    <n v="494"/>
    <n v="21588"/>
    <n v="5853"/>
    <n v="0"/>
  </r>
  <r>
    <n v="42015302160000"/>
    <n v="4201530216"/>
    <n v="2"/>
    <s v="PlugBack"/>
    <x v="1"/>
    <s v="MAGNUM PRODUCING &amp; OPERATING CO."/>
    <x v="432"/>
    <n v="2"/>
    <x v="12"/>
    <n v="9730"/>
    <s v="GAS"/>
    <x v="0"/>
    <s v="V"/>
    <n v="10514"/>
    <x v="171"/>
    <x v="356"/>
    <x v="289"/>
    <n v="42"/>
    <n v="284801"/>
    <m/>
    <n v="5873"/>
    <m/>
    <n v="7"/>
    <n v="58"/>
    <n v="2766"/>
    <n v="53340"/>
    <m/>
    <n v="50"/>
    <n v="3005"/>
    <n v="2297"/>
    <s v="GULF COAST CENTRAL"/>
    <n v="87155"/>
    <n v="16823"/>
    <n v="857"/>
    <s v="EAGLEBINE"/>
    <n v="26"/>
    <n v="141"/>
    <n v="689"/>
    <n v="843833"/>
    <n v="2"/>
    <n v="1074"/>
    <n v="61166"/>
    <d v="1996-11-01T00:00:00"/>
    <n v="860"/>
    <n v="0"/>
    <n v="0"/>
    <n v="26660"/>
    <n v="51242.603999999999"/>
    <n v="48490"/>
    <n v="19.515000000000001"/>
    <n v="37.5"/>
    <n v="120.7"/>
    <n v="20830"/>
    <n v="3"/>
    <n v="775"/>
    <n v="2"/>
    <n v="4219"/>
    <n v="2"/>
    <n v="25"/>
    <n v="2"/>
    <n v="9688"/>
    <n v="9698"/>
    <n v="0.67"/>
    <n v="55"/>
    <d v="1992-10-29T00:00:00"/>
    <n v="1"/>
    <n v="1"/>
    <s v="TEXAS UTILITIES FUEL CO."/>
    <s v="SCURLOCK PERMIAN CORPORATION"/>
    <n v="142927"/>
    <n v="10"/>
    <m/>
    <s v="SANTONE"/>
    <x v="0"/>
    <n v="3"/>
    <s v="TEXAS &amp; LOUISIANA GULF COAST BASIN"/>
    <m/>
    <s v="USA"/>
    <m/>
    <m/>
    <n v="29.931153800000001"/>
    <n v="403"/>
    <n v="-96.377984299999994"/>
    <m/>
    <m/>
    <s v="P-330"/>
    <x v="3"/>
    <s v="STEUSSY, M"/>
    <n v="209767"/>
    <n v="169"/>
    <n v="8660"/>
    <n v="144"/>
    <n v="0"/>
  </r>
  <r>
    <n v="42071316880000"/>
    <n v="4207131688"/>
    <n v="4"/>
    <s v="Recomplete"/>
    <x v="1"/>
    <s v="MAGNUM PRODUCING &amp; OPERATING CO."/>
    <x v="433"/>
    <n v="2"/>
    <x v="34"/>
    <s v="F-16"/>
    <s v="GAS"/>
    <x v="0"/>
    <s v="V"/>
    <n v="9200"/>
    <x v="193"/>
    <x v="357"/>
    <x v="260"/>
    <n v="24"/>
    <n v="257067"/>
    <m/>
    <n v="17880"/>
    <m/>
    <n v="512"/>
    <n v="4292"/>
    <n v="38561"/>
    <n v="60724"/>
    <m/>
    <n v="731"/>
    <n v="13159"/>
    <n v="3142"/>
    <s v="GULF COAST CENTRAL"/>
    <n v="89495"/>
    <n v="18058"/>
    <n v="13424"/>
    <m/>
    <n v="15"/>
    <n v="96"/>
    <n v="486"/>
    <n v="576645"/>
    <n v="644"/>
    <n v="6780"/>
    <n v="154423"/>
    <d v="1994-07-07T00:00:00"/>
    <n v="23164"/>
    <n v="1400"/>
    <n v="2200"/>
    <n v="32030"/>
    <n v="9247.2070000000003"/>
    <n v="14380"/>
    <n v="108.14100000000001"/>
    <n v="31.2"/>
    <n v="119.3"/>
    <n v="18348"/>
    <n v="4"/>
    <n v="1201"/>
    <n v="16"/>
    <n v="3627"/>
    <n v="4"/>
    <n v="22"/>
    <n v="4"/>
    <n v="8386"/>
    <n v="8390"/>
    <n v="0.61"/>
    <n v="41.6"/>
    <d v="1992-09-08T00:00:00"/>
    <n v="1"/>
    <n v="1"/>
    <s v="MIDCON TEXAS PIPELINE CORP."/>
    <s v="SCURLOCK PERMIAN CORPORATION"/>
    <n v="142876"/>
    <n v="4"/>
    <m/>
    <s v="WHITES BAYOU"/>
    <x v="0"/>
    <n v="3"/>
    <s v="TEXAS &amp; LOUISIANA GULF COAST BASIN"/>
    <m/>
    <s v="USA"/>
    <m/>
    <m/>
    <n v="29.8033812"/>
    <n v="48"/>
    <n v="-94.651257099999995"/>
    <m/>
    <m/>
    <s v="P-330"/>
    <x v="3"/>
    <s v="BLUME, J N"/>
    <n v="209759"/>
    <n v="11100"/>
    <n v="102644"/>
    <n v="15397"/>
    <n v="0"/>
  </r>
  <r>
    <n v="42015006220000"/>
    <n v="4201500622"/>
    <n v="2"/>
    <s v="Recomplete"/>
    <x v="1"/>
    <s v="MAGNUM PRODUCING &amp; OPERATING CO."/>
    <x v="434"/>
    <n v="2"/>
    <x v="12"/>
    <n v="8750"/>
    <s v="GAS"/>
    <x v="4"/>
    <s v="V"/>
    <n v="11490"/>
    <x v="249"/>
    <x v="358"/>
    <x v="290"/>
    <n v="42"/>
    <n v="308940"/>
    <m/>
    <n v="10402"/>
    <m/>
    <n v="367"/>
    <n v="404"/>
    <n v="3298"/>
    <n v="61892"/>
    <m/>
    <n v="437"/>
    <n v="8362"/>
    <n v="2852"/>
    <s v="GULF COAST CENTRAL"/>
    <n v="62928"/>
    <n v="13340"/>
    <n v="472"/>
    <s v="EAGLEBINE"/>
    <n v="15"/>
    <n v="70"/>
    <n v="330"/>
    <n v="419800"/>
    <n v="9"/>
    <n v="1"/>
    <n v="118"/>
    <d v="2000-05-01T00:00:00"/>
    <n v="2"/>
    <n v="0"/>
    <n v="0"/>
    <n v="21990"/>
    <n v="1100.817"/>
    <n v="29700"/>
    <n v="908.41600000000005"/>
    <n v="45.5"/>
    <n v="908.4"/>
    <n v="15431"/>
    <n v="17"/>
    <n v="537"/>
    <n v="12"/>
    <n v="2916"/>
    <n v="17"/>
    <n v="17"/>
    <n v="17"/>
    <n v="8843"/>
    <n v="8860"/>
    <n v="0.73"/>
    <n v="57.7"/>
    <d v="1992-04-24T00:00:00"/>
    <n v="1"/>
    <n v="1"/>
    <m/>
    <m/>
    <n v="142345"/>
    <n v="17"/>
    <m/>
    <s v="NELSONVILLE"/>
    <x v="0"/>
    <n v="3"/>
    <s v="TEXAS &amp; LOUISIANA GULF COAST BASIN"/>
    <m/>
    <s v="USA"/>
    <m/>
    <m/>
    <n v="29.978938299999999"/>
    <n v="4"/>
    <n v="-96.347255700000005"/>
    <m/>
    <m/>
    <s v="P-330"/>
    <x v="3"/>
    <s v="AUSTIN, S F"/>
    <n v="209727"/>
    <n v="367"/>
    <n v="404"/>
    <n v="9"/>
    <n v="0"/>
  </r>
  <r>
    <n v="42015304820000"/>
    <n v="4201530482"/>
    <n v="0"/>
    <s v="Not in Permit List"/>
    <x v="1"/>
    <s v="MAGNUM PRODUCING, LP"/>
    <x v="414"/>
    <n v="4"/>
    <x v="12"/>
    <s v="WILCOX K"/>
    <s v="GAS"/>
    <x v="4"/>
    <s v="V"/>
    <n v="11920"/>
    <x v="383"/>
    <x v="272"/>
    <x v="210"/>
    <n v="57"/>
    <n v="282839"/>
    <m/>
    <n v="7121"/>
    <m/>
    <n v="9"/>
    <n v="27"/>
    <n v="4788"/>
    <n v="54261"/>
    <m/>
    <n v="71"/>
    <n v="3008"/>
    <n v="2906"/>
    <s v="GULF COAST CENTRAL"/>
    <n v="136140"/>
    <n v="25596"/>
    <n v="1870"/>
    <s v="EAGLEBINE"/>
    <n v="24"/>
    <n v="193"/>
    <n v="1010"/>
    <n v="1156710"/>
    <n v="1"/>
    <n v="150"/>
    <n v="16844"/>
    <d v="2007-05-01T00:00:00"/>
    <n v="562"/>
    <n v="0"/>
    <n v="0"/>
    <n v="41310"/>
    <n v="109543.86"/>
    <n v="39720"/>
    <n v="9.1289999999999996"/>
    <n v="24.2"/>
    <n v="333.3"/>
    <n v="33067"/>
    <n v="3"/>
    <n v="758"/>
    <n v="2"/>
    <n v="6257"/>
    <n v="3"/>
    <n v="38"/>
    <n v="3"/>
    <n v="10003"/>
    <n v="10020"/>
    <n v="0.7"/>
    <m/>
    <d v="1992-06-26T00:00:00"/>
    <n v="1"/>
    <n v="1"/>
    <m/>
    <m/>
    <n v="141761"/>
    <n v="17"/>
    <m/>
    <s v="SEALY"/>
    <x v="0"/>
    <n v="3"/>
    <s v="TEXAS &amp; LOUISIANA GULF COAST BASIN"/>
    <n v="180"/>
    <s v="USA"/>
    <m/>
    <m/>
    <n v="29.7699842"/>
    <n v="364"/>
    <n v="-96.191175000000001"/>
    <n v="2"/>
    <m/>
    <s v="P-330"/>
    <x v="0"/>
    <s v="H&amp;TC RR CO"/>
    <n v="209666"/>
    <n v="57"/>
    <n v="6244"/>
    <n v="208"/>
    <n v="0"/>
  </r>
  <r>
    <n v="42015302160000"/>
    <n v="4201530216"/>
    <n v="2"/>
    <s v="PlugBack"/>
    <x v="1"/>
    <s v="MAGNUM PRODUCING &amp; OPERATING CO."/>
    <x v="432"/>
    <n v="2"/>
    <x v="12"/>
    <s v="WILCOX 10,100"/>
    <s v="GAS"/>
    <x v="0"/>
    <s v="V"/>
    <n v="10514"/>
    <x v="171"/>
    <x v="359"/>
    <x v="166"/>
    <n v="7"/>
    <n v="7757"/>
    <m/>
    <n v="316"/>
    <m/>
    <n v="3"/>
    <n v="120"/>
    <n v="0"/>
    <n v="1609"/>
    <m/>
    <n v="127"/>
    <n v="1951"/>
    <n v="313"/>
    <s v="GULF COAST CENTRAL"/>
    <n v="7637"/>
    <n v="1586"/>
    <n v="0"/>
    <s v="EAGLEBINE"/>
    <n v="1"/>
    <n v="8"/>
    <n v="41"/>
    <n v="46966"/>
    <n v="0"/>
    <m/>
    <m/>
    <d v="1992-02-01T00:00:00"/>
    <m/>
    <n v="85"/>
    <n v="1300"/>
    <n v="40970"/>
    <n v="24547.468000000001"/>
    <n v="24550"/>
    <n v="40.737000000000002"/>
    <n v="24.4"/>
    <n v="25"/>
    <n v="1951"/>
    <n v="1"/>
    <n v="127"/>
    <n v="1"/>
    <n v="452"/>
    <n v="1"/>
    <n v="3"/>
    <n v="1"/>
    <n v="10002"/>
    <n v="10008"/>
    <n v="0.72"/>
    <n v="59"/>
    <d v="1992-01-03T00:00:00"/>
    <n v="1"/>
    <n v="1"/>
    <s v="TEXAS UTILITIES FUEL CO."/>
    <s v="SCURLOCK PERMIAN CORPORATION"/>
    <n v="140886"/>
    <n v="6"/>
    <m/>
    <s v="NEW ULM"/>
    <x v="0"/>
    <n v="3"/>
    <s v="TEXAS &amp; LOUISIANA GULF COAST BASIN"/>
    <m/>
    <s v="USA"/>
    <m/>
    <m/>
    <n v="29.931153800000001"/>
    <n v="403"/>
    <n v="-96.377984299999994"/>
    <m/>
    <m/>
    <s v="P-330"/>
    <x v="3"/>
    <s v="STEUSSY, M"/>
    <n v="209564"/>
    <n v="316"/>
    <n v="7757"/>
    <n v="0"/>
    <n v="0"/>
  </r>
  <r>
    <n v="42039324170000"/>
    <n v="4203932417"/>
    <n v="0"/>
    <s v="Not in Permit List"/>
    <x v="1"/>
    <s v="MAGNUM PRODUCING, LP"/>
    <x v="435"/>
    <n v="1"/>
    <x v="2"/>
    <n v="10300"/>
    <s v="GAS"/>
    <x v="0"/>
    <s v="D"/>
    <n v="11220"/>
    <x v="401"/>
    <x v="360"/>
    <x v="22"/>
    <n v="261"/>
    <n v="3781683"/>
    <m/>
    <n v="11738"/>
    <m/>
    <m/>
    <n v="461"/>
    <n v="23261"/>
    <n v="642019"/>
    <m/>
    <n v="91"/>
    <n v="26469"/>
    <n v="3229"/>
    <s v="GULF COAST CENTRAL"/>
    <n v="710417"/>
    <n v="121632"/>
    <n v="564"/>
    <m/>
    <n v="24"/>
    <n v="801"/>
    <n v="4661"/>
    <n v="4805548"/>
    <n v="3"/>
    <n v="1"/>
    <n v="6849"/>
    <d v="2005-11-03T00:00:00"/>
    <n v="42"/>
    <n v="60"/>
    <n v="390"/>
    <n v="192890"/>
    <m/>
    <n v="322170"/>
    <m/>
    <n v="5.2"/>
    <n v="0"/>
    <n v="191102"/>
    <n v="7"/>
    <n v="767"/>
    <n v="3"/>
    <n v="32438"/>
    <n v="7"/>
    <n v="195"/>
    <n v="7"/>
    <n v="10506"/>
    <n v="10549"/>
    <n v="0.59"/>
    <m/>
    <d v="2010-03-31T00:00:00"/>
    <n v="1"/>
    <n v="1"/>
    <s v="KINDER MORGAN TEXAS PIPELINE LLC"/>
    <s v="SHELL TRADING (US) COMPANY"/>
    <n v="139199"/>
    <n v="43"/>
    <m/>
    <s v="MANOR LAKE"/>
    <x v="0"/>
    <n v="3"/>
    <s v="TEXAS &amp; LOUISIANA GULF COAST BASIN"/>
    <m/>
    <s v="USA"/>
    <m/>
    <m/>
    <n v="29.2288067"/>
    <n v="82"/>
    <n v="-95.532607900000002"/>
    <m/>
    <m/>
    <s v="P-330"/>
    <x v="0"/>
    <s v="MARSH, S"/>
    <n v="209409"/>
    <m/>
    <n v="5907"/>
    <n v="39"/>
    <n v="0"/>
  </r>
  <r>
    <n v="42015301290000"/>
    <n v="4201530129"/>
    <n v="2"/>
    <s v="Recomplete"/>
    <x v="1"/>
    <s v="MAGNUM PRODUCING &amp; OPERATING CO."/>
    <x v="423"/>
    <n v="1"/>
    <x v="12"/>
    <s v="WILCOX 9,000"/>
    <s v="GAS"/>
    <x v="0"/>
    <s v="V"/>
    <n v="10816"/>
    <x v="394"/>
    <x v="225"/>
    <x v="211"/>
    <n v="45"/>
    <n v="143500"/>
    <m/>
    <n v="9795"/>
    <m/>
    <m/>
    <n v="53"/>
    <n v="5126"/>
    <n v="33712"/>
    <m/>
    <n v="1030"/>
    <n v="12015"/>
    <n v="5452"/>
    <s v="GULF COAST CENTRAL"/>
    <n v="67496"/>
    <n v="16701"/>
    <n v="2412"/>
    <s v="EAGLEBINE"/>
    <n v="31"/>
    <n v="96"/>
    <n v="385"/>
    <n v="573516"/>
    <n v="2"/>
    <n v="369"/>
    <n v="5517"/>
    <d v="1992-07-22T00:00:00"/>
    <n v="198"/>
    <n v="65"/>
    <n v="650"/>
    <n v="12220"/>
    <n v="37339.023999999998"/>
    <n v="14650"/>
    <n v="26.782"/>
    <n v="81.900000000000006"/>
    <n v="0"/>
    <n v="12015"/>
    <n v="1"/>
    <n v="1030"/>
    <n v="1"/>
    <n v="3033"/>
    <n v="1"/>
    <n v="18"/>
    <n v="1"/>
    <n v="8979"/>
    <n v="8988"/>
    <n v="0.8"/>
    <n v="61.4"/>
    <d v="1991-04-03T00:00:00"/>
    <n v="1"/>
    <n v="1"/>
    <s v="TEXAS UTILITIES FUEL CO."/>
    <s v="SCURLOCK PERMIAN CORPORATION"/>
    <n v="138061"/>
    <n v="9"/>
    <m/>
    <s v="NELSONVILLE"/>
    <x v="0"/>
    <n v="3"/>
    <s v="TEXAS &amp; LOUISIANA GULF COAST BASIN"/>
    <m/>
    <s v="USA"/>
    <m/>
    <m/>
    <n v="29.970862700000001"/>
    <n v="37"/>
    <n v="-96.3297113"/>
    <m/>
    <m/>
    <s v="P-330"/>
    <x v="3"/>
    <s v="FITZGIBBONS, J"/>
    <n v="209295"/>
    <n v="410"/>
    <n v="15309"/>
    <n v="545"/>
    <n v="0"/>
  </r>
  <r>
    <n v="42015304730000"/>
    <n v="4201530473"/>
    <n v="0"/>
    <s v="Not in Permit List"/>
    <x v="1"/>
    <s v="MAGNUM PRODUCING, LP"/>
    <x v="436"/>
    <n v="1"/>
    <x v="12"/>
    <s v="WILCOX 10,800"/>
    <s v="GAS"/>
    <x v="3"/>
    <s v="V"/>
    <n v="16761"/>
    <x v="274"/>
    <x v="102"/>
    <x v="214"/>
    <n v="21"/>
    <n v="233457"/>
    <m/>
    <n v="9647"/>
    <m/>
    <n v="698"/>
    <n v="20386"/>
    <n v="1821"/>
    <n v="48557"/>
    <m/>
    <n v="274"/>
    <n v="1067"/>
    <n v="888"/>
    <s v="GULF COAST CENTRAL"/>
    <n v="8561"/>
    <n v="2315"/>
    <n v="82"/>
    <s v="EAGLEBINE"/>
    <n v="6"/>
    <n v="24"/>
    <n v="108"/>
    <n v="143567"/>
    <n v="157"/>
    <n v="1445"/>
    <n v="25080"/>
    <d v="2011-05-01T00:00:00"/>
    <n v="243"/>
    <n v="0"/>
    <n v="0"/>
    <n v="17930"/>
    <n v="26613.886999999999"/>
    <n v="24200"/>
    <n v="37.573999999999998"/>
    <n v="55.8"/>
    <n v="34.200000000000003"/>
    <n v="22956"/>
    <n v="17"/>
    <n v="806"/>
    <n v="17"/>
    <n v="4632"/>
    <n v="17"/>
    <n v="28"/>
    <n v="17"/>
    <n v="10802"/>
    <n v="10819"/>
    <n v="0.71"/>
    <n v="51.5"/>
    <d v="1990-03-06T00:00:00"/>
    <n v="1"/>
    <n v="1"/>
    <s v="MAGNUM PRODUCING, LP"/>
    <s v="SHELL TRADING (US) COMPANY"/>
    <n v="137697"/>
    <n v="17"/>
    <m/>
    <s v="NELSONVILLE"/>
    <x v="0"/>
    <n v="3"/>
    <s v="TEXAS &amp; LOUISIANA GULF COAST BASIN"/>
    <m/>
    <s v="USA"/>
    <m/>
    <m/>
    <n v="29.985250799999999"/>
    <n v="58"/>
    <n v="-96.342894299999998"/>
    <m/>
    <m/>
    <s v="P-330"/>
    <x v="0"/>
    <s v="KUYKENDALL, B"/>
    <n v="209267"/>
    <n v="7604"/>
    <n v="202372"/>
    <n v="1521"/>
    <n v="0"/>
  </r>
  <r>
    <n v="42089316630000"/>
    <n v="4208931663"/>
    <n v="0"/>
    <s v="Not in Permit List"/>
    <x v="1"/>
    <s v="MAGNUM PRODUCING, LP"/>
    <x v="437"/>
    <n v="1"/>
    <x v="9"/>
    <s v="WILCOX 8630"/>
    <s v="GAS"/>
    <x v="0"/>
    <s v="V"/>
    <n v="11574"/>
    <x v="402"/>
    <x v="102"/>
    <x v="207"/>
    <n v="29"/>
    <n v="166759"/>
    <m/>
    <n v="3592"/>
    <m/>
    <n v="19"/>
    <n v="981"/>
    <n v="420"/>
    <n v="31385"/>
    <m/>
    <n v="128"/>
    <n v="6756"/>
    <n v="1620"/>
    <s v="GULF COAST CENTRAL"/>
    <n v="70749"/>
    <n v="13412"/>
    <n v="120"/>
    <s v="EAGLEBINE"/>
    <n v="9"/>
    <n v="63"/>
    <n v="327"/>
    <n v="378533"/>
    <n v="3"/>
    <n v="1739"/>
    <n v="84750"/>
    <d v="2016-05-01T00:00:00"/>
    <n v="271"/>
    <n v="0"/>
    <n v="0"/>
    <n v="38360"/>
    <n v="48326.18"/>
    <n v="46430"/>
    <n v="20.693000000000001"/>
    <n v="26.1"/>
    <n v="19.399999999999999"/>
    <n v="14764"/>
    <n v="4"/>
    <n v="341"/>
    <n v="4"/>
    <n v="2802"/>
    <n v="4"/>
    <n v="17"/>
    <n v="4"/>
    <n v="8597"/>
    <n v="8632"/>
    <n v="0.67"/>
    <n v="52.1"/>
    <d v="1997-12-05T00:00:00"/>
    <n v="1"/>
    <n v="1"/>
    <s v="MAGNUM PRODUCING, LP"/>
    <s v="ENTERPRISE CRUDE OIL LLC"/>
    <n v="136751"/>
    <n v="35"/>
    <m/>
    <s v="ENGLEHART"/>
    <x v="0"/>
    <n v="3"/>
    <s v="TEXAS &amp; LOUISIANA GULF COAST BASIN"/>
    <m/>
    <s v="USA"/>
    <m/>
    <m/>
    <n v="29.536051799999999"/>
    <n v="524"/>
    <n v="-96.446219400000004"/>
    <m/>
    <m/>
    <s v="P-330"/>
    <x v="0"/>
    <s v="STANLEY, W F"/>
    <n v="209172"/>
    <n v="233"/>
    <n v="11260"/>
    <n v="29"/>
    <n v="0"/>
  </r>
  <r>
    <n v="42015306050000"/>
    <n v="4201530605"/>
    <n v="1"/>
    <s v="Recomplete"/>
    <x v="1"/>
    <s v="MAGNUM PRODUCING &amp; OPERATING CO."/>
    <x v="210"/>
    <n v="2"/>
    <x v="12"/>
    <s v="WILCOX 9400"/>
    <s v="GAS"/>
    <x v="4"/>
    <s v="V"/>
    <n v="9745"/>
    <x v="210"/>
    <x v="273"/>
    <x v="127"/>
    <n v="152"/>
    <n v="1284783"/>
    <m/>
    <n v="26931"/>
    <m/>
    <m/>
    <n v="151"/>
    <n v="6969"/>
    <n v="241061"/>
    <m/>
    <m/>
    <n v="310"/>
    <n v="3209"/>
    <s v="GULF COAST CENTRAL"/>
    <n v="120206"/>
    <n v="23243"/>
    <n v="332"/>
    <s v="EAGLEBINE"/>
    <n v="9"/>
    <n v="76"/>
    <n v="401"/>
    <n v="457774"/>
    <n v="13"/>
    <m/>
    <n v="4173"/>
    <d v="2002-12-11T00:00:00"/>
    <n v="154"/>
    <n v="45"/>
    <n v="885"/>
    <n v="42430"/>
    <m/>
    <n v="47710"/>
    <m/>
    <n v="23.6"/>
    <n v="0"/>
    <n v="36503"/>
    <n v="14"/>
    <n v="1174"/>
    <n v="17"/>
    <n v="7003"/>
    <n v="12"/>
    <n v="42"/>
    <n v="12"/>
    <n v="9436"/>
    <n v="9458"/>
    <n v="0.69"/>
    <n v="59.7"/>
    <d v="1990-06-27T00:00:00"/>
    <n v="1"/>
    <n v="1"/>
    <s v="TENNESSEE GAS PIPELINE COMPANY"/>
    <s v="GULFMARK ENERGY, INC."/>
    <n v="136074"/>
    <n v="22"/>
    <m/>
    <s v="ORANGE HILL, SE."/>
    <x v="0"/>
    <n v="3"/>
    <s v="TEXAS &amp; LOUISIANA GULF COAST BASIN"/>
    <n v="209"/>
    <s v="USA"/>
    <m/>
    <m/>
    <n v="29.659761799999998"/>
    <n v="226"/>
    <n v="-96.1847511"/>
    <n v="2"/>
    <m/>
    <s v="P-330"/>
    <x v="3"/>
    <s v="H&amp;TC RR CO"/>
    <n v="209081"/>
    <m/>
    <n v="3496"/>
    <n v="183"/>
    <n v="0"/>
  </r>
  <r>
    <n v="42167310380000"/>
    <n v="4216731038"/>
    <n v="2"/>
    <s v="PlugBack"/>
    <x v="1"/>
    <s v="MAGNUM PRODUCING &amp; OPERATING CO."/>
    <x v="438"/>
    <n v="1"/>
    <x v="37"/>
    <s v="NELSON"/>
    <s v="GAS"/>
    <x v="0"/>
    <s v="V"/>
    <n v="14680"/>
    <x v="403"/>
    <x v="273"/>
    <x v="297"/>
    <n v="4"/>
    <n v="8867"/>
    <m/>
    <n v="180"/>
    <m/>
    <n v="23"/>
    <n v="2254"/>
    <n v="0"/>
    <n v="1658"/>
    <m/>
    <n v="9"/>
    <n v="665"/>
    <m/>
    <s v="GULF COAST CENTRAL"/>
    <m/>
    <m/>
    <m/>
    <m/>
    <n v="3"/>
    <n v="8"/>
    <n v="29"/>
    <n v="46710"/>
    <n v="0"/>
    <m/>
    <m/>
    <m/>
    <m/>
    <m/>
    <m/>
    <n v="9910"/>
    <n v="49261.110999999997"/>
    <n v="49260"/>
    <n v="20.3"/>
    <n v="100.9"/>
    <n v="10.199999999999999"/>
    <n v="5046"/>
    <n v="3"/>
    <n v="91"/>
    <n v="2"/>
    <n v="898"/>
    <n v="3"/>
    <n v="5"/>
    <n v="3"/>
    <n v="13974"/>
    <n v="13994"/>
    <n v="0.65"/>
    <n v="46.8"/>
    <d v="1990-06-23T00:00:00"/>
    <n v="1"/>
    <n v="1"/>
    <s v="AMOCO GAS COMPANY"/>
    <s v="SCURLOCK OIL COMPANY"/>
    <n v="135847"/>
    <n v="20"/>
    <m/>
    <s v="ALTA LOMA, S.W."/>
    <x v="0"/>
    <n v="3"/>
    <s v="TEXAS &amp; LOUISIANA GULF COAST BASIN"/>
    <m/>
    <s v="USA"/>
    <m/>
    <m/>
    <n v="29.338584300000001"/>
    <n v="5"/>
    <n v="-95.123599900000002"/>
    <m/>
    <m/>
    <s v="P-330"/>
    <x v="3"/>
    <s v="BRIGHAM, A"/>
    <n v="209043"/>
    <n v="180"/>
    <n v="8867"/>
    <n v="0"/>
    <n v="0"/>
  </r>
  <r>
    <n v="42481330030000"/>
    <n v="4248133003"/>
    <n v="0"/>
    <s v="Not in Permit List"/>
    <x v="1"/>
    <s v="MAGNUM PRODUCING, LP"/>
    <x v="6"/>
    <n v="7"/>
    <x v="5"/>
    <s v="FRIO 5860"/>
    <s v="GAS"/>
    <x v="0"/>
    <s v="V"/>
    <n v="7466"/>
    <x v="404"/>
    <x v="361"/>
    <x v="224"/>
    <n v="101"/>
    <n v="590869"/>
    <m/>
    <n v="1412"/>
    <m/>
    <n v="3"/>
    <m/>
    <n v="1046455"/>
    <n v="99890"/>
    <m/>
    <n v="19"/>
    <n v="15259"/>
    <n v="237"/>
    <s v="GULF COAST CENTRAL"/>
    <n v="63094"/>
    <n v="10753"/>
    <n v="87"/>
    <m/>
    <n v="1"/>
    <n v="84"/>
    <n v="498"/>
    <n v="502806"/>
    <n v="0"/>
    <n v="30"/>
    <n v="81214"/>
    <d v="2016-05-01T00:00:00"/>
    <n v="395487"/>
    <n v="0"/>
    <n v="0"/>
    <n v="617480"/>
    <n v="7800333.3329999996"/>
    <n v="418460"/>
    <n v="0.128"/>
    <n v="1.6"/>
    <m/>
    <n v="27158"/>
    <n v="41"/>
    <n v="109"/>
    <n v="6"/>
    <n v="4564"/>
    <n v="41"/>
    <n v="27"/>
    <n v="41"/>
    <n v="5762"/>
    <n v="5767"/>
    <n v="0.6"/>
    <m/>
    <d v="1993-02-26T00:00:00"/>
    <n v="1"/>
    <n v="1"/>
    <s v="MAGNUM PRODUCING, LP"/>
    <s v="ENTERPRISE CRUDE OIL LLC"/>
    <n v="133198"/>
    <n v="5"/>
    <m/>
    <s v="LOUISE"/>
    <x v="0"/>
    <n v="3"/>
    <s v="TEXAS &amp; LOUISIANA GULF COAST BASIN"/>
    <n v="23"/>
    <s v="USA"/>
    <m/>
    <m/>
    <n v="29.065493499999999"/>
    <n v="287"/>
    <n v="-96.386321499999994"/>
    <m/>
    <m/>
    <s v="P-330"/>
    <x v="0"/>
    <s v="M&amp;C"/>
    <n v="208785"/>
    <n v="3"/>
    <n v="23401"/>
    <n v="116053"/>
    <n v="1471"/>
  </r>
  <r>
    <n v="42089304800000"/>
    <n v="4208930480"/>
    <n v="2"/>
    <s v="DeepenWithinCasing"/>
    <x v="1"/>
    <s v="MAGNUM PRODUCING &amp; OPERATING CO."/>
    <x v="429"/>
    <n v="1"/>
    <x v="9"/>
    <s v="ROSENBERG"/>
    <s v="GAS"/>
    <x v="0"/>
    <s v="D"/>
    <n v="10417"/>
    <x v="399"/>
    <x v="362"/>
    <x v="298"/>
    <n v="36"/>
    <n v="83105"/>
    <m/>
    <n v="2478"/>
    <m/>
    <n v="26"/>
    <n v="1101"/>
    <n v="4155"/>
    <n v="16329"/>
    <m/>
    <n v="5"/>
    <n v="1519"/>
    <n v="560"/>
    <s v="GULF COAST CENTRAL"/>
    <n v="32915"/>
    <n v="6046"/>
    <n v="1646"/>
    <s v="EAGLEBINE"/>
    <n v="5"/>
    <n v="60"/>
    <n v="331"/>
    <n v="358633"/>
    <n v="55"/>
    <n v="644"/>
    <n v="13575"/>
    <d v="1990-12-05T00:00:00"/>
    <n v="678"/>
    <n v="60"/>
    <n v="900"/>
    <n v="71400"/>
    <n v="47138.614000000001"/>
    <n v="33540"/>
    <n v="21.213999999999999"/>
    <n v="14"/>
    <n v="23.6"/>
    <n v="9925"/>
    <n v="2"/>
    <n v="213"/>
    <n v="6"/>
    <n v="1793"/>
    <n v="2"/>
    <n v="11"/>
    <n v="2"/>
    <n v="8722"/>
    <n v="8876"/>
    <n v="0.71"/>
    <n v="57.9"/>
    <d v="1989-10-30T00:00:00"/>
    <n v="1"/>
    <n v="1"/>
    <s v="MAGNUM PRODUCING &amp; OPERATING CO."/>
    <s v="SCURLOCK PERMIAN CORPORATION"/>
    <n v="132750"/>
    <n v="154"/>
    <m/>
    <s v="CECIL NOBLE"/>
    <x v="0"/>
    <n v="3"/>
    <s v="TEXAS &amp; LOUISIANA GULF COAST BASIN"/>
    <m/>
    <s v="USA"/>
    <m/>
    <m/>
    <n v="29.709735299999998"/>
    <n v="44"/>
    <n v="-96.535956600000006"/>
    <m/>
    <m/>
    <s v="P-330"/>
    <x v="3"/>
    <s v="TUMLINSON, E"/>
    <n v="208738"/>
    <n v="101"/>
    <n v="4761"/>
    <n v="239"/>
    <n v="0"/>
  </r>
  <r>
    <n v="42291026660000"/>
    <n v="4229102666"/>
    <n v="0"/>
    <s v="Not in Permit List"/>
    <x v="1"/>
    <s v="MAGNUM PRODUCING &amp; OPERATING COMPANY"/>
    <x v="439"/>
    <n v="4"/>
    <x v="32"/>
    <m/>
    <s v="GAS"/>
    <x v="3"/>
    <s v="V"/>
    <n v="8750"/>
    <x v="405"/>
    <x v="362"/>
    <x v="299"/>
    <n v="79"/>
    <n v="352644"/>
    <m/>
    <n v="8221"/>
    <m/>
    <m/>
    <n v="4"/>
    <n v="127342"/>
    <n v="66995"/>
    <m/>
    <n v="7"/>
    <n v="111"/>
    <n v="1305"/>
    <s v="GULF COAST CENTRAL"/>
    <n v="58880"/>
    <n v="11118"/>
    <n v="21262"/>
    <m/>
    <n v="3"/>
    <n v="43"/>
    <n v="239"/>
    <n v="258933"/>
    <n v="1"/>
    <n v="168"/>
    <n v="4729"/>
    <d v="2016-05-01T00:00:00"/>
    <n v="1709"/>
    <n v="0"/>
    <n v="0"/>
    <n v="70160"/>
    <n v="506000"/>
    <n v="42900"/>
    <n v="1.976"/>
    <n v="14.3"/>
    <n v="0"/>
    <n v="13378"/>
    <n v="6"/>
    <n v="367"/>
    <n v="11"/>
    <n v="2548"/>
    <n v="6"/>
    <n v="15"/>
    <n v="6"/>
    <n v="8172"/>
    <n v="8219"/>
    <n v="0.67"/>
    <m/>
    <d v="1989-10-25T00:00:00"/>
    <n v="1"/>
    <n v="1"/>
    <m/>
    <m/>
    <n v="132534"/>
    <n v="47"/>
    <m/>
    <s v="DAYTON, NORTH"/>
    <x v="0"/>
    <n v="3"/>
    <s v="TEXAS &amp; LOUISIANA GULF COAST BASIN"/>
    <n v="134"/>
    <s v="USA"/>
    <m/>
    <m/>
    <n v="30.0783892"/>
    <n v="488"/>
    <n v="-94.971097400000005"/>
    <m/>
    <m/>
    <s v="P-330"/>
    <x v="2"/>
    <s v="H&amp;TC RR CO"/>
    <n v="208710"/>
    <n v="1"/>
    <n v="506"/>
    <n v="181"/>
    <n v="6632"/>
  </r>
  <r>
    <n v="42291026640000"/>
    <n v="4229102664"/>
    <n v="0"/>
    <s v="Not in Permit List"/>
    <x v="1"/>
    <s v="MAGNUM PRODUCING &amp; OPERATING COMPANY"/>
    <x v="439"/>
    <n v="2"/>
    <x v="32"/>
    <m/>
    <s v="GAS"/>
    <x v="3"/>
    <s v="D"/>
    <n v="8616"/>
    <x v="406"/>
    <x v="229"/>
    <x v="167"/>
    <n v="80"/>
    <n v="1078336"/>
    <m/>
    <n v="15696"/>
    <m/>
    <m/>
    <n v="26"/>
    <n v="6167"/>
    <n v="195419"/>
    <m/>
    <n v="6"/>
    <n v="262"/>
    <n v="2761"/>
    <s v="GULF COAST CENTRAL"/>
    <n v="100733"/>
    <n v="19550"/>
    <n v="106"/>
    <m/>
    <n v="4"/>
    <n v="55"/>
    <n v="305"/>
    <n v="327600"/>
    <n v="3"/>
    <n v="529"/>
    <n v="73591"/>
    <d v="2016-05-01T00:00:00"/>
    <n v="4669"/>
    <n v="0"/>
    <n v="0"/>
    <n v="82540"/>
    <n v="118571.429"/>
    <n v="68700"/>
    <n v="8.4339999999999993"/>
    <n v="12.1"/>
    <n v="0"/>
    <n v="25064"/>
    <n v="8"/>
    <n v="723"/>
    <n v="5"/>
    <n v="4786"/>
    <n v="8"/>
    <n v="29"/>
    <n v="8"/>
    <n v="8130"/>
    <n v="8192"/>
    <n v="0.67"/>
    <m/>
    <d v="1989-08-12T00:00:00"/>
    <n v="1"/>
    <n v="1"/>
    <m/>
    <m/>
    <n v="132238"/>
    <n v="62"/>
    <m/>
    <s v="DAYTON, NORTH"/>
    <x v="0"/>
    <n v="3"/>
    <s v="TEXAS &amp; LOUISIANA GULF COAST BASIN"/>
    <n v="134"/>
    <s v="USA"/>
    <m/>
    <m/>
    <n v="30.079945500000001"/>
    <n v="488"/>
    <n v="-94.968213599999999"/>
    <m/>
    <m/>
    <s v="P-330"/>
    <x v="2"/>
    <s v="H&amp;TC RR CO"/>
    <n v="208672"/>
    <n v="35"/>
    <n v="4150"/>
    <n v="447"/>
    <n v="6632"/>
  </r>
  <r>
    <n v="42015305920000"/>
    <n v="4201530592"/>
    <n v="0"/>
    <s v="Not in Permit List"/>
    <x v="1"/>
    <s v="MAGNUM PRODUCING, LP"/>
    <x v="210"/>
    <n v="1"/>
    <x v="12"/>
    <s v="WILCOX 9400"/>
    <s v="GAS"/>
    <x v="0"/>
    <s v="V"/>
    <n v="9733"/>
    <x v="407"/>
    <x v="363"/>
    <x v="170"/>
    <n v="174"/>
    <n v="2636932"/>
    <m/>
    <n v="53160"/>
    <m/>
    <m/>
    <n v="2463"/>
    <n v="17106"/>
    <n v="492649"/>
    <m/>
    <n v="20"/>
    <n v="372"/>
    <n v="20"/>
    <s v="GULF COAST CENTRAL"/>
    <n v="372"/>
    <n v="82"/>
    <n v="0"/>
    <s v="EAGLEBINE"/>
    <n v="33"/>
    <n v="204"/>
    <n v="1030"/>
    <n v="1226250"/>
    <n v="315"/>
    <m/>
    <n v="24086"/>
    <d v="2016-05-01T00:00:00"/>
    <n v="2720"/>
    <n v="0"/>
    <n v="0"/>
    <m/>
    <n v="26306000"/>
    <n v="49600"/>
    <n v="3.7999999999999999E-2"/>
    <n v="0"/>
    <n v="0"/>
    <n v="78746"/>
    <n v="33"/>
    <n v="1779"/>
    <n v="22"/>
    <n v="14726"/>
    <n v="33"/>
    <n v="88"/>
    <n v="33"/>
    <n v="9389"/>
    <n v="9452"/>
    <n v="0.69"/>
    <n v="53.1"/>
    <d v="1995-04-01T00:00:00"/>
    <n v="1"/>
    <n v="1"/>
    <s v="MAGNUM PRODUCING, LP"/>
    <s v="SHELL TRADING (US) COMPANY"/>
    <n v="130820"/>
    <n v="63"/>
    <m/>
    <s v="ORANGE HILL, SE."/>
    <x v="0"/>
    <n v="3"/>
    <s v="TEXAS &amp; LOUISIANA GULF COAST BASIN"/>
    <n v="209"/>
    <s v="USA"/>
    <m/>
    <m/>
    <n v="29.661414099999998"/>
    <n v="226"/>
    <n v="-96.189594400000004"/>
    <n v="2"/>
    <m/>
    <s v="P-330"/>
    <x v="0"/>
    <s v="H&amp;TC RR CO"/>
    <n v="208520"/>
    <n v="2"/>
    <n v="52612"/>
    <n v="6711"/>
    <n v="0"/>
  </r>
  <r>
    <n v="42201320820000"/>
    <n v="4220132082"/>
    <n v="0"/>
    <s v="Not in Permit List"/>
    <x v="1"/>
    <s v="MAGNUM PRODUCING, LP"/>
    <x v="104"/>
    <n v="3"/>
    <x v="36"/>
    <s v="YEGUA CONSOL"/>
    <s v="GAS"/>
    <x v="0"/>
    <s v="V"/>
    <n v="11500"/>
    <x v="408"/>
    <x v="230"/>
    <x v="300"/>
    <n v="39"/>
    <n v="1261680"/>
    <m/>
    <n v="46862"/>
    <m/>
    <n v="33"/>
    <n v="455"/>
    <n v="39007"/>
    <n v="257142"/>
    <m/>
    <n v="1493"/>
    <n v="42876"/>
    <n v="4760"/>
    <s v="GULF COAST CENTRAL"/>
    <n v="120893"/>
    <n v="24909"/>
    <n v="110"/>
    <m/>
    <n v="33"/>
    <n v="200"/>
    <n v="1002"/>
    <n v="1197333"/>
    <n v="71"/>
    <n v="11443"/>
    <n v="324160"/>
    <d v="2016-05-01T00:00:00"/>
    <n v="8165"/>
    <n v="0"/>
    <n v="0"/>
    <n v="30840"/>
    <n v="30155.543000000001"/>
    <n v="26920"/>
    <n v="33.161000000000001"/>
    <n v="32.4"/>
    <n v="72.5"/>
    <n v="75372"/>
    <n v="15"/>
    <n v="3019"/>
    <n v="13"/>
    <n v="15205"/>
    <n v="15"/>
    <n v="91"/>
    <n v="15"/>
    <n v="10802"/>
    <n v="10860"/>
    <n v="0.64"/>
    <n v="50.1"/>
    <d v="1989-06-14T00:00:00"/>
    <n v="1"/>
    <n v="1"/>
    <s v="HOUSTON PIPE LINE COMPANY LP"/>
    <s v="EASTEX CRUDE COMPANY"/>
    <n v="129832"/>
    <n v="58"/>
    <m/>
    <s v="ULRICH"/>
    <x v="0"/>
    <n v="3"/>
    <s v="TEXAS &amp; LOUISIANA GULF COAST BASIN"/>
    <m/>
    <s v="USA"/>
    <m/>
    <m/>
    <n v="29.859592599999999"/>
    <n v="54"/>
    <n v="-94.973339300000006"/>
    <m/>
    <m/>
    <s v="P-330"/>
    <x v="0"/>
    <s v="NASH, H"/>
    <n v="208395"/>
    <n v="7162"/>
    <n v="215974"/>
    <n v="28495"/>
    <n v="0"/>
  </r>
  <r>
    <n v="42089303210000"/>
    <n v="4208930321"/>
    <n v="3"/>
    <s v="DeepenWithinCasing"/>
    <x v="1"/>
    <s v="MAGNUM PRODUCING &amp; OPERATING CO."/>
    <x v="440"/>
    <s v="1 C"/>
    <x v="9"/>
    <s v="WADDELL"/>
    <s v="GAS"/>
    <x v="0"/>
    <s v="V"/>
    <n v="10816"/>
    <x v="400"/>
    <x v="230"/>
    <x v="261"/>
    <n v="41"/>
    <n v="860542"/>
    <m/>
    <n v="26366"/>
    <m/>
    <n v="13"/>
    <n v="426"/>
    <n v="21282"/>
    <n v="169790"/>
    <m/>
    <n v="685"/>
    <n v="22095"/>
    <n v="4514"/>
    <s v="GULF COAST CENTRAL"/>
    <n v="126914"/>
    <n v="25666"/>
    <n v="2987"/>
    <s v="EAGLEBINE"/>
    <n v="25"/>
    <n v="143"/>
    <n v="707"/>
    <n v="857733"/>
    <n v="57"/>
    <n v="8802"/>
    <n v="288484"/>
    <d v="1992-05-01T00:00:00"/>
    <n v="7219"/>
    <n v="0"/>
    <n v="0"/>
    <n v="28040"/>
    <n v="41163.644999999997"/>
    <n v="32640"/>
    <n v="24.292999999999999"/>
    <n v="35.700000000000003"/>
    <n v="30.5"/>
    <n v="27478"/>
    <n v="17"/>
    <n v="884"/>
    <n v="6"/>
    <n v="5362"/>
    <n v="17"/>
    <n v="32"/>
    <n v="17"/>
    <n v="8262"/>
    <n v="8274"/>
    <n v="0.7"/>
    <n v="53.9"/>
    <d v="1988-09-17T00:00:00"/>
    <n v="1"/>
    <n v="1"/>
    <s v="LAVACA PIPE LINE COMPANY"/>
    <s v="SCURLOCK PERMIAN CORPORATION"/>
    <n v="129028"/>
    <n v="12"/>
    <m/>
    <s v="ROCK ISL., W."/>
    <x v="0"/>
    <n v="3"/>
    <s v="TEXAS &amp; LOUISIANA GULF COAST BASIN"/>
    <n v="55"/>
    <s v="USA"/>
    <m/>
    <m/>
    <n v="29.5265874"/>
    <n v="283"/>
    <n v="-96.583928400000005"/>
    <m/>
    <m/>
    <s v="P-330"/>
    <x v="3"/>
    <s v="I&amp;GN RR CO"/>
    <n v="208309"/>
    <n v="4302"/>
    <n v="177086"/>
    <n v="3527"/>
    <n v="0"/>
  </r>
  <r>
    <n v="42089303450000"/>
    <n v="4208930345"/>
    <n v="2"/>
    <s v="DeepenWithinCasing"/>
    <x v="1"/>
    <s v="MAGNUM PRODUCING, LP"/>
    <x v="441"/>
    <n v="1"/>
    <x v="9"/>
    <s v="WILCOX 10,000"/>
    <s v="GAS"/>
    <x v="3"/>
    <s v="V"/>
    <n v="10250"/>
    <x v="409"/>
    <x v="189"/>
    <x v="65"/>
    <n v="181"/>
    <n v="884079"/>
    <m/>
    <n v="22327"/>
    <m/>
    <n v="8"/>
    <n v="37"/>
    <n v="155665"/>
    <n v="169674"/>
    <m/>
    <n v="165"/>
    <n v="4778"/>
    <n v="1186"/>
    <s v="GULF COAST CENTRAL"/>
    <n v="30459"/>
    <n v="6263"/>
    <n v="6368"/>
    <s v="EAGLEBINE"/>
    <n v="11"/>
    <n v="55"/>
    <n v="259"/>
    <n v="327935"/>
    <n v="6"/>
    <n v="713"/>
    <n v="21840"/>
    <d v="1998-07-29T00:00:00"/>
    <n v="3639"/>
    <n v="595"/>
    <n v="2015"/>
    <n v="22720"/>
    <n v="55917.292999999998"/>
    <n v="39600"/>
    <n v="17.884"/>
    <n v="44"/>
    <n v="216.2"/>
    <n v="8406"/>
    <n v="122"/>
    <n v="354"/>
    <n v="2"/>
    <n v="1694"/>
    <n v="2"/>
    <n v="10"/>
    <n v="2"/>
    <n v="10104"/>
    <n v="10188"/>
    <n v="0.72"/>
    <n v="46.2"/>
    <d v="1994-05-14T00:00:00"/>
    <n v="1"/>
    <n v="1"/>
    <s v="ENTERPRISE PRODUCTS OPERATINGLLC"/>
    <s v="SHELL TRADING (US) COMPANY"/>
    <n v="128383"/>
    <n v="84"/>
    <m/>
    <s v="ROCK ISL., W."/>
    <x v="0"/>
    <n v="3"/>
    <s v="TEXAS &amp; LOUISIANA GULF COAST BASIN"/>
    <n v="55"/>
    <s v="USA"/>
    <m/>
    <m/>
    <n v="29.521193700000001"/>
    <n v="283"/>
    <n v="-96.588690799999995"/>
    <m/>
    <m/>
    <s v="P-330"/>
    <x v="0"/>
    <s v="I&amp;GN RR CO"/>
    <n v="208231"/>
    <n v="266"/>
    <n v="14874"/>
    <n v="2478"/>
    <n v="0"/>
  </r>
  <r>
    <n v="42089303450000"/>
    <n v="4208930345"/>
    <n v="2"/>
    <s v="DeepenWithinCasing"/>
    <x v="1"/>
    <s v="MAGNUM PRODUCING &amp; OPERATING CO."/>
    <x v="441"/>
    <s v="1 C"/>
    <x v="9"/>
    <s v="WADDELL"/>
    <s v="GAS"/>
    <x v="0"/>
    <s v="V"/>
    <n v="10250"/>
    <x v="409"/>
    <x v="307"/>
    <x v="301"/>
    <n v="14"/>
    <n v="233258"/>
    <m/>
    <n v="7096"/>
    <m/>
    <n v="229"/>
    <n v="8977"/>
    <n v="19769"/>
    <n v="45972"/>
    <m/>
    <n v="267"/>
    <n v="6226"/>
    <n v="3840"/>
    <s v="GULF COAST CENTRAL"/>
    <n v="119403"/>
    <n v="23741"/>
    <n v="10121"/>
    <s v="EAGLEBINE"/>
    <n v="23"/>
    <n v="140"/>
    <n v="703"/>
    <n v="842548"/>
    <n v="761"/>
    <n v="987"/>
    <n v="28025"/>
    <d v="1993-11-01T00:00:00"/>
    <n v="2376"/>
    <n v="0"/>
    <n v="0"/>
    <n v="30280"/>
    <n v="33595.186999999998"/>
    <n v="32870"/>
    <n v="29.765999999999998"/>
    <n v="33"/>
    <n v="25.5"/>
    <n v="25592"/>
    <n v="3"/>
    <n v="793"/>
    <n v="5"/>
    <n v="5006"/>
    <n v="3"/>
    <n v="30"/>
    <n v="3"/>
    <n v="8266"/>
    <n v="8280"/>
    <n v="0.69"/>
    <n v="62"/>
    <d v="1988-07-23T00:00:00"/>
    <n v="1"/>
    <n v="1"/>
    <s v="LAVACA PIPE LINE COMPANY"/>
    <s v="HOWELL TRANSPORTATION SERVICES"/>
    <n v="128382"/>
    <n v="14"/>
    <m/>
    <s v="ROCK ISL., W."/>
    <x v="0"/>
    <n v="3"/>
    <s v="TEXAS &amp; LOUISIANA GULF COAST BASIN"/>
    <n v="55"/>
    <s v="USA"/>
    <m/>
    <m/>
    <n v="29.521193700000001"/>
    <n v="283"/>
    <n v="-96.588690799999995"/>
    <m/>
    <m/>
    <s v="P-330"/>
    <x v="3"/>
    <s v="I&amp;GN RR CO"/>
    <n v="208230"/>
    <n v="6109"/>
    <n v="205233"/>
    <n v="17393"/>
    <n v="0"/>
  </r>
  <r>
    <n v="42015302950000"/>
    <n v="4201530295"/>
    <n v="1"/>
    <s v="Recomplete"/>
    <x v="1"/>
    <s v="MAGNUM PRODUCING, LP"/>
    <x v="177"/>
    <n v="1"/>
    <x v="12"/>
    <s v="WILCOX K"/>
    <s v="GAS"/>
    <x v="4"/>
    <s v="V"/>
    <n v="12905"/>
    <x v="174"/>
    <x v="308"/>
    <x v="117"/>
    <n v="200"/>
    <n v="661539"/>
    <m/>
    <n v="1469"/>
    <m/>
    <n v="1"/>
    <n v="51"/>
    <n v="40467"/>
    <n v="111726"/>
    <m/>
    <n v="34"/>
    <n v="9733"/>
    <n v="385"/>
    <s v="GULF COAST CENTRAL"/>
    <n v="103841"/>
    <n v="17692"/>
    <n v="910"/>
    <s v="EAGLEBINE"/>
    <n v="3"/>
    <n v="148"/>
    <n v="873"/>
    <n v="889355"/>
    <n v="1"/>
    <n v="4"/>
    <n v="7997"/>
    <d v="2013-05-01T00:00:00"/>
    <n v="175"/>
    <n v="0"/>
    <n v="0"/>
    <n v="310900"/>
    <n v="2048250"/>
    <n v="450330"/>
    <n v="0.48799999999999999"/>
    <n v="3.2"/>
    <n v="19.600000000000001"/>
    <n v="27048"/>
    <n v="2"/>
    <n v="101"/>
    <n v="5"/>
    <n v="4595"/>
    <n v="2"/>
    <n v="28"/>
    <n v="2"/>
    <n v="9963"/>
    <n v="9976"/>
    <n v="0.66"/>
    <m/>
    <d v="1988-06-15T00:00:00"/>
    <n v="1"/>
    <n v="1"/>
    <s v="DESOTO PIPELINE CO., INC."/>
    <s v="SHELL TRADING (US) COMPANY"/>
    <n v="128230"/>
    <n v="13"/>
    <m/>
    <s v="SEALY"/>
    <x v="0"/>
    <n v="3"/>
    <s v="TEXAS &amp; LOUISIANA GULF COAST BASIN"/>
    <m/>
    <s v="USA"/>
    <m/>
    <m/>
    <n v="29.7605939"/>
    <n v="5"/>
    <n v="-96.189263100000005"/>
    <m/>
    <m/>
    <s v="P-330"/>
    <x v="0"/>
    <s v="SAN FELIPE DE AUSTIN"/>
    <n v="208205"/>
    <n v="4"/>
    <n v="8193"/>
    <n v="180"/>
    <n v="0"/>
  </r>
  <r>
    <n v="42201321220000"/>
    <n v="4220132122"/>
    <n v="0"/>
    <s v="Not in Permit List"/>
    <x v="1"/>
    <s v="MAGNUM PRODUCING, LP"/>
    <x v="104"/>
    <n v="5"/>
    <x v="36"/>
    <s v="YEGUA 1D"/>
    <s v="GAS"/>
    <x v="0"/>
    <s v="V"/>
    <n v="11330"/>
    <x v="180"/>
    <x v="232"/>
    <x v="239"/>
    <n v="12"/>
    <n v="2032293"/>
    <m/>
    <n v="34236"/>
    <m/>
    <n v="393"/>
    <n v="24869"/>
    <n v="3502"/>
    <n v="372952"/>
    <m/>
    <n v="786"/>
    <n v="30933"/>
    <n v="19829"/>
    <s v="GULF COAST CENTRAL"/>
    <n v="1070798"/>
    <n v="198295"/>
    <n v="1845"/>
    <m/>
    <n v="96"/>
    <n v="927"/>
    <n v="4990"/>
    <n v="5564867"/>
    <n v="43"/>
    <m/>
    <m/>
    <d v="2016-05-01T00:00:00"/>
    <m/>
    <n v="0"/>
    <n v="0"/>
    <n v="52130"/>
    <n v="59361.286"/>
    <n v="59360"/>
    <n v="16.846"/>
    <n v="19.2"/>
    <n v="15.8"/>
    <n v="239497"/>
    <n v="4"/>
    <n v="4768"/>
    <n v="4"/>
    <n v="44684"/>
    <n v="4"/>
    <n v="268"/>
    <n v="4"/>
    <n v="10663"/>
    <n v="10684"/>
    <n v="0.65"/>
    <n v="59.2"/>
    <d v="1988-05-20T00:00:00"/>
    <n v="1"/>
    <n v="1"/>
    <s v="HOUSTON PIPE LINE COMPANY LP"/>
    <s v="EASTEX CRUDE COMPANY"/>
    <n v="127418"/>
    <n v="21"/>
    <m/>
    <s v="ULRICH"/>
    <x v="0"/>
    <n v="3"/>
    <s v="TEXAS &amp; LOUISIANA GULF COAST BASIN"/>
    <m/>
    <s v="USA"/>
    <m/>
    <m/>
    <n v="29.8582386"/>
    <n v="54"/>
    <n v="-94.984066400000003"/>
    <m/>
    <m/>
    <s v="P-330"/>
    <x v="0"/>
    <s v="NASH, H"/>
    <n v="208100"/>
    <n v="34236"/>
    <n v="2032293"/>
    <n v="3502"/>
    <n v="0"/>
  </r>
  <r>
    <n v="42167311420000"/>
    <n v="4216731142"/>
    <n v="0"/>
    <s v="Not in Permit List"/>
    <x v="1"/>
    <s v="MAGNUM PRODUCING, LP"/>
    <x v="442"/>
    <n v="1"/>
    <x v="37"/>
    <s v="LOWER FRIO"/>
    <s v="GAS"/>
    <x v="0"/>
    <s v="V"/>
    <n v="12800"/>
    <x v="410"/>
    <x v="309"/>
    <x v="144"/>
    <n v="154"/>
    <n v="4967736"/>
    <m/>
    <n v="658719"/>
    <m/>
    <m/>
    <n v="90"/>
    <n v="970242"/>
    <n v="1486675"/>
    <m/>
    <n v="713"/>
    <n v="5784"/>
    <n v="12806"/>
    <s v="GULF COAST CENTRAL"/>
    <n v="95593"/>
    <n v="28738"/>
    <n v="115"/>
    <m/>
    <n v="70"/>
    <n v="160"/>
    <n v="540"/>
    <n v="960067"/>
    <n v="1"/>
    <n v="6520"/>
    <n v="46898"/>
    <d v="1999-07-08T00:00:00"/>
    <n v="28640"/>
    <n v="550"/>
    <n v="1850"/>
    <m/>
    <n v="3753.7890000000002"/>
    <n v="7540"/>
    <n v="266.39699999999999"/>
    <n v="0"/>
    <n v="0"/>
    <n v="107493"/>
    <n v="19"/>
    <n v="14703"/>
    <n v="19"/>
    <n v="32619"/>
    <n v="19"/>
    <n v="196"/>
    <n v="19"/>
    <n v="12452"/>
    <n v="12583"/>
    <n v="0.71"/>
    <n v="47.1"/>
    <d v="1988-02-18T00:00:00"/>
    <n v="1"/>
    <n v="1"/>
    <s v="HOUSTON PIPE LINE COMPANY LP"/>
    <s v="PLAINS MARKETING, L.P."/>
    <n v="126864"/>
    <n v="131"/>
    <m/>
    <s v="THREE J"/>
    <x v="0"/>
    <n v="3"/>
    <s v="TEXAS &amp; LOUISIANA GULF COAST BASIN"/>
    <n v="1"/>
    <s v="USA"/>
    <m/>
    <m/>
    <n v="29.368079399999999"/>
    <n v="636"/>
    <n v="-95.131949500000005"/>
    <m/>
    <m/>
    <s v="P-330"/>
    <x v="0"/>
    <s v="G&amp;BN RR CO"/>
    <n v="208023"/>
    <n v="2705"/>
    <n v="10154"/>
    <n v="161"/>
    <n v="0"/>
  </r>
  <r>
    <n v="42201320820000"/>
    <n v="4220132082"/>
    <n v="0"/>
    <s v="Not in Permit List"/>
    <x v="1"/>
    <s v="MAGNUM PRODUCING, LP"/>
    <x v="104"/>
    <n v="3"/>
    <x v="36"/>
    <s v="YEGUA 1D"/>
    <s v="GAS"/>
    <x v="0"/>
    <s v="V"/>
    <n v="11500"/>
    <x v="408"/>
    <x v="364"/>
    <x v="243"/>
    <n v="6"/>
    <n v="4059665"/>
    <m/>
    <n v="110836"/>
    <m/>
    <n v="1944"/>
    <n v="82773"/>
    <n v="3348"/>
    <n v="787447"/>
    <m/>
    <n v="16844"/>
    <n v="806232"/>
    <n v="110836"/>
    <s v="GULF COAST CENTRAL"/>
    <n v="4059665"/>
    <n v="787447"/>
    <n v="3348"/>
    <m/>
    <n v="1514"/>
    <n v="8064"/>
    <n v="39300"/>
    <n v="48385433"/>
    <n v="69"/>
    <m/>
    <m/>
    <d v="2016-05-01T00:00:00"/>
    <m/>
    <n v="0"/>
    <n v="0"/>
    <n v="25950"/>
    <n v="36627.675000000003"/>
    <n v="36630"/>
    <n v="27.302"/>
    <n v="38.5"/>
    <n v="23.5"/>
    <n v="1179007"/>
    <n v="2"/>
    <n v="45426"/>
    <n v="2"/>
    <n v="241927"/>
    <n v="2"/>
    <n v="1452"/>
    <n v="2"/>
    <n v="10930"/>
    <n v="10959"/>
    <n v="0.65"/>
    <n v="47.4"/>
    <d v="1987-10-04T00:00:00"/>
    <n v="1"/>
    <n v="1"/>
    <s v="HOUSTON PIPE LINE COMPANY LP"/>
    <s v="EASTEX CRUDE COMPANY"/>
    <n v="125468"/>
    <n v="29"/>
    <m/>
    <s v="ULRICH"/>
    <x v="0"/>
    <n v="3"/>
    <s v="TEXAS &amp; LOUISIANA GULF COAST BASIN"/>
    <m/>
    <s v="USA"/>
    <m/>
    <m/>
    <n v="29.859592599999999"/>
    <n v="54"/>
    <n v="-94.973339300000006"/>
    <m/>
    <m/>
    <s v="P-330"/>
    <x v="0"/>
    <s v="NASH, H"/>
    <n v="207831"/>
    <n v="110836"/>
    <n v="4059665"/>
    <n v="3348"/>
    <n v="0"/>
  </r>
  <r>
    <n v="42089304800000"/>
    <n v="4208930480"/>
    <n v="2"/>
    <s v="DeepenWithinCasing"/>
    <x v="1"/>
    <s v="MAGNUM PRODUCING &amp; OPERATING CO."/>
    <x v="429"/>
    <n v="1"/>
    <x v="9"/>
    <n v="9350"/>
    <s v="GAS"/>
    <x v="0"/>
    <s v="D"/>
    <n v="10417"/>
    <x v="399"/>
    <x v="166"/>
    <x v="302"/>
    <n v="34"/>
    <n v="338356"/>
    <m/>
    <n v="6442"/>
    <m/>
    <n v="80"/>
    <n v="5684"/>
    <n v="2928"/>
    <n v="62835"/>
    <m/>
    <n v="71"/>
    <n v="2455"/>
    <n v="1662"/>
    <s v="GULF COAST CENTRAL"/>
    <n v="63574"/>
    <n v="12258"/>
    <n v="1053"/>
    <s v="EAGLEBINE"/>
    <n v="15"/>
    <n v="106"/>
    <n v="544"/>
    <n v="633065"/>
    <n v="51"/>
    <n v="1878"/>
    <n v="92095"/>
    <d v="1989-11-01T00:00:00"/>
    <n v="576"/>
    <n v="0"/>
    <n v="0"/>
    <n v="36850"/>
    <n v="69360.047999999995"/>
    <n v="52520"/>
    <n v="14.417999999999999"/>
    <n v="27.1"/>
    <n v="14.1"/>
    <n v="22127"/>
    <n v="24"/>
    <n v="458"/>
    <n v="2"/>
    <n v="4057"/>
    <n v="24"/>
    <n v="24"/>
    <n v="24"/>
    <n v="9046"/>
    <n v="9056"/>
    <n v="0.74"/>
    <n v="6.3"/>
    <d v="1986-06-26T00:00:00"/>
    <n v="1"/>
    <n v="1"/>
    <s v="LAVACA PIPE LINE COMPANY"/>
    <s v="HOWELL TRANSPORTATION SERVICES"/>
    <n v="121685"/>
    <n v="10"/>
    <m/>
    <s v="CECIL NOBLE"/>
    <x v="0"/>
    <n v="3"/>
    <s v="TEXAS &amp; LOUISIANA GULF COAST BASIN"/>
    <m/>
    <s v="USA"/>
    <m/>
    <m/>
    <n v="29.709735299999998"/>
    <n v="44"/>
    <n v="-96.535956600000006"/>
    <m/>
    <m/>
    <s v="P-330"/>
    <x v="3"/>
    <s v="TUMLINSON, E"/>
    <n v="207417"/>
    <n v="1672"/>
    <n v="115970"/>
    <n v="991"/>
    <n v="0"/>
  </r>
  <r>
    <n v="42039313490000"/>
    <n v="4203931349"/>
    <n v="1"/>
    <s v="DeepenWithinCasing"/>
    <x v="1"/>
    <s v="MAGNUM PRODUCING, LP"/>
    <x v="443"/>
    <s v="1-C"/>
    <x v="2"/>
    <s v="FRIO F-28"/>
    <s v="GAS"/>
    <x v="0"/>
    <s v="V"/>
    <n v="13477"/>
    <x v="397"/>
    <x v="365"/>
    <x v="303"/>
    <n v="85"/>
    <n v="520938"/>
    <m/>
    <n v="7240"/>
    <m/>
    <n v="275"/>
    <n v="6769"/>
    <n v="169371"/>
    <n v="94063"/>
    <m/>
    <n v="9"/>
    <n v="400"/>
    <n v="47"/>
    <s v="GULF COAST CENTRAL"/>
    <n v="5739"/>
    <n v="1004"/>
    <n v="287"/>
    <m/>
    <n v="0"/>
    <n v="3"/>
    <n v="16"/>
    <n v="15567"/>
    <n v="541"/>
    <n v="382"/>
    <n v="33716"/>
    <d v="2004-11-01T00:00:00"/>
    <n v="5436"/>
    <n v="0"/>
    <n v="0"/>
    <m/>
    <n v="53310.262999999999"/>
    <n v="71950"/>
    <n v="18.757999999999999"/>
    <n v="0"/>
    <n v="40.6"/>
    <n v="32027"/>
    <n v="35"/>
    <n v="421"/>
    <n v="34"/>
    <n v="5740"/>
    <n v="35"/>
    <n v="34"/>
    <n v="35"/>
    <n v="12577"/>
    <n v="12634"/>
    <n v="0.63"/>
    <n v="48"/>
    <d v="1988-11-02T00:00:00"/>
    <n v="1"/>
    <n v="1"/>
    <m/>
    <m/>
    <n v="121304"/>
    <n v="57"/>
    <m/>
    <s v="FOUR CORNERS"/>
    <x v="0"/>
    <n v="3"/>
    <s v="TEXAS &amp; LOUISIANA GULF COAST BASIN"/>
    <n v="65"/>
    <s v="USA"/>
    <m/>
    <m/>
    <n v="28.995428100000002"/>
    <n v="26"/>
    <n v="-95.6966331"/>
    <m/>
    <m/>
    <s v="P-330"/>
    <x v="0"/>
    <s v="AUSTIN, S F"/>
    <n v="207359"/>
    <n v="419"/>
    <n v="22337"/>
    <n v="1785"/>
    <n v="0"/>
  </r>
  <r>
    <n v="42481319540000"/>
    <n v="4248131954"/>
    <n v="0"/>
    <s v="Not in Permit List"/>
    <x v="1"/>
    <s v="MAGNUM PRODUCING &amp; OPERATING CO."/>
    <x v="444"/>
    <n v="3"/>
    <x v="5"/>
    <s v="WILCOX 11,100"/>
    <s v="GAS"/>
    <x v="3"/>
    <s v="V"/>
    <n v="14000"/>
    <x v="411"/>
    <x v="366"/>
    <x v="138"/>
    <n v="157"/>
    <n v="113677"/>
    <m/>
    <n v="171"/>
    <m/>
    <m/>
    <n v="13"/>
    <n v="7369"/>
    <n v="19117"/>
    <m/>
    <n v="25"/>
    <n v="2322"/>
    <n v="71"/>
    <s v="GULF COAST CENTRAL"/>
    <n v="13748"/>
    <n v="2362"/>
    <n v="770"/>
    <m/>
    <n v="1"/>
    <n v="8"/>
    <n v="41"/>
    <n v="47536"/>
    <n v="1"/>
    <m/>
    <n v="127"/>
    <d v="2001-12-15T00:00:00"/>
    <n v="1"/>
    <n v="2000"/>
    <n v="3700"/>
    <n v="38370"/>
    <m/>
    <n v="664780"/>
    <m/>
    <n v="26.1"/>
    <n v="0"/>
    <n v="4542"/>
    <n v="12"/>
    <n v="30"/>
    <n v="2"/>
    <n v="758"/>
    <n v="12"/>
    <n v="5"/>
    <n v="12"/>
    <n v="10968"/>
    <n v="11116"/>
    <n v="0.66"/>
    <m/>
    <d v="1986-01-02T00:00:00"/>
    <n v="1"/>
    <n v="1"/>
    <s v="CMS TRUNKLINE GAS COMPANY, LLC"/>
    <s v="LINK ENERGY LIMITED PARTNERSHIP"/>
    <n v="120046"/>
    <n v="148"/>
    <m/>
    <s v="BONUS, S."/>
    <x v="0"/>
    <n v="3"/>
    <s v="TEXAS &amp; LOUISIANA GULF COAST BASIN"/>
    <m/>
    <s v="USA"/>
    <m/>
    <m/>
    <n v="29.471417500000001"/>
    <n v="53"/>
    <n v="-96.283722900000001"/>
    <m/>
    <m/>
    <s v="P-330"/>
    <x v="3"/>
    <s v="RABB, A"/>
    <n v="207214"/>
    <m/>
    <n v="71"/>
    <n v="5"/>
    <n v="0"/>
  </r>
  <r>
    <n v="42167310380000"/>
    <n v="4216731038"/>
    <n v="2"/>
    <s v="PlugBack"/>
    <x v="1"/>
    <s v="MAGNUM PRODUCING &amp; OPERATING CO."/>
    <x v="445"/>
    <n v="1"/>
    <x v="37"/>
    <n v="14280"/>
    <s v="GAS"/>
    <x v="0"/>
    <s v="V"/>
    <n v="14680"/>
    <x v="403"/>
    <x v="169"/>
    <x v="304"/>
    <n v="43"/>
    <n v="2385183"/>
    <m/>
    <n v="162127"/>
    <m/>
    <m/>
    <n v="7"/>
    <n v="10524"/>
    <n v="559658"/>
    <m/>
    <n v="333"/>
    <n v="3438"/>
    <n v="32300"/>
    <s v="GULF COAST CENTRAL"/>
    <n v="321557"/>
    <n v="85893"/>
    <n v="1107"/>
    <m/>
    <n v="309"/>
    <n v="819"/>
    <n v="3058"/>
    <n v="4911400"/>
    <n v="0"/>
    <n v="1812"/>
    <n v="54400"/>
    <d v="1990-01-29T00:00:00"/>
    <n v="1301"/>
    <n v="400"/>
    <n v="750"/>
    <m/>
    <n v="20486.691999999999"/>
    <n v="14710"/>
    <n v="48.811999999999998"/>
    <n v="0"/>
    <n v="0"/>
    <n v="116305"/>
    <n v="5"/>
    <n v="11818"/>
    <n v="5"/>
    <n v="31202"/>
    <n v="5"/>
    <n v="187"/>
    <n v="5"/>
    <n v="14280"/>
    <n v="14288"/>
    <n v="0.68"/>
    <n v="50.1"/>
    <d v="1985-08-01T00:00:00"/>
    <n v="1"/>
    <n v="1"/>
    <s v="AMOCO GAS COMPANY"/>
    <s v="SCURLOCK OIL COMPANY"/>
    <n v="118951"/>
    <n v="8"/>
    <m/>
    <s v="ALTA LOMA, S.W."/>
    <x v="0"/>
    <n v="3"/>
    <s v="TEXAS &amp; LOUISIANA GULF COAST BASIN"/>
    <m/>
    <s v="USA"/>
    <m/>
    <m/>
    <n v="29.338584300000001"/>
    <n v="5"/>
    <n v="-95.123599900000002"/>
    <m/>
    <m/>
    <s v="P-330"/>
    <x v="3"/>
    <s v="BRIGHAM, A"/>
    <n v="207069"/>
    <n v="263"/>
    <n v="5388"/>
    <n v="172"/>
    <n v="0"/>
  </r>
  <r>
    <n v="42039305750000"/>
    <n v="4203930575"/>
    <n v="0"/>
    <s v="Not in Permit List"/>
    <x v="1"/>
    <s v="MAGNUM PRODUCING, LP"/>
    <x v="71"/>
    <n v="3"/>
    <x v="2"/>
    <n v="9850"/>
    <s v="GAS"/>
    <x v="0"/>
    <s v="V"/>
    <n v="10410"/>
    <x v="75"/>
    <x v="238"/>
    <x v="240"/>
    <n v="6"/>
    <n v="5069"/>
    <m/>
    <m/>
    <m/>
    <m/>
    <n v="424"/>
    <n v="0"/>
    <n v="845"/>
    <m/>
    <m/>
    <n v="1223"/>
    <n v="0"/>
    <s v="GULF COAST CENTRAL"/>
    <n v="4055"/>
    <n v="676"/>
    <n v="0"/>
    <m/>
    <n v="0"/>
    <n v="8"/>
    <n v="49"/>
    <n v="49290"/>
    <n v="0"/>
    <m/>
    <n v="729"/>
    <d v="2011-05-01T00:00:00"/>
    <n v="0"/>
    <n v="0"/>
    <n v="0"/>
    <m/>
    <m/>
    <m/>
    <m/>
    <n v="0"/>
    <n v="0"/>
    <n v="1528"/>
    <n v="2"/>
    <m/>
    <m/>
    <n v="255"/>
    <n v="2"/>
    <n v="2"/>
    <n v="2"/>
    <n v="3900"/>
    <n v="3940"/>
    <n v="0.62"/>
    <m/>
    <d v="2011-05-07T00:00:00"/>
    <n v="1"/>
    <n v="1"/>
    <s v="MAGNUM PRODUCING, LP"/>
    <s v="SHELL TRADING (US) COMPANY"/>
    <n v="117988"/>
    <n v="40"/>
    <m/>
    <s v="STYLES BAYOU"/>
    <x v="0"/>
    <n v="3"/>
    <s v="TEXAS &amp; LOUISIANA GULF COAST BASIN"/>
    <m/>
    <s v="USA"/>
    <m/>
    <m/>
    <n v="29.215332799999999"/>
    <n v="82"/>
    <n v="-95.505092700000006"/>
    <m/>
    <m/>
    <s v="P-330"/>
    <x v="0"/>
    <s v="MARSH, S"/>
    <n v="206965"/>
    <m/>
    <n v="1014"/>
    <n v="0"/>
    <n v="0"/>
  </r>
  <r>
    <n v="42071316880000"/>
    <n v="4207131688"/>
    <n v="4"/>
    <s v="Recomplete"/>
    <x v="1"/>
    <s v="MAGNUM PRODUCING &amp; OPERATING CO."/>
    <x v="446"/>
    <n v="2"/>
    <x v="34"/>
    <s v="TX WARRENI"/>
    <s v="GAS"/>
    <x v="0"/>
    <s v="V"/>
    <n v="9200"/>
    <x v="193"/>
    <x v="238"/>
    <x v="247"/>
    <n v="78"/>
    <n v="1221639"/>
    <m/>
    <n v="10058"/>
    <m/>
    <n v="10"/>
    <n v="1342"/>
    <n v="334426"/>
    <n v="213665"/>
    <m/>
    <n v="104"/>
    <n v="8316"/>
    <n v="3490"/>
    <s v="GULF COAST CENTRAL"/>
    <n v="406227"/>
    <n v="71195"/>
    <n v="16580"/>
    <m/>
    <n v="19"/>
    <n v="418"/>
    <n v="2394"/>
    <n v="2510000"/>
    <n v="6710"/>
    <n v="596"/>
    <n v="85689"/>
    <d v="1992-01-08T00:00:00"/>
    <n v="99030"/>
    <n v="2800"/>
    <n v="3400"/>
    <n v="123680"/>
    <n v="100135.87"/>
    <n v="121460"/>
    <n v="9.9860000000000007"/>
    <n v="8.1"/>
    <n v="7.5"/>
    <n v="86304"/>
    <n v="6"/>
    <n v="739"/>
    <n v="6"/>
    <n v="15123"/>
    <n v="6"/>
    <n v="91"/>
    <n v="6"/>
    <n v="8924"/>
    <n v="8930"/>
    <n v="0.66"/>
    <n v="51"/>
    <d v="1985-04-21T00:00:00"/>
    <n v="1"/>
    <n v="1"/>
    <s v="UNITED TEXAS TRANSMISSION CO."/>
    <s v="SCURLOCK PERMIAN CORPORATION"/>
    <n v="116311"/>
    <n v="6"/>
    <m/>
    <s v="WHITES BAYOU, S."/>
    <x v="0"/>
    <n v="3"/>
    <s v="TEXAS &amp; LOUISIANA GULF COAST BASIN"/>
    <m/>
    <s v="USA"/>
    <m/>
    <m/>
    <n v="29.8033812"/>
    <n v="48"/>
    <n v="-94.651257099999995"/>
    <m/>
    <m/>
    <s v="P-330"/>
    <x v="3"/>
    <s v="BLUME, J N"/>
    <n v="206769"/>
    <n v="368"/>
    <n v="36850"/>
    <n v="73683"/>
    <n v="0"/>
  </r>
  <r>
    <n v="42481010480000"/>
    <n v="4248101048"/>
    <n v="0"/>
    <s v="Not in Permit List"/>
    <x v="1"/>
    <s v="MAGNUM PRODUCING &amp; OPERATING COMPANY"/>
    <x v="447"/>
    <n v="1"/>
    <x v="5"/>
    <s v="FRIO 6000"/>
    <s v="GAS"/>
    <x v="3"/>
    <s v="V"/>
    <n v="6318"/>
    <x v="412"/>
    <x v="367"/>
    <x v="222"/>
    <n v="9"/>
    <n v="3631"/>
    <m/>
    <m/>
    <m/>
    <m/>
    <n v="6"/>
    <n v="0"/>
    <n v="605"/>
    <m/>
    <m/>
    <n v="61"/>
    <n v="0"/>
    <s v="GULF COAST CENTRAL"/>
    <n v="1607"/>
    <n v="268"/>
    <n v="0"/>
    <m/>
    <n v="0"/>
    <n v="0"/>
    <n v="1"/>
    <n v="1387"/>
    <n v="0"/>
    <m/>
    <m/>
    <d v="2005-05-01T00:00:00"/>
    <m/>
    <n v="0"/>
    <n v="0"/>
    <m/>
    <m/>
    <m/>
    <m/>
    <n v="0"/>
    <n v="0"/>
    <n v="1354"/>
    <n v="4"/>
    <m/>
    <m/>
    <n v="226"/>
    <n v="4"/>
    <n v="1"/>
    <n v="4"/>
    <n v="6011"/>
    <n v="6017"/>
    <n v="0.56999999999999995"/>
    <m/>
    <d v="1984-11-20T00:00:00"/>
    <n v="1"/>
    <n v="1"/>
    <s v="HOUSTON PIPE LINE COMPANY LP"/>
    <m/>
    <n v="114698"/>
    <n v="6"/>
    <m/>
    <s v="WHARTON, S"/>
    <x v="0"/>
    <n v="3"/>
    <s v="TEXAS &amp; LOUISIANA GULF COAST BASIN"/>
    <m/>
    <s v="USA"/>
    <m/>
    <m/>
    <n v="29.258125100000001"/>
    <n v="7"/>
    <n v="-96.069411200000005"/>
    <m/>
    <m/>
    <s v="P-330"/>
    <x v="2"/>
    <s v="BIGGAM, F"/>
    <n v="206598"/>
    <m/>
    <n v="919"/>
    <n v="0"/>
    <n v="0"/>
  </r>
  <r>
    <n v="42089313330000"/>
    <n v="4208931333"/>
    <n v="0"/>
    <s v="Not in Permit List"/>
    <x v="1"/>
    <s v="MAGNUM PRODUCING &amp; OPERATING CO."/>
    <x v="448"/>
    <n v="3"/>
    <x v="9"/>
    <n v="7210"/>
    <s v="GAS"/>
    <x v="0"/>
    <s v="V"/>
    <n v="8408"/>
    <x v="4"/>
    <x v="200"/>
    <x v="239"/>
    <n v="46"/>
    <n v="246371"/>
    <m/>
    <n v="6556"/>
    <m/>
    <n v="92"/>
    <n v="611"/>
    <n v="2187"/>
    <n v="47618"/>
    <m/>
    <n v="350"/>
    <n v="16510"/>
    <n v="1713"/>
    <s v="GULF COAST CENTRAL"/>
    <n v="91083"/>
    <n v="16894"/>
    <n v="729"/>
    <s v="EAGLEBINE"/>
    <n v="9"/>
    <n v="90"/>
    <n v="488"/>
    <n v="542143"/>
    <n v="10"/>
    <n v="1654"/>
    <n v="33992"/>
    <d v="1988-05-08T00:00:00"/>
    <n v="261"/>
    <n v="35"/>
    <n v="1000"/>
    <n v="53760"/>
    <n v="8605.4240000000009"/>
    <n v="37580"/>
    <n v="116.206"/>
    <n v="18.600000000000001"/>
    <n v="150.6"/>
    <n v="17956"/>
    <n v="5"/>
    <n v="420"/>
    <n v="5"/>
    <n v="3413"/>
    <n v="5"/>
    <n v="20"/>
    <n v="5"/>
    <n v="7203"/>
    <n v="7216"/>
    <n v="0.66"/>
    <n v="43.4"/>
    <d v="1984-12-30T00:00:00"/>
    <n v="1"/>
    <n v="1"/>
    <s v="TENNESSEE GAS PIPELINE COMPANY"/>
    <s v="PMI CRUDE GATHERING CO."/>
    <n v="114420"/>
    <n v="13"/>
    <m/>
    <s v="CECIL NOBLE"/>
    <x v="0"/>
    <n v="3"/>
    <s v="TEXAS &amp; LOUISIANA GULF COAST BASIN"/>
    <m/>
    <s v="USA"/>
    <m/>
    <m/>
    <n v="29.7245974"/>
    <n v="44"/>
    <n v="-96.5272626"/>
    <m/>
    <m/>
    <s v="P-330"/>
    <x v="3"/>
    <s v="TUMLINSON, E"/>
    <n v="206561"/>
    <n v="1475"/>
    <n v="12693"/>
    <n v="201"/>
    <n v="0"/>
  </r>
  <r>
    <n v="42071315330000"/>
    <n v="4207131533"/>
    <n v="0"/>
    <s v="Not in Permit List"/>
    <x v="1"/>
    <s v="MAGNUM PRODUCING, LP"/>
    <x v="449"/>
    <n v="23"/>
    <x v="34"/>
    <s v="FRIO 22"/>
    <s v="GAS"/>
    <x v="0"/>
    <s v="V"/>
    <n v="14900"/>
    <x v="379"/>
    <x v="201"/>
    <x v="2"/>
    <n v="281"/>
    <n v="1017620"/>
    <n v="55"/>
    <n v="15946"/>
    <n v="0"/>
    <n v="1"/>
    <n v="1784"/>
    <n v="7254"/>
    <n v="185549"/>
    <m/>
    <n v="30"/>
    <n v="2638"/>
    <n v="30"/>
    <s v="GULF COAST CENTRAL"/>
    <n v="2638"/>
    <n v="470"/>
    <n v="6"/>
    <m/>
    <n v="23"/>
    <n v="151"/>
    <n v="772"/>
    <n v="908333"/>
    <n v="71"/>
    <m/>
    <m/>
    <d v="2019-08-16T00:00:00"/>
    <m/>
    <n v="300"/>
    <n v="1250"/>
    <m/>
    <n v="223232.55799999999"/>
    <n v="63820"/>
    <n v="4.4800000000000004"/>
    <n v="0"/>
    <n v="0.6"/>
    <n v="42422"/>
    <n v="12"/>
    <n v="978"/>
    <n v="16"/>
    <n v="7671"/>
    <n v="12"/>
    <n v="46"/>
    <n v="12"/>
    <n v="12610"/>
    <n v="12920"/>
    <n v="0.63"/>
    <m/>
    <d v="1997-03-23T00:00:00"/>
    <n v="1"/>
    <n v="1"/>
    <s v="MAGNUM PRODUCING, LP"/>
    <s v="ACE GATHERING, INC."/>
    <n v="113719"/>
    <n v="310"/>
    <m/>
    <s v="MAYES SOUTH"/>
    <x v="0"/>
    <n v="3"/>
    <s v="TEXAS &amp; LOUISIANA GULF COAST BASIN"/>
    <m/>
    <s v="USA"/>
    <m/>
    <m/>
    <n v="29.5457401"/>
    <n v="70"/>
    <n v="-94.736388500000004"/>
    <m/>
    <m/>
    <s v="P-330"/>
    <x v="0"/>
    <s v="CRAFT, D"/>
    <n v="206485"/>
    <n v="86"/>
    <n v="19198"/>
    <n v="742"/>
    <n v="0"/>
  </r>
  <r>
    <n v="42015302160000"/>
    <n v="4201530216"/>
    <n v="2"/>
    <s v="PlugBack"/>
    <x v="1"/>
    <s v="MAGNUM PRODUCING &amp; OPERATING CO."/>
    <x v="450"/>
    <n v="2"/>
    <x v="12"/>
    <s v="M-10,000"/>
    <s v="GAS"/>
    <x v="0"/>
    <s v="V"/>
    <n v="10514"/>
    <x v="171"/>
    <x v="368"/>
    <x v="305"/>
    <n v="95"/>
    <n v="194279"/>
    <m/>
    <n v="8795"/>
    <m/>
    <m/>
    <n v="22"/>
    <n v="10740"/>
    <n v="41175"/>
    <m/>
    <n v="36"/>
    <n v="2117"/>
    <n v="1140"/>
    <s v="GULF COAST CENTRAL"/>
    <n v="31880"/>
    <n v="6453"/>
    <n v="503"/>
    <s v="EAGLEBINE"/>
    <n v="8"/>
    <n v="36"/>
    <n v="167"/>
    <n v="213613"/>
    <n v="1"/>
    <n v="708"/>
    <n v="8240"/>
    <d v="1996-05-01T00:00:00"/>
    <n v="362"/>
    <n v="0"/>
    <n v="0"/>
    <n v="21250"/>
    <n v="16468.438999999998"/>
    <n v="22090"/>
    <n v="60.722000000000001"/>
    <n v="47.1"/>
    <n v="0"/>
    <n v="6967"/>
    <n v="10"/>
    <n v="270"/>
    <n v="14"/>
    <n v="1348"/>
    <n v="10"/>
    <n v="8"/>
    <n v="10"/>
    <n v="9868"/>
    <n v="9882"/>
    <n v="0.7"/>
    <n v="52.4"/>
    <d v="1983-11-14T00:00:00"/>
    <n v="1"/>
    <n v="1"/>
    <s v="TEXAS UTILITIES FUEL CO."/>
    <s v="SCURLOCK PERMIAN CORPORATION"/>
    <n v="108822"/>
    <n v="14"/>
    <m/>
    <s v="NEW ULM"/>
    <x v="0"/>
    <n v="3"/>
    <s v="TEXAS &amp; LOUISIANA GULF COAST BASIN"/>
    <m/>
    <s v="USA"/>
    <m/>
    <m/>
    <n v="29.931153800000001"/>
    <n v="403"/>
    <n v="-96.377984299999994"/>
    <m/>
    <m/>
    <s v="P-330"/>
    <x v="3"/>
    <s v="STEUSSY, M"/>
    <n v="205912"/>
    <n v="301"/>
    <n v="4957"/>
    <n v="227"/>
    <n v="0"/>
  </r>
  <r>
    <n v="42089000530000"/>
    <n v="4208900053"/>
    <n v="2"/>
    <s v="Recomplete"/>
    <x v="1"/>
    <s v="MAGNUM PRODUCING &amp; OPERATING CO."/>
    <x v="342"/>
    <s v="2 M"/>
    <x v="9"/>
    <s v="11-D"/>
    <s v="GAS"/>
    <x v="0"/>
    <s v="V"/>
    <n v="9667"/>
    <x v="325"/>
    <x v="0"/>
    <x v="0"/>
    <m/>
    <m/>
    <m/>
    <m/>
    <m/>
    <m/>
    <m/>
    <m/>
    <m/>
    <m/>
    <m/>
    <m/>
    <m/>
    <s v="GULF COAST CENTRAL"/>
    <m/>
    <m/>
    <m/>
    <s v="EAGLEBINE"/>
    <m/>
    <m/>
    <m/>
    <m/>
    <m/>
    <m/>
    <m/>
    <d v="1997-09-01T00:00:00"/>
    <m/>
    <n v="0"/>
    <n v="0"/>
    <m/>
    <m/>
    <m/>
    <m/>
    <m/>
    <m/>
    <m/>
    <m/>
    <m/>
    <m/>
    <m/>
    <m/>
    <m/>
    <m/>
    <n v="9420"/>
    <n v="9430"/>
    <n v="0.03"/>
    <n v="10.199999999999999"/>
    <d v="1969-02-06T00:00:00"/>
    <n v="1"/>
    <m/>
    <s v="TENNESSEE GAS PIPELINE COMPANY"/>
    <m/>
    <n v="108205"/>
    <n v="10"/>
    <m/>
    <s v="COLUMBUS"/>
    <x v="0"/>
    <n v="3"/>
    <s v="TEXAS &amp; LOUISIANA GULF COAST BASIN"/>
    <m/>
    <s v="USA"/>
    <m/>
    <m/>
    <n v="29.766020399999999"/>
    <n v="13"/>
    <n v="-96.549291400000001"/>
    <m/>
    <m/>
    <s v="P-330"/>
    <x v="3"/>
    <s v="CUMMINS, J"/>
    <n v="205823"/>
    <m/>
    <m/>
    <m/>
    <n v="0"/>
  </r>
  <r>
    <n v="42071314390000"/>
    <n v="4207131439"/>
    <n v="1"/>
    <s v="Recomplete"/>
    <x v="1"/>
    <s v="MAGNUM PRODUCING, LP"/>
    <x v="98"/>
    <n v="1"/>
    <x v="34"/>
    <n v="9060"/>
    <s v="GAS"/>
    <x v="0"/>
    <s v="V"/>
    <n v="10080"/>
    <x v="194"/>
    <x v="285"/>
    <x v="249"/>
    <n v="149"/>
    <n v="2164437"/>
    <m/>
    <n v="20828"/>
    <m/>
    <n v="46"/>
    <n v="4081"/>
    <n v="891501"/>
    <n v="381568"/>
    <m/>
    <n v="18"/>
    <n v="1007"/>
    <n v="18"/>
    <s v="GULF COAST CENTRAL"/>
    <n v="1007"/>
    <n v="186"/>
    <n v="0"/>
    <m/>
    <n v="12"/>
    <n v="197"/>
    <n v="1108"/>
    <n v="1180207"/>
    <n v="989"/>
    <m/>
    <m/>
    <d v="2001-07-10T00:00:00"/>
    <m/>
    <n v="1200"/>
    <n v="4200"/>
    <m/>
    <n v="88717.391000000003"/>
    <n v="103920"/>
    <n v="11.272"/>
    <n v="0"/>
    <n v="11.3"/>
    <n v="121883"/>
    <n v="9"/>
    <n v="1295"/>
    <n v="10"/>
    <n v="21535"/>
    <n v="9"/>
    <n v="129"/>
    <n v="9"/>
    <n v="9060"/>
    <n v="9064"/>
    <n v="0.6"/>
    <n v="46.1"/>
    <d v="1983-07-11T00:00:00"/>
    <n v="1"/>
    <n v="1"/>
    <s v="KINDER MORGAN TEXAS PIPELINE, LP"/>
    <s v="SUNOCO PTNRS. MKTG.&amp;TERMINALS LP"/>
    <n v="107852"/>
    <n v="4"/>
    <m/>
    <s v="WHITES BAYOU, S."/>
    <x v="0"/>
    <n v="3"/>
    <s v="TEXAS &amp; LOUISIANA GULF COAST BASIN"/>
    <m/>
    <s v="USA"/>
    <m/>
    <m/>
    <n v="29.798318800000001"/>
    <n v="162"/>
    <n v="-94.655335100000002"/>
    <m/>
    <m/>
    <s v="P-330"/>
    <x v="0"/>
    <s v="JENNY, J R"/>
    <n v="205759"/>
    <n v="46"/>
    <n v="4081"/>
    <n v="989"/>
    <n v="0"/>
  </r>
  <r>
    <n v="42089313880000"/>
    <n v="4208931388"/>
    <n v="0"/>
    <s v="Not in Permit List"/>
    <x v="1"/>
    <s v="MAGNUM PRODUCING &amp; OPERATING CO."/>
    <x v="451"/>
    <n v="1"/>
    <x v="9"/>
    <s v="WILCOX A-2"/>
    <s v="GAS"/>
    <x v="0"/>
    <s v="V"/>
    <n v="9700"/>
    <x v="413"/>
    <x v="205"/>
    <x v="202"/>
    <n v="92"/>
    <n v="757136"/>
    <m/>
    <n v="13867"/>
    <m/>
    <n v="5"/>
    <n v="1277"/>
    <n v="2399"/>
    <n v="140056"/>
    <m/>
    <m/>
    <n v="371"/>
    <n v="907"/>
    <s v="GULF COAST CENTRAL"/>
    <n v="32352"/>
    <n v="6299"/>
    <n v="32"/>
    <s v="EAGLEBINE"/>
    <n v="10"/>
    <n v="62"/>
    <n v="312"/>
    <n v="369645"/>
    <n v="24"/>
    <n v="631"/>
    <n v="41000"/>
    <d v="1991-11-01T00:00:00"/>
    <n v="310"/>
    <n v="0"/>
    <n v="0"/>
    <m/>
    <n v="123883.39200000001"/>
    <n v="54600"/>
    <n v="8.0719999999999992"/>
    <n v="0"/>
    <n v="3.9"/>
    <n v="16538"/>
    <n v="14"/>
    <n v="457"/>
    <n v="16"/>
    <n v="3148"/>
    <n v="15"/>
    <n v="19"/>
    <n v="15"/>
    <n v="9514"/>
    <n v="9520"/>
    <n v="0.68"/>
    <n v="52.6"/>
    <d v="1983-05-24T00:00:00"/>
    <n v="1"/>
    <n v="1"/>
    <s v="SHELL WESTERN E&amp;P INC."/>
    <s v="ADA CRUDE OIL COMPANY"/>
    <n v="105886"/>
    <n v="6"/>
    <m/>
    <s v="STARR-LIGHT"/>
    <x v="0"/>
    <n v="3"/>
    <s v="TEXAS &amp; LOUISIANA GULF COAST BASIN"/>
    <m/>
    <s v="USA"/>
    <m/>
    <m/>
    <n v="29.585336900000001"/>
    <n v="153"/>
    <n v="-96.301737399999993"/>
    <m/>
    <m/>
    <s v="P-330"/>
    <x v="3"/>
    <s v="CT RR CO"/>
    <n v="205505"/>
    <n v="283"/>
    <n v="35059"/>
    <n v="529"/>
    <n v="0"/>
  </r>
  <r>
    <n v="42015303930000"/>
    <n v="4201530393"/>
    <n v="0"/>
    <s v="Not in Permit List"/>
    <x v="1"/>
    <s v="MAGNUM PRODUCING, LP"/>
    <x v="250"/>
    <n v="1"/>
    <x v="12"/>
    <s v="WILCOX L"/>
    <s v="GAS"/>
    <x v="4"/>
    <s v="V"/>
    <n v="12182"/>
    <x v="22"/>
    <x v="206"/>
    <x v="306"/>
    <n v="122"/>
    <n v="445238"/>
    <m/>
    <n v="952"/>
    <m/>
    <n v="5"/>
    <n v="376"/>
    <n v="5493"/>
    <n v="75158"/>
    <m/>
    <m/>
    <n v="1862"/>
    <n v="0"/>
    <s v="GULF COAST CENTRAL"/>
    <n v="12039"/>
    <n v="2007"/>
    <n v="59"/>
    <s v="EAGLEBINE"/>
    <n v="0"/>
    <n v="5"/>
    <n v="30"/>
    <n v="29839"/>
    <n v="6"/>
    <n v="154"/>
    <n v="16588"/>
    <d v="2007-05-01T00:00:00"/>
    <n v="141"/>
    <n v="0"/>
    <n v="0"/>
    <m/>
    <n v="162737.70499999999"/>
    <n v="467690"/>
    <n v="6.1449999999999996"/>
    <n v="0"/>
    <n v="13.3"/>
    <n v="20689"/>
    <n v="29"/>
    <n v="32"/>
    <n v="43"/>
    <n v="3448"/>
    <n v="29"/>
    <n v="21"/>
    <n v="29"/>
    <n v="7230"/>
    <n v="12182"/>
    <n v="0.68"/>
    <n v="45.9"/>
    <d v="1983-04-21T00:00:00"/>
    <n v="1"/>
    <n v="1"/>
    <m/>
    <m/>
    <n v="105825"/>
    <n v="4952"/>
    <m/>
    <s v="SEALY"/>
    <x v="0"/>
    <n v="3"/>
    <s v="TEXAS &amp; LOUISIANA GULF COAST BASIN"/>
    <n v="156"/>
    <s v="USA"/>
    <m/>
    <m/>
    <n v="29.770214299999999"/>
    <n v="352"/>
    <n v="-96.184154800000002"/>
    <n v="2"/>
    <m/>
    <s v="P-330"/>
    <x v="0"/>
    <s v="H&amp;TC RR CO"/>
    <n v="205487"/>
    <n v="61"/>
    <n v="9927"/>
    <n v="173"/>
    <n v="0"/>
  </r>
  <r>
    <n v="42039318350000"/>
    <n v="4203931835"/>
    <n v="0"/>
    <s v="Not in Permit List"/>
    <x v="1"/>
    <s v="MAGNUM PRODUCING, LP"/>
    <x v="115"/>
    <n v="3"/>
    <x v="2"/>
    <s v="8900 -A- SD."/>
    <s v="GAS"/>
    <x v="3"/>
    <s v="V"/>
    <n v="10520"/>
    <x v="111"/>
    <x v="369"/>
    <x v="245"/>
    <n v="17"/>
    <n v="59382"/>
    <m/>
    <m/>
    <m/>
    <m/>
    <n v="3395"/>
    <n v="6650"/>
    <n v="9897"/>
    <m/>
    <m/>
    <n v="5108"/>
    <n v="0"/>
    <s v="GULF COAST CENTRAL"/>
    <n v="31106"/>
    <n v="5184"/>
    <n v="1888"/>
    <m/>
    <n v="0"/>
    <n v="38"/>
    <n v="225"/>
    <n v="225290"/>
    <n v="713"/>
    <m/>
    <n v="26795"/>
    <d v="1994-07-01T00:00:00"/>
    <n v="1500"/>
    <n v="0"/>
    <n v="0"/>
    <m/>
    <m/>
    <m/>
    <m/>
    <n v="0"/>
    <n v="0"/>
    <n v="6984"/>
    <n v="2"/>
    <m/>
    <m/>
    <n v="1164"/>
    <n v="2"/>
    <n v="7"/>
    <n v="2"/>
    <n v="8896"/>
    <n v="9080"/>
    <n v="0.63"/>
    <m/>
    <d v="1983-02-02T00:00:00"/>
    <n v="1"/>
    <n v="1"/>
    <m/>
    <m/>
    <n v="105076"/>
    <n v="184"/>
    <m/>
    <s v="CHENANGO"/>
    <x v="0"/>
    <n v="3"/>
    <s v="TEXAS &amp; LOUISIANA GULF COAST BASIN"/>
    <m/>
    <s v="USA"/>
    <m/>
    <m/>
    <n v="29.2150325"/>
    <n v="82"/>
    <n v="-95.493741999999997"/>
    <m/>
    <m/>
    <s v="P-330"/>
    <x v="0"/>
    <s v="MARSH, S"/>
    <n v="205374"/>
    <m/>
    <n v="32587"/>
    <n v="5150"/>
    <n v="0"/>
  </r>
  <r>
    <n v="42089300400000"/>
    <n v="4208930040"/>
    <n v="1"/>
    <s v="Recomplete"/>
    <x v="1"/>
    <s v="MAGNUM PRODUCING &amp; OPERATING CO."/>
    <x v="452"/>
    <n v="1"/>
    <x v="9"/>
    <s v="WILCOX 8850"/>
    <s v="GAS"/>
    <x v="0"/>
    <s v="V"/>
    <n v="9700"/>
    <x v="387"/>
    <x v="369"/>
    <x v="247"/>
    <n v="104"/>
    <n v="831799"/>
    <m/>
    <n v="13384"/>
    <m/>
    <m/>
    <n v="58"/>
    <n v="30250"/>
    <n v="152017"/>
    <m/>
    <n v="74"/>
    <n v="4508"/>
    <n v="1887"/>
    <s v="GULF COAST CENTRAL"/>
    <n v="132793"/>
    <n v="24019"/>
    <n v="121"/>
    <s v="EAGLEBINE"/>
    <n v="2"/>
    <n v="89"/>
    <n v="522"/>
    <n v="532387"/>
    <n v="1"/>
    <n v="441"/>
    <n v="14252"/>
    <d v="1995-11-01T00:00:00"/>
    <n v="347"/>
    <n v="0"/>
    <n v="0"/>
    <n v="305400"/>
    <m/>
    <n v="62150"/>
    <m/>
    <n v="3.3"/>
    <n v="0"/>
    <n v="33464"/>
    <n v="12"/>
    <n v="656"/>
    <n v="12"/>
    <n v="6233"/>
    <n v="12"/>
    <n v="37"/>
    <n v="12"/>
    <n v="8872"/>
    <n v="8880"/>
    <n v="0.71"/>
    <m/>
    <d v="1983-02-21T00:00:00"/>
    <n v="1"/>
    <n v="1"/>
    <s v="RASMUSSEN, HAL J. OPERATING, INC"/>
    <s v="KOCH OIL CO/DIV OF KOCH IND, INC"/>
    <n v="104261"/>
    <n v="8"/>
    <m/>
    <s v="RAMSEY, E."/>
    <x v="0"/>
    <n v="3"/>
    <s v="TEXAS &amp; LOUISIANA GULF COAST BASIN"/>
    <m/>
    <s v="USA"/>
    <m/>
    <m/>
    <n v="29.672557099999999"/>
    <n v="84"/>
    <n v="-96.366310499999997"/>
    <m/>
    <m/>
    <s v="P-330"/>
    <x v="3"/>
    <s v="BARTLESON, P K"/>
    <n v="205281"/>
    <m/>
    <n v="1535"/>
    <n v="35"/>
    <n v="0"/>
  </r>
  <r>
    <n v="42321311670000"/>
    <n v="4232131167"/>
    <n v="0"/>
    <s v="Not in Permit List"/>
    <x v="1"/>
    <s v="MAGNUM PRODUCING &amp; OPERATING CO."/>
    <x v="453"/>
    <n v="5"/>
    <x v="3"/>
    <n v="1900"/>
    <s v="GAS"/>
    <x v="0"/>
    <s v="D"/>
    <n v="4876"/>
    <x v="414"/>
    <x v="370"/>
    <x v="307"/>
    <n v="60"/>
    <n v="412732"/>
    <m/>
    <n v="36"/>
    <m/>
    <m/>
    <n v="2104"/>
    <n v="28895"/>
    <n v="68825"/>
    <m/>
    <m/>
    <n v="1456"/>
    <n v="36"/>
    <s v="GULF COAST CENTRAL"/>
    <n v="63308"/>
    <n v="10587"/>
    <n v="2848"/>
    <m/>
    <n v="0"/>
    <n v="76"/>
    <n v="458"/>
    <n v="458033"/>
    <n v="675"/>
    <m/>
    <n v="71023"/>
    <d v="1996-05-01T00:00:00"/>
    <n v="4823"/>
    <n v="0"/>
    <n v="0"/>
    <m/>
    <m/>
    <n v="11464780"/>
    <m/>
    <n v="0"/>
    <n v="0"/>
    <n v="14276"/>
    <n v="22"/>
    <n v="36"/>
    <n v="1"/>
    <n v="2379"/>
    <n v="22"/>
    <n v="14"/>
    <n v="22"/>
    <n v="1904"/>
    <n v="1908"/>
    <n v="0.56000000000000005"/>
    <m/>
    <d v="1982-10-28T00:00:00"/>
    <n v="1"/>
    <n v="1"/>
    <m/>
    <m/>
    <n v="103847"/>
    <n v="4"/>
    <m/>
    <s v="RUSTY"/>
    <x v="0"/>
    <n v="3"/>
    <s v="TEXAS &amp; LOUISIANA GULF COAST BASIN"/>
    <m/>
    <s v="USA"/>
    <m/>
    <m/>
    <n v="28.6527739"/>
    <n v="407"/>
    <n v="-96.212609999999998"/>
    <m/>
    <m/>
    <s v="P-330"/>
    <x v="3"/>
    <s v="WRIGHT, R"/>
    <n v="205218"/>
    <m/>
    <n v="32136"/>
    <n v="10142"/>
    <n v="0"/>
  </r>
  <r>
    <n v="42089302560000"/>
    <n v="4208930256"/>
    <n v="0"/>
    <s v="Not in Permit List"/>
    <x v="1"/>
    <s v="MAGNUM PRODUCING, LP"/>
    <x v="454"/>
    <n v="1"/>
    <x v="9"/>
    <s v="WILCOX 10300"/>
    <s v="GAS"/>
    <x v="0"/>
    <s v="V"/>
    <n v="10810"/>
    <x v="4"/>
    <x v="371"/>
    <x v="2"/>
    <n v="469"/>
    <n v="2799767"/>
    <n v="50"/>
    <n v="39327"/>
    <n v="1"/>
    <n v="31"/>
    <n v="1962"/>
    <n v="39333"/>
    <n v="505955"/>
    <m/>
    <n v="150"/>
    <n v="9680"/>
    <n v="3116"/>
    <s v="GULF COAST CENTRAL"/>
    <n v="168467"/>
    <n v="31194"/>
    <n v="188"/>
    <s v="EAGLEBINE"/>
    <n v="23"/>
    <n v="192"/>
    <n v="1016"/>
    <n v="1151323"/>
    <n v="79"/>
    <n v="280"/>
    <n v="16034"/>
    <d v="2000-12-20T00:00:00"/>
    <n v="646"/>
    <n v="80"/>
    <m/>
    <n v="44910"/>
    <n v="40930.091"/>
    <n v="71190"/>
    <n v="24.431999999999999"/>
    <n v="22.3"/>
    <n v="15.8"/>
    <n v="34004"/>
    <n v="8"/>
    <n v="701"/>
    <n v="2"/>
    <n v="6208"/>
    <n v="8"/>
    <n v="37"/>
    <n v="8"/>
    <n v="10271"/>
    <n v="10276"/>
    <n v="0.69"/>
    <n v="48.5"/>
    <d v="1980-12-20T00:00:00"/>
    <n v="1"/>
    <n v="1"/>
    <s v="ENTERPRISE PRODUCTS OPERATINGLLC"/>
    <s v="SHELL TRADING (US) COMPANY"/>
    <n v="91859"/>
    <n v="5"/>
    <m/>
    <s v="RAMSEY, E."/>
    <x v="0"/>
    <n v="3"/>
    <s v="TEXAS &amp; LOUISIANA GULF COAST BASIN"/>
    <m/>
    <s v="USA"/>
    <m/>
    <m/>
    <n v="29.663941999999999"/>
    <n v="84"/>
    <n v="-96.368552699999995"/>
    <m/>
    <m/>
    <s v="P-330"/>
    <x v="0"/>
    <s v="BARTLESON, P K"/>
    <n v="203740"/>
    <n v="329"/>
    <n v="13466"/>
    <n v="543"/>
    <n v="0"/>
  </r>
  <r>
    <n v="42039314520000"/>
    <n v="4203931452"/>
    <n v="0"/>
    <s v="Not in Permit List"/>
    <x v="1"/>
    <s v="MAGNUM PRODUCING &amp; OPERATING CO."/>
    <x v="455"/>
    <s v="1 U"/>
    <x v="2"/>
    <n v="12000"/>
    <s v="GAS"/>
    <x v="0"/>
    <s v="V"/>
    <n v="13702"/>
    <x v="415"/>
    <x v="244"/>
    <x v="308"/>
    <n v="13"/>
    <n v="176438"/>
    <m/>
    <n v="4838"/>
    <m/>
    <n v="99"/>
    <n v="4346"/>
    <n v="53765"/>
    <n v="34244"/>
    <m/>
    <m/>
    <n v="735"/>
    <n v="3564"/>
    <s v="GULF COAST CENTRAL"/>
    <n v="119274"/>
    <n v="23443"/>
    <n v="52085"/>
    <m/>
    <n v="31"/>
    <n v="157"/>
    <n v="758"/>
    <n v="943933"/>
    <n v="404"/>
    <m/>
    <n v="735"/>
    <d v="1992-07-15T00:00:00"/>
    <n v="529"/>
    <n v="45"/>
    <n v="820"/>
    <n v="24420"/>
    <n v="36317.279999999999"/>
    <n v="36470"/>
    <n v="27.535"/>
    <n v="41"/>
    <n v="22.8"/>
    <n v="24296"/>
    <n v="4"/>
    <n v="931"/>
    <n v="1"/>
    <n v="4849"/>
    <n v="4"/>
    <n v="29"/>
    <n v="4"/>
    <n v="12096"/>
    <n v="12203"/>
    <n v="0.62"/>
    <n v="56"/>
    <d v="1980-08-23T00:00:00"/>
    <n v="1"/>
    <n v="1"/>
    <s v="MAGNUM PRODUCING &amp; OPERATING CO."/>
    <s v="PHILLIPS PETROLEUM COMPANY"/>
    <n v="89800"/>
    <n v="107"/>
    <m/>
    <s v="FOUR CORNERS"/>
    <x v="0"/>
    <n v="3"/>
    <s v="TEXAS &amp; LOUISIANA GULF COAST BASIN"/>
    <n v="65"/>
    <s v="USA"/>
    <m/>
    <m/>
    <n v="28.9955468"/>
    <n v="26"/>
    <n v="-95.701783699999993"/>
    <m/>
    <m/>
    <s v="P-330"/>
    <x v="3"/>
    <s v="AUSTIN, S F"/>
    <n v="203465"/>
    <n v="4838"/>
    <n v="175703"/>
    <n v="53236"/>
    <n v="0"/>
  </r>
  <r>
    <n v="42089303450000"/>
    <n v="4208930345"/>
    <n v="2"/>
    <s v="DeepenWithinCasing"/>
    <x v="1"/>
    <s v="MAGNUM PRODUCING &amp; OPERATING CO."/>
    <x v="441"/>
    <s v="1 M"/>
    <x v="9"/>
    <s v="WILCOX 8600"/>
    <s v="GAS"/>
    <x v="0"/>
    <s v="V"/>
    <n v="10250"/>
    <x v="409"/>
    <x v="372"/>
    <x v="228"/>
    <n v="139"/>
    <n v="1043883"/>
    <m/>
    <n v="28881"/>
    <m/>
    <m/>
    <n v="22"/>
    <n v="35351"/>
    <n v="202861"/>
    <m/>
    <m/>
    <n v="12616"/>
    <n v="3085"/>
    <s v="GULF COAST CENTRAL"/>
    <n v="118177"/>
    <n v="22781"/>
    <n v="120"/>
    <s v="EAGLEBINE"/>
    <n v="28"/>
    <n v="160"/>
    <n v="788"/>
    <n v="959097"/>
    <n v="1"/>
    <n v="3485"/>
    <n v="110665"/>
    <d v="1993-11-01T00:00:00"/>
    <n v="1130"/>
    <n v="0"/>
    <n v="0"/>
    <n v="27710"/>
    <n v="18666.667000000001"/>
    <n v="36140"/>
    <n v="53.570999999999998"/>
    <n v="36.1"/>
    <n v="0"/>
    <n v="24440"/>
    <n v="2"/>
    <n v="882"/>
    <n v="1"/>
    <n v="4955"/>
    <n v="2"/>
    <n v="30"/>
    <n v="2"/>
    <n v="8655"/>
    <n v="8657"/>
    <n v="0.68"/>
    <n v="56"/>
    <d v="1980-04-15T00:00:00"/>
    <n v="1"/>
    <n v="1"/>
    <s v="LAVACA PIPE LINE COMPANY"/>
    <s v="SCURLOCK PERMIAN CORPORATION"/>
    <n v="88832"/>
    <n v="2"/>
    <m/>
    <s v="ROCK ISL., W."/>
    <x v="0"/>
    <n v="3"/>
    <s v="TEXAS &amp; LOUISIANA GULF COAST BASIN"/>
    <n v="55"/>
    <s v="USA"/>
    <m/>
    <m/>
    <n v="29.521193700000001"/>
    <n v="283"/>
    <n v="-96.588690799999995"/>
    <m/>
    <m/>
    <s v="P-330"/>
    <x v="3"/>
    <s v="I&amp;GN RR CO"/>
    <n v="203344"/>
    <n v="3"/>
    <n v="56"/>
    <n v="2"/>
    <n v="0"/>
  </r>
  <r>
    <n v="42089311320000"/>
    <n v="4208931132"/>
    <n v="0"/>
    <s v="Not in Permit List"/>
    <x v="1"/>
    <s v="MAGNUM PRODUCING, LP"/>
    <x v="456"/>
    <n v="1"/>
    <x v="9"/>
    <m/>
    <s v="GAS"/>
    <x v="3"/>
    <s v="V"/>
    <n v="10050"/>
    <x v="4"/>
    <x v="372"/>
    <x v="79"/>
    <n v="298"/>
    <n v="1400264"/>
    <m/>
    <n v="15530"/>
    <m/>
    <m/>
    <n v="53"/>
    <n v="56699"/>
    <n v="248907"/>
    <m/>
    <m/>
    <n v="1324"/>
    <n v="796"/>
    <s v="GULF COAST CENTRAL"/>
    <n v="47835"/>
    <n v="8769"/>
    <n v="765"/>
    <s v="EAGLEBINE"/>
    <n v="5"/>
    <n v="46"/>
    <n v="247"/>
    <n v="276290"/>
    <n v="2"/>
    <n v="44"/>
    <n v="2235"/>
    <d v="2013-11-01T00:00:00"/>
    <n v="70"/>
    <n v="0"/>
    <n v="0"/>
    <m/>
    <n v="625600"/>
    <n v="90170"/>
    <n v="1.5980000000000001"/>
    <n v="0"/>
    <n v="0"/>
    <n v="39105"/>
    <n v="26"/>
    <n v="765"/>
    <n v="19"/>
    <n v="6930"/>
    <n v="26"/>
    <n v="42"/>
    <n v="26"/>
    <n v="9880"/>
    <n v="9896"/>
    <n v="0.68"/>
    <n v="50"/>
    <d v="1980-04-15T00:00:00"/>
    <n v="1"/>
    <n v="1"/>
    <s v="COPANO FLD SERV/CENTRAL GC, LP"/>
    <s v="PLAINS MARKETING, L.P."/>
    <n v="88174"/>
    <n v="16"/>
    <m/>
    <s v="WYLIE"/>
    <x v="0"/>
    <n v="3"/>
    <s v="TEXAS &amp; LOUISIANA GULF COAST BASIN"/>
    <m/>
    <s v="USA"/>
    <m/>
    <m/>
    <n v="29.537646599999999"/>
    <n v="655"/>
    <n v="-96.307710400000005"/>
    <m/>
    <m/>
    <s v="P-330"/>
    <x v="0"/>
    <s v="BLUNDELL, F"/>
    <n v="203270"/>
    <n v="5"/>
    <n v="3128"/>
    <n v="97"/>
    <n v="0"/>
  </r>
  <r>
    <n v="42089310840000"/>
    <n v="4208931084"/>
    <n v="0"/>
    <s v="Not in Permit List"/>
    <x v="1"/>
    <s v="MAGNUM PRODUCING &amp; OPERATING CO."/>
    <x v="457"/>
    <n v="1"/>
    <x v="9"/>
    <s v="WILCOX 9900"/>
    <s v="GAS"/>
    <x v="0"/>
    <s v="V"/>
    <n v="10012"/>
    <x v="416"/>
    <x v="320"/>
    <x v="305"/>
    <n v="123"/>
    <n v="1043331"/>
    <m/>
    <n v="8705"/>
    <m/>
    <m/>
    <n v="365"/>
    <n v="71419"/>
    <n v="182594"/>
    <m/>
    <n v="100"/>
    <n v="8365"/>
    <n v="905"/>
    <s v="GULF COAST CENTRAL"/>
    <n v="75166"/>
    <n v="13433"/>
    <n v="683"/>
    <s v="EAGLEBINE"/>
    <n v="6"/>
    <n v="88"/>
    <n v="495"/>
    <n v="530419"/>
    <n v="15"/>
    <n v="80"/>
    <n v="7292"/>
    <d v="1997-05-01T00:00:00"/>
    <n v="303"/>
    <n v="0"/>
    <n v="0"/>
    <n v="84350"/>
    <n v="148200"/>
    <n v="119850"/>
    <n v="6.7480000000000002"/>
    <n v="11.9"/>
    <n v="0"/>
    <n v="54944"/>
    <n v="17"/>
    <n v="504"/>
    <n v="16"/>
    <n v="9605"/>
    <n v="17"/>
    <n v="58"/>
    <n v="17"/>
    <n v="9922"/>
    <n v="9930"/>
    <n v="0.65"/>
    <m/>
    <d v="1979-12-17T00:00:00"/>
    <n v="1"/>
    <n v="1"/>
    <s v="GULF COAST PIPELINE CO."/>
    <s v="SCURLOCK PERMIAN CORPORATION"/>
    <n v="88011"/>
    <n v="8"/>
    <m/>
    <s v="MATTHEWS, E."/>
    <x v="0"/>
    <n v="3"/>
    <s v="TEXAS &amp; LOUISIANA GULF COAST BASIN"/>
    <n v="2"/>
    <s v="USA"/>
    <m/>
    <m/>
    <n v="29.538384099999998"/>
    <n v="681"/>
    <n v="-96.298127699999995"/>
    <m/>
    <m/>
    <s v="P-330"/>
    <x v="3"/>
    <s v="GH&amp;H RR CO"/>
    <n v="203255"/>
    <n v="40"/>
    <n v="5928"/>
    <n v="237"/>
    <n v="0"/>
  </r>
  <r>
    <n v="42039314520000"/>
    <n v="4203931452"/>
    <n v="0"/>
    <s v="Not in Permit List"/>
    <x v="1"/>
    <s v="MAGNUM PRODUCING &amp; OPERATING CO."/>
    <x v="455"/>
    <s v="1 L"/>
    <x v="2"/>
    <s v="HELMUTH A"/>
    <s v="GAS"/>
    <x v="0"/>
    <s v="V"/>
    <n v="13702"/>
    <x v="415"/>
    <x v="373"/>
    <x v="187"/>
    <n v="182"/>
    <n v="2420605"/>
    <m/>
    <n v="29089"/>
    <m/>
    <m/>
    <n v="249"/>
    <n v="50208"/>
    <n v="432523"/>
    <m/>
    <n v="241"/>
    <n v="12645"/>
    <n v="9538"/>
    <s v="GULF COAST CENTRAL"/>
    <n v="600191"/>
    <n v="109570"/>
    <n v="993"/>
    <m/>
    <n v="57"/>
    <n v="668"/>
    <n v="3665"/>
    <n v="4009226"/>
    <n v="47"/>
    <n v="120"/>
    <n v="8861"/>
    <d v="1988-07-09T00:00:00"/>
    <n v="1673"/>
    <n v="55"/>
    <n v="150"/>
    <n v="63940"/>
    <n v="87775.861999999994"/>
    <n v="83210"/>
    <n v="11.393000000000001"/>
    <n v="15.6"/>
    <n v="0"/>
    <n v="130313"/>
    <n v="3"/>
    <n v="2136"/>
    <n v="3"/>
    <n v="23855"/>
    <n v="3"/>
    <n v="143"/>
    <n v="3"/>
    <n v="12961"/>
    <n v="12982"/>
    <n v="0.61"/>
    <n v="46"/>
    <d v="1979-08-30T00:00:00"/>
    <n v="1"/>
    <n v="1"/>
    <s v="MAGNUM PRODUCING &amp; OPERATING CO."/>
    <s v="SCURLOCK PERMIAN CORPORATION"/>
    <n v="85276"/>
    <n v="21"/>
    <m/>
    <s v="FOUR CORNERS"/>
    <x v="0"/>
    <n v="3"/>
    <s v="TEXAS &amp; LOUISIANA GULF COAST BASIN"/>
    <n v="65"/>
    <s v="USA"/>
    <m/>
    <m/>
    <n v="28.9955468"/>
    <n v="26"/>
    <n v="-95.701783699999993"/>
    <m/>
    <m/>
    <s v="P-330"/>
    <x v="3"/>
    <s v="AUSTIN, S F"/>
    <n v="202895"/>
    <n v="58"/>
    <n v="5091"/>
    <n v="963"/>
    <n v="0"/>
  </r>
  <r>
    <n v="42039314380000"/>
    <n v="4203931438"/>
    <n v="0"/>
    <s v="Not in Permit List"/>
    <x v="1"/>
    <s v="MAGNUM PRODUCING, LP"/>
    <x v="458"/>
    <n v="1"/>
    <x v="2"/>
    <n v="12000"/>
    <s v="GAS"/>
    <x v="3"/>
    <s v="V"/>
    <n v="13674"/>
    <x v="417"/>
    <x v="374"/>
    <x v="145"/>
    <n v="240"/>
    <n v="4717849"/>
    <m/>
    <n v="151975"/>
    <m/>
    <n v="31"/>
    <n v="310"/>
    <n v="22781"/>
    <n v="938283"/>
    <m/>
    <n v="2783"/>
    <n v="41764"/>
    <n v="45883"/>
    <s v="GULF COAST CENTRAL"/>
    <n v="810499"/>
    <n v="180966"/>
    <n v="1387"/>
    <m/>
    <n v="354"/>
    <n v="1280"/>
    <n v="5556"/>
    <n v="7678633"/>
    <n v="6"/>
    <n v="314"/>
    <n v="8779"/>
    <d v="2005-11-01T00:00:00"/>
    <n v="177"/>
    <n v="0"/>
    <n v="0"/>
    <n v="15710"/>
    <n v="15741.117"/>
    <n v="31040"/>
    <n v="63.527999999999999"/>
    <n v="63.7"/>
    <n v="100"/>
    <n v="170903"/>
    <n v="4"/>
    <n v="10611"/>
    <n v="2"/>
    <n v="38393"/>
    <n v="2"/>
    <n v="230"/>
    <n v="2"/>
    <n v="12071"/>
    <n v="12154"/>
    <n v="0.65"/>
    <n v="45.6"/>
    <d v="1979-10-22T00:00:00"/>
    <n v="1"/>
    <n v="1"/>
    <s v="MAGNUM PRODUCING, LP"/>
    <s v="PLAINS MARKETING, L.P."/>
    <n v="84843"/>
    <n v="83"/>
    <m/>
    <s v="FOUR CORNERS"/>
    <x v="0"/>
    <n v="3"/>
    <s v="TEXAS &amp; LOUISIANA GULF COAST BASIN"/>
    <n v="65"/>
    <s v="USA"/>
    <m/>
    <m/>
    <n v="28.994293599999999"/>
    <n v="26"/>
    <n v="-95.690385899999995"/>
    <m/>
    <m/>
    <s v="P-330"/>
    <x v="0"/>
    <s v="AUSTIN, S F"/>
    <n v="202829"/>
    <n v="394"/>
    <n v="6202"/>
    <n v="123"/>
    <n v="0"/>
  </r>
  <r>
    <n v="42089301540000"/>
    <n v="4208930154"/>
    <n v="1"/>
    <s v="PlugBack"/>
    <x v="1"/>
    <s v="MAGNUM PRODUCING &amp; OPERATING CO."/>
    <x v="459"/>
    <n v="1"/>
    <x v="9"/>
    <s v="WILCOX 7400"/>
    <s v="GAS"/>
    <x v="0"/>
    <s v="V"/>
    <n v="10417"/>
    <x v="418"/>
    <x v="177"/>
    <x v="309"/>
    <n v="36"/>
    <n v="57768"/>
    <m/>
    <n v="1098"/>
    <m/>
    <m/>
    <n v="120"/>
    <n v="27019"/>
    <n v="10726"/>
    <m/>
    <m/>
    <n v="1552"/>
    <n v="246"/>
    <s v="GULF COAST CENTRAL"/>
    <n v="14393"/>
    <n v="2645"/>
    <n v="8316"/>
    <s v="EAGLEBINE"/>
    <n v="2"/>
    <n v="23"/>
    <n v="125"/>
    <n v="139097"/>
    <n v="21"/>
    <m/>
    <m/>
    <d v="1989-08-10T00:00:00"/>
    <m/>
    <n v="1550"/>
    <n v="2100"/>
    <n v="52270"/>
    <m/>
    <n v="52610"/>
    <m/>
    <n v="19.100000000000001"/>
    <n v="0"/>
    <n v="5699"/>
    <n v="15"/>
    <n v="110"/>
    <n v="13"/>
    <n v="1054"/>
    <n v="14"/>
    <n v="6"/>
    <n v="14"/>
    <n v="7536"/>
    <n v="7538"/>
    <n v="0.6"/>
    <m/>
    <d v="1979-07-23T00:00:00"/>
    <n v="1"/>
    <n v="1"/>
    <s v="TENNESSEE GAS PIPELINE COMPANY"/>
    <m/>
    <n v="84085"/>
    <n v="2"/>
    <m/>
    <s v="CECIL NOBLE"/>
    <x v="0"/>
    <n v="3"/>
    <s v="TEXAS &amp; LOUISIANA GULF COAST BASIN"/>
    <m/>
    <s v="USA"/>
    <m/>
    <m/>
    <n v="29.721399399999999"/>
    <n v="44"/>
    <n v="-96.525741800000006"/>
    <m/>
    <m/>
    <s v="P-330"/>
    <x v="3"/>
    <s v="TUMLINSON, E"/>
    <n v="202748"/>
    <m/>
    <n v="759"/>
    <n v="132"/>
    <n v="0"/>
  </r>
  <r>
    <n v="42089310480000"/>
    <n v="4208931048"/>
    <n v="0"/>
    <s v="Not in Permit List"/>
    <x v="1"/>
    <s v="MAGNUM PRODUCING, LP"/>
    <x v="460"/>
    <n v="1"/>
    <x v="9"/>
    <s v="WILCOX 9600"/>
    <s v="GAS"/>
    <x v="0"/>
    <s v="V"/>
    <n v="9700"/>
    <x v="419"/>
    <x v="375"/>
    <x v="261"/>
    <n v="146"/>
    <n v="914567"/>
    <m/>
    <n v="11298"/>
    <m/>
    <n v="30"/>
    <n v="2138"/>
    <n v="17566"/>
    <n v="163726"/>
    <m/>
    <m/>
    <n v="606"/>
    <n v="125"/>
    <s v="GULF COAST CENTRAL"/>
    <n v="31812"/>
    <n v="5427"/>
    <n v="636"/>
    <s v="EAGLEBINE"/>
    <n v="0"/>
    <n v="38"/>
    <n v="230"/>
    <n v="229633"/>
    <n v="17"/>
    <n v="1781"/>
    <n v="22964"/>
    <d v="2007-11-01T00:00:00"/>
    <n v="197"/>
    <n v="0"/>
    <n v="0"/>
    <m/>
    <n v="41606.838000000003"/>
    <n v="80950"/>
    <n v="24.035"/>
    <n v="0"/>
    <n v="14"/>
    <n v="16492"/>
    <n v="10"/>
    <n v="385"/>
    <n v="119"/>
    <n v="2876"/>
    <n v="10"/>
    <n v="17"/>
    <n v="10"/>
    <n v="9471"/>
    <n v="9541"/>
    <n v="0.7"/>
    <n v="55.6"/>
    <d v="1979-07-18T00:00:00"/>
    <n v="1"/>
    <n v="1"/>
    <s v="SEAGULL ENERGY CORPORATION"/>
    <s v="PLAINS MARKETING, L.P."/>
    <n v="83707"/>
    <n v="70"/>
    <m/>
    <s v="CHESTERVILLE"/>
    <x v="0"/>
    <n v="3"/>
    <s v="TEXAS &amp; LOUISIANA GULF COAST BASIN"/>
    <n v="17"/>
    <s v="USA"/>
    <m/>
    <m/>
    <n v="29.5842904"/>
    <n v="246"/>
    <n v="-96.259788700000001"/>
    <m/>
    <m/>
    <s v="P-330"/>
    <x v="0"/>
    <s v="GH&amp;H RR CO"/>
    <n v="202712"/>
    <n v="1170"/>
    <n v="48680"/>
    <n v="477"/>
    <n v="0"/>
  </r>
  <r>
    <n v="42089303210000"/>
    <n v="4208930321"/>
    <n v="3"/>
    <s v="DeepenWithinCasing"/>
    <x v="1"/>
    <s v="MAGNUM PRODUCING, LP"/>
    <x v="440"/>
    <s v="1 T"/>
    <x v="9"/>
    <n v="8900"/>
    <s v="GAS"/>
    <x v="0"/>
    <s v="V"/>
    <n v="10816"/>
    <x v="400"/>
    <x v="376"/>
    <x v="310"/>
    <n v="165"/>
    <n v="1485379"/>
    <m/>
    <n v="29670"/>
    <m/>
    <n v="27"/>
    <n v="4445"/>
    <n v="58153"/>
    <n v="277233"/>
    <m/>
    <n v="390"/>
    <n v="29065"/>
    <n v="4137"/>
    <s v="GULF COAST CENTRAL"/>
    <n v="178376"/>
    <n v="33866"/>
    <n v="1359"/>
    <s v="EAGLEBINE"/>
    <n v="30"/>
    <n v="191"/>
    <n v="963"/>
    <n v="1145464"/>
    <n v="399"/>
    <m/>
    <n v="41240"/>
    <d v="2016-05-01T00:00:00"/>
    <n v="7891"/>
    <n v="0"/>
    <n v="0"/>
    <n v="31690"/>
    <n v="70120.921000000002"/>
    <n v="50060"/>
    <n v="14.260999999999999"/>
    <n v="31.6"/>
    <n v="6.1"/>
    <n v="31915"/>
    <n v="5"/>
    <n v="851"/>
    <n v="2"/>
    <n v="5983"/>
    <n v="5"/>
    <n v="36"/>
    <n v="5"/>
    <n v="8867"/>
    <n v="8875"/>
    <n v="0.69"/>
    <n v="47.1"/>
    <d v="1978-12-18T00:00:00"/>
    <n v="1"/>
    <n v="1"/>
    <m/>
    <m/>
    <n v="80276"/>
    <n v="8"/>
    <m/>
    <s v="ROCK ISLAND"/>
    <x v="0"/>
    <n v="3"/>
    <s v="TEXAS &amp; LOUISIANA GULF COAST BASIN"/>
    <n v="55"/>
    <s v="USA"/>
    <m/>
    <m/>
    <n v="29.5265874"/>
    <n v="283"/>
    <n v="-96.583928400000005"/>
    <m/>
    <m/>
    <s v="P-330"/>
    <x v="0"/>
    <s v="I&amp;GN RR CO"/>
    <n v="202287"/>
    <n v="521"/>
    <n v="36533"/>
    <n v="5238"/>
    <n v="0"/>
  </r>
  <r>
    <n v="42481017820000"/>
    <n v="4248101782"/>
    <n v="0"/>
    <s v="Not in Permit List"/>
    <x v="1"/>
    <s v="MAGNUM PRODUCING, LP"/>
    <x v="461"/>
    <n v="7"/>
    <x v="5"/>
    <s v="MIOCENE 3850"/>
    <s v="GAS"/>
    <x v="0"/>
    <s v="V"/>
    <n v="7250"/>
    <x v="327"/>
    <x v="377"/>
    <x v="311"/>
    <n v="4"/>
    <n v="21031"/>
    <m/>
    <m/>
    <m/>
    <m/>
    <n v="2290"/>
    <n v="0"/>
    <n v="3505"/>
    <m/>
    <m/>
    <n v="2145"/>
    <n v="0"/>
    <s v="GULF COAST CENTRAL"/>
    <n v="18741"/>
    <n v="3124"/>
    <n v="0"/>
    <m/>
    <n v="0"/>
    <n v="72"/>
    <n v="430"/>
    <n v="429667"/>
    <n v="0"/>
    <m/>
    <m/>
    <d v="2016-05-01T00:00:00"/>
    <m/>
    <n v="0"/>
    <n v="0"/>
    <m/>
    <m/>
    <m/>
    <m/>
    <n v="0"/>
    <n v="0"/>
    <n v="12890"/>
    <n v="2"/>
    <m/>
    <m/>
    <n v="2148"/>
    <n v="2"/>
    <n v="13"/>
    <n v="2"/>
    <n v="3860"/>
    <n v="3868"/>
    <m/>
    <m/>
    <d v="1978-10-25T00:00:00"/>
    <n v="1"/>
    <n v="1"/>
    <s v="MAGNUM PRODUCING, LP"/>
    <s v="ENTERPRISE CRUDE OIL LLC"/>
    <n v="79429"/>
    <n v="8"/>
    <m/>
    <s v="LOUISE"/>
    <x v="0"/>
    <n v="3"/>
    <s v="TEXAS &amp; LOUISIANA GULF COAST BASIN"/>
    <n v="22"/>
    <s v="USA"/>
    <m/>
    <m/>
    <n v="29.062077299999999"/>
    <n v="797"/>
    <n v="-96.381843500000002"/>
    <m/>
    <m/>
    <s v="P-330"/>
    <x v="0"/>
    <s v="M&amp;C"/>
    <n v="202195"/>
    <m/>
    <n v="2290"/>
    <n v="0"/>
    <n v="0"/>
  </r>
  <r>
    <n v="42089306500000"/>
    <n v="4208930650"/>
    <n v="2"/>
    <s v="Recomplete"/>
    <x v="1"/>
    <s v="MAGNUM PRODUCING &amp; OPERATING CO."/>
    <x v="184"/>
    <n v="2"/>
    <x v="9"/>
    <s v="EDWARDS"/>
    <s v="GAS"/>
    <x v="0"/>
    <s v="V"/>
    <n v="16200"/>
    <x v="181"/>
    <x v="378"/>
    <x v="248"/>
    <n v="25"/>
    <n v="106677"/>
    <m/>
    <n v="1"/>
    <m/>
    <n v="1"/>
    <n v="91"/>
    <n v="85683"/>
    <n v="17781"/>
    <m/>
    <m/>
    <n v="11124"/>
    <n v="0"/>
    <s v="GULF COAST CENTRAL"/>
    <n v="34712"/>
    <n v="5785"/>
    <n v="26636"/>
    <s v="EAGLEBINE"/>
    <n v="0"/>
    <n v="124"/>
    <n v="745"/>
    <n v="745452"/>
    <n v="56"/>
    <m/>
    <n v="24955"/>
    <d v="2003-05-01T00:00:00"/>
    <n v="16998"/>
    <n v="0"/>
    <n v="0"/>
    <m/>
    <n v="173000"/>
    <n v="106677000"/>
    <n v="5.78"/>
    <n v="0"/>
    <n v="11"/>
    <n v="23109"/>
    <n v="2"/>
    <n v="1"/>
    <n v="1"/>
    <n v="3852"/>
    <n v="2"/>
    <n v="23"/>
    <n v="2"/>
    <n v="10330"/>
    <n v="15458"/>
    <n v="0.66"/>
    <m/>
    <d v="1999-09-01T00:00:00"/>
    <n v="1"/>
    <n v="1"/>
    <s v="DOMINION OKLAHOMA TEXAS E&amp;P, INC"/>
    <s v="GULFMARK ENERGY, INC."/>
    <n v="77744"/>
    <n v="5128"/>
    <m/>
    <s v="HAMEL, EAST"/>
    <x v="0"/>
    <n v="3"/>
    <s v="TEXAS &amp; LOUISIANA GULF COAST BASIN"/>
    <m/>
    <s v="USA"/>
    <m/>
    <m/>
    <n v="29.653923299999999"/>
    <n v="163"/>
    <n v="-96.663258999999996"/>
    <m/>
    <m/>
    <s v="P-330"/>
    <x v="3"/>
    <s v="DOWDY, R"/>
    <n v="201979"/>
    <n v="1"/>
    <n v="173"/>
    <n v="107"/>
    <n v="0"/>
  </r>
  <r>
    <n v="42089304400000"/>
    <n v="4208930440"/>
    <n v="1"/>
    <s v="Recomplete"/>
    <x v="1"/>
    <s v="MAGNUM PRODUCING &amp; OPERATING CO."/>
    <x v="413"/>
    <n v="1"/>
    <x v="9"/>
    <s v="WILCOX 10,120"/>
    <s v="GAS"/>
    <x v="0"/>
    <s v="V"/>
    <n v="10268"/>
    <x v="382"/>
    <x v="379"/>
    <x v="312"/>
    <n v="220"/>
    <n v="2507995"/>
    <m/>
    <n v="102276"/>
    <m/>
    <n v="14"/>
    <n v="1200"/>
    <n v="40016"/>
    <n v="520275"/>
    <m/>
    <n v="1133"/>
    <n v="23600"/>
    <n v="6112"/>
    <s v="GULF COAST CENTRAL"/>
    <n v="130109"/>
    <n v="27797"/>
    <n v="335"/>
    <s v="EAGLEBINE"/>
    <n v="36"/>
    <n v="170"/>
    <n v="804"/>
    <n v="1020167"/>
    <n v="56"/>
    <n v="1651"/>
    <n v="81143"/>
    <d v="1997-05-01T00:00:00"/>
    <n v="1304"/>
    <n v="0"/>
    <n v="0"/>
    <n v="22290"/>
    <n v="76343.653000000006"/>
    <n v="24520"/>
    <n v="13.099"/>
    <n v="44.9"/>
    <n v="11.7"/>
    <n v="25173"/>
    <n v="8"/>
    <n v="1378"/>
    <n v="121"/>
    <n v="5101"/>
    <n v="2"/>
    <n v="31"/>
    <n v="2"/>
    <m/>
    <m/>
    <n v="0.77"/>
    <n v="57.2"/>
    <d v="1977-10-11T00:00:00"/>
    <n v="1"/>
    <n v="1"/>
    <s v="MAGNUM PRODUCING &amp; OPERATING CO."/>
    <s v="SCURLOCK PERMIAN CORPORATION"/>
    <n v="73300"/>
    <m/>
    <m/>
    <s v="CECIL NOBLE"/>
    <x v="0"/>
    <n v="3"/>
    <s v="TEXAS &amp; LOUISIANA GULF COAST BASIN"/>
    <m/>
    <s v="USA"/>
    <m/>
    <m/>
    <n v="29.710713899999998"/>
    <n v="44"/>
    <n v="-96.532763799999998"/>
    <m/>
    <m/>
    <s v="P-330"/>
    <x v="3"/>
    <s v="TUMLINSON, E"/>
    <n v="201428"/>
    <n v="323"/>
    <n v="24659"/>
    <n v="452"/>
    <n v="0"/>
  </r>
  <r>
    <n v="42321305090000"/>
    <n v="4232130509"/>
    <n v="0"/>
    <s v="Not in Permit List"/>
    <x v="1"/>
    <s v="MAGNUM PRODUCING &amp; OPERATING CO."/>
    <x v="462"/>
    <n v="1"/>
    <x v="3"/>
    <s v="LEWIS 9600"/>
    <s v="GAS"/>
    <x v="0"/>
    <s v="V"/>
    <n v="10505"/>
    <x v="4"/>
    <x v="380"/>
    <x v="297"/>
    <n v="152"/>
    <n v="2179724"/>
    <m/>
    <n v="27736"/>
    <m/>
    <n v="39"/>
    <n v="3455"/>
    <n v="48923"/>
    <n v="391023"/>
    <m/>
    <m/>
    <n v="748"/>
    <n v="1593"/>
    <s v="GULF COAST CENTRAL"/>
    <n v="133094"/>
    <n v="23775"/>
    <n v="727"/>
    <m/>
    <n v="5"/>
    <n v="147"/>
    <n v="849"/>
    <n v="880000"/>
    <n v="29"/>
    <n v="706"/>
    <n v="58945"/>
    <d v="1990-11-01T00:00:00"/>
    <n v="1468"/>
    <n v="0"/>
    <n v="0"/>
    <n v="161620"/>
    <n v="99518.337"/>
    <n v="78590"/>
    <n v="10.048"/>
    <n v="6.2"/>
    <n v="11.3"/>
    <n v="29791"/>
    <n v="8"/>
    <n v="561"/>
    <n v="31"/>
    <n v="5325"/>
    <n v="8"/>
    <n v="32"/>
    <n v="8"/>
    <n v="9577"/>
    <n v="9607"/>
    <n v="0.66"/>
    <n v="59"/>
    <d v="1977-09-11T00:00:00"/>
    <n v="1"/>
    <n v="1"/>
    <s v="MAGNUM PRODUCING &amp; OPERATING CO."/>
    <s v="SCURLOCK OIL COMPANY"/>
    <n v="73073"/>
    <n v="30"/>
    <m/>
    <s v="WADSWORTH"/>
    <x v="0"/>
    <n v="3"/>
    <s v="TEXAS &amp; LOUISIANA GULF COAST BASIN"/>
    <m/>
    <s v="USA"/>
    <m/>
    <m/>
    <n v="28.8825632"/>
    <n v="74"/>
    <n v="-95.888651699999997"/>
    <m/>
    <m/>
    <s v="P-330"/>
    <x v="3"/>
    <s v="PEYTON, J C"/>
    <n v="201385"/>
    <n v="409"/>
    <n v="40703"/>
    <n v="281"/>
    <n v="0"/>
  </r>
  <r>
    <n v="42015302750000"/>
    <n v="4201530275"/>
    <n v="0"/>
    <s v="Not in Permit List"/>
    <x v="1"/>
    <s v="MAGNUM PRODUCING, LP"/>
    <x v="463"/>
    <n v="5"/>
    <x v="12"/>
    <s v="WILCOX CONS."/>
    <s v="GAS"/>
    <x v="0"/>
    <s v="V"/>
    <n v="10500"/>
    <x v="4"/>
    <x v="381"/>
    <x v="182"/>
    <n v="219"/>
    <n v="553482"/>
    <m/>
    <n v="4140"/>
    <m/>
    <m/>
    <n v="727"/>
    <n v="9908"/>
    <n v="96387"/>
    <m/>
    <m/>
    <n v="233"/>
    <n v="83"/>
    <s v="GULF COAST CENTRAL"/>
    <n v="25594"/>
    <n v="4349"/>
    <n v="241"/>
    <s v="EAGLEBINE"/>
    <n v="0"/>
    <n v="27"/>
    <n v="162"/>
    <n v="161867"/>
    <n v="10"/>
    <m/>
    <n v="12853"/>
    <d v="2016-05-01T00:00:00"/>
    <n v="179"/>
    <n v="0"/>
    <n v="0"/>
    <m/>
    <m/>
    <n v="133690"/>
    <m/>
    <n v="0"/>
    <n v="0"/>
    <n v="7497"/>
    <n v="50"/>
    <n v="122"/>
    <n v="117"/>
    <n v="1274"/>
    <n v="50"/>
    <n v="8"/>
    <n v="50"/>
    <n v="9868"/>
    <n v="9883"/>
    <n v="0.68"/>
    <m/>
    <d v="1981-03-25T00:00:00"/>
    <n v="1"/>
    <n v="1"/>
    <s v="MAGNUM PRODUCING, LP"/>
    <m/>
    <n v="71505"/>
    <n v="15"/>
    <m/>
    <s v="SEALY"/>
    <x v="0"/>
    <n v="3"/>
    <s v="TEXAS &amp; LOUISIANA GULF COAST BASIN"/>
    <n v="179"/>
    <s v="USA"/>
    <m/>
    <m/>
    <n v="29.759111600000001"/>
    <n v="214"/>
    <n v="-96.202587899999997"/>
    <n v="2"/>
    <m/>
    <s v="P-330"/>
    <x v="0"/>
    <s v="H&amp;TC RR CO"/>
    <n v="201159"/>
    <m/>
    <n v="9665"/>
    <n v="134"/>
    <n v="0"/>
  </r>
  <r>
    <n v="42015302480000"/>
    <n v="4201530248"/>
    <n v="0"/>
    <s v="Not in Permit List"/>
    <x v="1"/>
    <s v="MAGNUM PRODUCING, LP"/>
    <x v="174"/>
    <n v="2"/>
    <x v="12"/>
    <s v="FRIO 3500"/>
    <s v="GAS"/>
    <x v="0"/>
    <s v="V"/>
    <n v="3554"/>
    <x v="171"/>
    <x v="322"/>
    <x v="313"/>
    <n v="12"/>
    <n v="29590"/>
    <m/>
    <m/>
    <m/>
    <m/>
    <n v="693"/>
    <n v="0"/>
    <n v="4932"/>
    <m/>
    <m/>
    <n v="1337"/>
    <n v="0"/>
    <s v="GULF COAST CENTRAL"/>
    <n v="18339"/>
    <n v="3057"/>
    <n v="0"/>
    <s v="EAGLEBINE"/>
    <n v="0"/>
    <n v="54"/>
    <n v="324"/>
    <n v="323893"/>
    <n v="0"/>
    <m/>
    <n v="22949"/>
    <d v="2005-05-01T00:00:00"/>
    <n v="0"/>
    <n v="0"/>
    <n v="0"/>
    <m/>
    <m/>
    <m/>
    <m/>
    <n v="0"/>
    <n v="0"/>
    <n v="9069"/>
    <n v="2"/>
    <m/>
    <m/>
    <n v="1512"/>
    <n v="2"/>
    <n v="9"/>
    <n v="2"/>
    <n v="3474"/>
    <n v="3498"/>
    <m/>
    <m/>
    <d v="1976-10-16T00:00:00"/>
    <n v="1"/>
    <n v="1"/>
    <s v="MAGNUM PRODUCING, LP"/>
    <s v="SHELL TRADING (US) COMPANY"/>
    <n v="69172"/>
    <n v="24"/>
    <m/>
    <s v="SEALY"/>
    <x v="0"/>
    <n v="3"/>
    <s v="TEXAS &amp; LOUISIANA GULF COAST BASIN"/>
    <n v="180"/>
    <s v="USA"/>
    <m/>
    <m/>
    <n v="29.7657697"/>
    <n v="364"/>
    <n v="-96.193610899999996"/>
    <n v="2"/>
    <m/>
    <s v="P-330"/>
    <x v="0"/>
    <s v="H&amp;TC RR CO"/>
    <n v="200778"/>
    <m/>
    <n v="6641"/>
    <n v="0"/>
    <n v="0"/>
  </r>
  <r>
    <n v="42201033430000"/>
    <n v="4220103343"/>
    <n v="0"/>
    <s v="Not in Permit List"/>
    <x v="1"/>
    <s v="MAGNUM PRODUCING, LP"/>
    <x v="464"/>
    <n v="1"/>
    <x v="36"/>
    <s v="GOODYKOONTZ 111"/>
    <s v="GAS"/>
    <x v="0"/>
    <s v="V"/>
    <n v="7538"/>
    <x v="4"/>
    <x v="382"/>
    <x v="314"/>
    <n v="70"/>
    <n v="332848"/>
    <m/>
    <n v="4206"/>
    <m/>
    <n v="96"/>
    <n v="2554"/>
    <n v="4107"/>
    <n v="59681"/>
    <m/>
    <m/>
    <n v="84"/>
    <n v="594"/>
    <s v="GULF COAST CENTRAL"/>
    <n v="72286"/>
    <n v="12642"/>
    <n v="898"/>
    <m/>
    <n v="2"/>
    <n v="52"/>
    <n v="297"/>
    <n v="311484"/>
    <n v="24"/>
    <n v="581"/>
    <n v="37972"/>
    <d v="2005-11-01T00:00:00"/>
    <n v="493"/>
    <n v="0"/>
    <n v="0"/>
    <n v="122750"/>
    <n v="46648.392999999996"/>
    <n v="79140"/>
    <n v="21.437000000000001"/>
    <n v="8.1"/>
    <n v="37.6"/>
    <n v="17768"/>
    <n v="3"/>
    <n v="147"/>
    <n v="2"/>
    <n v="3108"/>
    <n v="3"/>
    <n v="19"/>
    <n v="3"/>
    <m/>
    <n v="7365"/>
    <n v="0.6"/>
    <n v="52.8"/>
    <d v="1976-02-28T00:00:00"/>
    <n v="1"/>
    <n v="1"/>
    <s v="KINDER MORGAN TEXAS PIPELINE, LP"/>
    <s v="PLAINS MARKETING, L.P."/>
    <n v="65660"/>
    <m/>
    <m/>
    <s v="DURKEE, N."/>
    <x v="0"/>
    <n v="3"/>
    <s v="TEXAS &amp; LOUISIANA GULF COAST BASIN"/>
    <n v="22"/>
    <s v="USA"/>
    <m/>
    <m/>
    <n v="29.9168342"/>
    <n v="1630"/>
    <n v="-95.450525600000006"/>
    <n v="4"/>
    <m/>
    <s v="P-330"/>
    <x v="0"/>
    <s v="WC RR CO"/>
    <n v="200283"/>
    <n v="529"/>
    <n v="24677"/>
    <n v="241"/>
    <n v="0"/>
  </r>
  <r>
    <n v="42015301670000"/>
    <n v="4201530167"/>
    <n v="0"/>
    <s v="Not in Permit List"/>
    <x v="1"/>
    <s v="MAGNUM PRODUCING &amp; OPERATING CO."/>
    <x v="465"/>
    <n v="1"/>
    <x v="12"/>
    <s v="M-10,000"/>
    <s v="GAS"/>
    <x v="0"/>
    <s v="V"/>
    <n v="10400"/>
    <x v="4"/>
    <x v="383"/>
    <x v="315"/>
    <n v="199"/>
    <n v="1890578"/>
    <m/>
    <n v="49222"/>
    <m/>
    <n v="1"/>
    <n v="490"/>
    <n v="274752"/>
    <n v="364318"/>
    <m/>
    <n v="57"/>
    <n v="3075"/>
    <n v="2404"/>
    <s v="GULF COAST CENTRAL"/>
    <n v="84943"/>
    <n v="16561"/>
    <n v="7394"/>
    <s v="EAGLEBINE"/>
    <n v="15"/>
    <n v="94"/>
    <n v="473"/>
    <n v="564710"/>
    <n v="343"/>
    <n v="91"/>
    <n v="3802"/>
    <d v="1991-12-12T00:00:00"/>
    <n v="317"/>
    <n v="50"/>
    <n v="900"/>
    <n v="30780"/>
    <n v="51939.913999999997"/>
    <n v="38410"/>
    <n v="19.253"/>
    <n v="32.5"/>
    <n v="2"/>
    <n v="18634"/>
    <n v="23"/>
    <n v="572"/>
    <n v="53"/>
    <n v="3560"/>
    <n v="23"/>
    <n v="21"/>
    <n v="23"/>
    <n v="10030"/>
    <n v="10055"/>
    <n v="0.71"/>
    <n v="49"/>
    <d v="1974-10-07T00:00:00"/>
    <n v="1"/>
    <n v="1"/>
    <s v="TEXAS UTILITIES FUEL CO."/>
    <s v="SCURLOCK PERMIAN CORPORATION"/>
    <n v="60891"/>
    <n v="25"/>
    <m/>
    <s v="NEW ULM"/>
    <x v="0"/>
    <n v="3"/>
    <s v="TEXAS &amp; LOUISIANA GULF COAST BASIN"/>
    <m/>
    <s v="USA"/>
    <m/>
    <m/>
    <n v="29.963954999999999"/>
    <n v="4"/>
    <n v="-96.373447100000007"/>
    <m/>
    <m/>
    <s v="P-330"/>
    <x v="3"/>
    <s v="AUSTIN, S F"/>
    <n v="199645"/>
    <n v="233"/>
    <n v="12102"/>
    <n v="8408"/>
    <n v="0"/>
  </r>
  <r>
    <n v="42481010380000"/>
    <n v="4248101038"/>
    <n v="1"/>
    <s v="Recomplete"/>
    <x v="1"/>
    <s v="MAGNUM PRODUCING &amp; OPERATING COMPANY"/>
    <x v="343"/>
    <n v="2"/>
    <x v="5"/>
    <s v="FRIO 6260"/>
    <s v="GAS"/>
    <x v="0"/>
    <s v="V"/>
    <n v="6470"/>
    <x v="304"/>
    <x v="209"/>
    <x v="316"/>
    <n v="12"/>
    <n v="11758"/>
    <m/>
    <m/>
    <m/>
    <m/>
    <n v="812"/>
    <n v="0"/>
    <n v="1960"/>
    <m/>
    <m/>
    <n v="3249"/>
    <n v="0"/>
    <s v="GULF COAST CENTRAL"/>
    <n v="3550"/>
    <n v="592"/>
    <n v="0"/>
    <m/>
    <n v="0"/>
    <n v="1"/>
    <n v="9"/>
    <n v="8774"/>
    <n v="0"/>
    <m/>
    <m/>
    <d v="1994-11-01T00:00:00"/>
    <m/>
    <n v="0"/>
    <n v="0"/>
    <m/>
    <m/>
    <m/>
    <m/>
    <n v="0"/>
    <n v="0"/>
    <n v="3249"/>
    <n v="1"/>
    <m/>
    <m/>
    <n v="542"/>
    <n v="1"/>
    <n v="3"/>
    <n v="1"/>
    <n v="6260"/>
    <n v="6266"/>
    <n v="0.6"/>
    <m/>
    <d v="1974-10-04T00:00:00"/>
    <n v="1"/>
    <n v="1"/>
    <s v="HOUSTON PIPE LINE COMPANY"/>
    <s v="SCURLOCK PERMIAN CORPORATION"/>
    <n v="60415"/>
    <n v="6"/>
    <m/>
    <s v="WHARTON, S"/>
    <x v="0"/>
    <n v="3"/>
    <s v="TEXAS &amp; LOUISIANA GULF COAST BASIN"/>
    <m/>
    <s v="USA"/>
    <m/>
    <m/>
    <n v="29.260605000000002"/>
    <n v="7"/>
    <n v="-96.070188299999998"/>
    <m/>
    <m/>
    <s v="P-330"/>
    <x v="2"/>
    <s v="BIGGAM, F"/>
    <n v="199588"/>
    <m/>
    <n v="1242"/>
    <n v="0"/>
    <n v="0"/>
  </r>
  <r>
    <n v="42089303210000"/>
    <n v="4208930321"/>
    <n v="3"/>
    <s v="DeepenWithinCasing"/>
    <x v="1"/>
    <s v="MAGNUM PRODUCING, LP"/>
    <x v="431"/>
    <n v="1"/>
    <x v="9"/>
    <n v="9900"/>
    <s v="GAS"/>
    <x v="0"/>
    <s v="V"/>
    <n v="10816"/>
    <x v="400"/>
    <x v="384"/>
    <x v="31"/>
    <n v="296"/>
    <n v="2277255"/>
    <m/>
    <n v="66665"/>
    <m/>
    <m/>
    <n v="74"/>
    <n v="59072"/>
    <n v="446208"/>
    <m/>
    <n v="849"/>
    <n v="19201"/>
    <n v="6736"/>
    <s v="GULF COAST CENTRAL"/>
    <n v="149517"/>
    <n v="31656"/>
    <n v="3397"/>
    <s v="EAGLEBINE"/>
    <n v="49"/>
    <n v="213"/>
    <n v="980"/>
    <n v="1276677"/>
    <n v="2"/>
    <n v="961"/>
    <n v="43640"/>
    <d v="2016-05-01T00:00:00"/>
    <n v="1002"/>
    <n v="0"/>
    <n v="0"/>
    <n v="19820"/>
    <n v="25699.164000000001"/>
    <n v="34160"/>
    <n v="38.911999999999999"/>
    <n v="50.5"/>
    <n v="0"/>
    <n v="30379"/>
    <n v="2"/>
    <n v="1533"/>
    <n v="2"/>
    <n v="6596"/>
    <n v="2"/>
    <n v="40"/>
    <n v="2"/>
    <n v="9911"/>
    <n v="9945"/>
    <n v="0.73"/>
    <n v="44.5"/>
    <d v="1994-05-15T00:00:00"/>
    <n v="1"/>
    <n v="1"/>
    <s v="ENTERPRISE PRODUCTS OPERATINGLLC"/>
    <s v="ENTERPRISE CRUDE OIL LLC"/>
    <n v="58664"/>
    <n v="34"/>
    <m/>
    <s v="ROCK ISLAND"/>
    <x v="0"/>
    <n v="3"/>
    <s v="TEXAS &amp; LOUISIANA GULF COAST BASIN"/>
    <n v="55"/>
    <s v="USA"/>
    <m/>
    <m/>
    <n v="29.5265874"/>
    <n v="283"/>
    <n v="-96.583928400000005"/>
    <m/>
    <m/>
    <s v="P-330"/>
    <x v="0"/>
    <s v="I&amp;GN RR CO"/>
    <n v="199343"/>
    <n v="359"/>
    <n v="9226"/>
    <n v="212"/>
    <n v="0"/>
  </r>
  <r>
    <n v="42089303210000"/>
    <n v="4208930321"/>
    <n v="3"/>
    <s v="DeepenWithinCasing"/>
    <x v="1"/>
    <s v="MAGNUM PRODUCING, LP"/>
    <x v="466"/>
    <s v="1 C"/>
    <x v="9"/>
    <n v="8400"/>
    <s v="GAS"/>
    <x v="0"/>
    <s v="V"/>
    <n v="10816"/>
    <x v="400"/>
    <x v="384"/>
    <x v="317"/>
    <n v="22"/>
    <n v="750691"/>
    <m/>
    <n v="40568"/>
    <m/>
    <n v="76"/>
    <n v="1685"/>
    <n v="0"/>
    <n v="165683"/>
    <m/>
    <n v="1667"/>
    <n v="26553"/>
    <n v="16426"/>
    <s v="GULF COAST CENTRAL"/>
    <n v="259453"/>
    <n v="59668"/>
    <n v="0"/>
    <s v="EAGLEBINE"/>
    <n v="103"/>
    <n v="345"/>
    <n v="1448"/>
    <n v="2067710"/>
    <n v="0"/>
    <n v="26952"/>
    <n v="446290"/>
    <d v="2016-05-01T00:00:00"/>
    <n v="0"/>
    <n v="0"/>
    <n v="0"/>
    <n v="14010"/>
    <n v="22356.125"/>
    <n v="18500"/>
    <n v="44.73"/>
    <n v="71.400000000000006"/>
    <n v="45.1"/>
    <n v="49663"/>
    <n v="9"/>
    <n v="3203"/>
    <n v="2"/>
    <n v="11149"/>
    <n v="9"/>
    <n v="67"/>
    <n v="9"/>
    <n v="8444"/>
    <n v="8451"/>
    <m/>
    <m/>
    <d v="1974-04-03T00:00:00"/>
    <n v="1"/>
    <n v="1"/>
    <m/>
    <m/>
    <n v="58191"/>
    <n v="7"/>
    <m/>
    <s v="ROCK ISLAND"/>
    <x v="0"/>
    <n v="3"/>
    <s v="TEXAS &amp; LOUISIANA GULF COAST BASIN"/>
    <n v="55"/>
    <s v="USA"/>
    <m/>
    <m/>
    <n v="29.5265874"/>
    <n v="283"/>
    <n v="-96.583928400000005"/>
    <m/>
    <m/>
    <s v="P-330"/>
    <x v="0"/>
    <s v="I&amp;GN RR CO"/>
    <n v="199254"/>
    <n v="13616"/>
    <n v="304401"/>
    <n v="0"/>
    <n v="0"/>
  </r>
  <r>
    <n v="42089302830000"/>
    <n v="4208930283"/>
    <n v="0"/>
    <s v="Not in Permit List"/>
    <x v="1"/>
    <s v="MAGNUM PRODUCING &amp; OPERATING CO."/>
    <x v="467"/>
    <s v="1 L"/>
    <x v="9"/>
    <n v="9900"/>
    <s v="GAS"/>
    <x v="0"/>
    <s v="V"/>
    <n v="14125"/>
    <x v="4"/>
    <x v="253"/>
    <x v="269"/>
    <n v="244"/>
    <n v="2357285"/>
    <m/>
    <n v="48612"/>
    <m/>
    <n v="4"/>
    <n v="154"/>
    <n v="21371"/>
    <n v="441493"/>
    <m/>
    <n v="647"/>
    <n v="21697"/>
    <n v="5024"/>
    <s v="GULF COAST CENTRAL"/>
    <n v="140205"/>
    <n v="28392"/>
    <n v="1150"/>
    <s v="EAGLEBINE"/>
    <n v="26"/>
    <n v="163"/>
    <n v="820"/>
    <n v="978967"/>
    <n v="2"/>
    <n v="70"/>
    <n v="4429"/>
    <d v="1996-06-01T00:00:00"/>
    <n v="45"/>
    <n v="0"/>
    <n v="0"/>
    <n v="31040"/>
    <n v="3532.4319999999998"/>
    <n v="48490"/>
    <n v="283.09100000000001"/>
    <n v="32.200000000000003"/>
    <n v="26"/>
    <n v="27038"/>
    <n v="3"/>
    <n v="1014"/>
    <n v="3"/>
    <n v="5520"/>
    <n v="3"/>
    <n v="33"/>
    <n v="3"/>
    <n v="9914"/>
    <n v="10438"/>
    <n v="0.71"/>
    <n v="45.6"/>
    <d v="1987-07-14T00:00:00"/>
    <n v="1"/>
    <n v="1"/>
    <s v="VALERO TRANSMISSION, L. P."/>
    <s v="SCURLOCK PERMIAN CORPORATION"/>
    <n v="57649"/>
    <n v="524"/>
    <m/>
    <s v="ROCK ISL., W."/>
    <x v="0"/>
    <n v="3"/>
    <s v="TEXAS &amp; LOUISIANA GULF COAST BASIN"/>
    <m/>
    <s v="USA"/>
    <m/>
    <m/>
    <n v="29.513348100000002"/>
    <n v="456"/>
    <n v="-96.606428199999996"/>
    <m/>
    <m/>
    <s v="P-330"/>
    <x v="3"/>
    <s v="POTTER, L J"/>
    <n v="199186"/>
    <n v="370"/>
    <n v="1307"/>
    <n v="14"/>
    <n v="0"/>
  </r>
  <r>
    <n v="42015301290000"/>
    <n v="4201530129"/>
    <n v="2"/>
    <s v="Recomplete"/>
    <x v="1"/>
    <s v="MAGNUM PRODUCING &amp; OPERATING CO."/>
    <x v="468"/>
    <n v="1"/>
    <x v="12"/>
    <n v="8450"/>
    <s v="GAS"/>
    <x v="0"/>
    <s v="V"/>
    <n v="10816"/>
    <x v="394"/>
    <x v="385"/>
    <x v="250"/>
    <n v="201"/>
    <n v="1954486"/>
    <m/>
    <n v="46152"/>
    <m/>
    <n v="33"/>
    <n v="628"/>
    <n v="11727"/>
    <n v="371900"/>
    <m/>
    <n v="854"/>
    <n v="24142"/>
    <n v="7865"/>
    <s v="GULF COAST CENTRAL"/>
    <n v="239359"/>
    <n v="47758"/>
    <n v="450"/>
    <s v="EAGLEBINE"/>
    <n v="47"/>
    <n v="286"/>
    <n v="1431"/>
    <n v="1715806"/>
    <n v="13"/>
    <n v="1020"/>
    <n v="28773"/>
    <d v="1991-01-15T00:00:00"/>
    <n v="240"/>
    <n v="80"/>
    <n v="195"/>
    <n v="30210"/>
    <n v="41533.928999999996"/>
    <n v="42350"/>
    <n v="24.077000000000002"/>
    <n v="33.1"/>
    <n v="52.5"/>
    <n v="46431"/>
    <n v="3"/>
    <n v="1498"/>
    <n v="3"/>
    <n v="9237"/>
    <n v="3"/>
    <n v="55"/>
    <n v="3"/>
    <n v="8418"/>
    <n v="8424"/>
    <n v="0.63"/>
    <n v="47"/>
    <d v="1973-08-18T00:00:00"/>
    <n v="1"/>
    <n v="1"/>
    <s v="TEXAS UTILITIES FUEL CO."/>
    <s v="HOWELL TRANSPORTATION SERVICES"/>
    <n v="57435"/>
    <n v="6"/>
    <m/>
    <s v="NELSONVILLE"/>
    <x v="0"/>
    <n v="3"/>
    <s v="TEXAS &amp; LOUISIANA GULF COAST BASIN"/>
    <m/>
    <s v="USA"/>
    <m/>
    <m/>
    <n v="29.970862700000001"/>
    <n v="37"/>
    <n v="-96.3297113"/>
    <m/>
    <m/>
    <s v="P-330"/>
    <x v="3"/>
    <s v="FITZGIBBONS, J"/>
    <n v="199159"/>
    <n v="560"/>
    <n v="23259"/>
    <n v="3802"/>
    <n v="0"/>
  </r>
  <r>
    <n v="42089302430000"/>
    <n v="4208930243"/>
    <n v="0"/>
    <s v="Not in Permit List"/>
    <x v="1"/>
    <s v="MAGNUM PRODUCING, LP"/>
    <x v="469"/>
    <n v="1"/>
    <x v="9"/>
    <s v="WILCOX 10600"/>
    <s v="GAS"/>
    <x v="3"/>
    <s v="V"/>
    <n v="11100"/>
    <x v="4"/>
    <x v="326"/>
    <x v="69"/>
    <n v="402"/>
    <n v="4928960"/>
    <m/>
    <n v="80603"/>
    <m/>
    <n v="3"/>
    <n v="48"/>
    <n v="33499"/>
    <n v="902096"/>
    <m/>
    <n v="646"/>
    <n v="26461"/>
    <n v="646"/>
    <s v="GULF COAST CENTRAL"/>
    <n v="26461"/>
    <n v="5056"/>
    <n v="113"/>
    <s v="EAGLEBINE"/>
    <n v="11"/>
    <n v="101"/>
    <n v="536"/>
    <n v="604700"/>
    <n v="1"/>
    <n v="397"/>
    <n v="11117"/>
    <d v="2010-05-01T00:00:00"/>
    <n v="223"/>
    <n v="0"/>
    <n v="0"/>
    <m/>
    <n v="24302.082999999999"/>
    <n v="61150"/>
    <n v="41.149000000000001"/>
    <n v="0"/>
    <n v="62.5"/>
    <n v="82551"/>
    <n v="16"/>
    <n v="1929"/>
    <n v="16"/>
    <n v="15688"/>
    <n v="16"/>
    <n v="94"/>
    <n v="16"/>
    <n v="10633"/>
    <n v="10692"/>
    <n v="0.67"/>
    <n v="54"/>
    <d v="1973-04-23T00:00:00"/>
    <n v="1"/>
    <n v="1"/>
    <s v="HOUSTON PIPE LINE COMPANY LP"/>
    <s v="SHELL TRADING (US) COMPANY"/>
    <n v="55095"/>
    <n v="59"/>
    <m/>
    <s v="GLIDDEN"/>
    <x v="0"/>
    <n v="3"/>
    <s v="TEXAS &amp; LOUISIANA GULF COAST BASIN"/>
    <m/>
    <s v="USA"/>
    <m/>
    <m/>
    <n v="29.694807300000001"/>
    <n v="26"/>
    <n v="-96.620413600000006"/>
    <m/>
    <m/>
    <s v="P-330"/>
    <x v="0"/>
    <s v="GILLELAND, D"/>
    <n v="198787"/>
    <n v="288"/>
    <n v="6999"/>
    <n v="140"/>
    <n v="0"/>
  </r>
  <r>
    <n v="42089300990000"/>
    <n v="4208930099"/>
    <n v="1"/>
    <s v="Recomplete"/>
    <x v="1"/>
    <s v="MAGNUM PRODUCING &amp; OPERATING CO."/>
    <x v="420"/>
    <n v="1"/>
    <x v="9"/>
    <s v="WILCOX 9250"/>
    <s v="GAS"/>
    <x v="0"/>
    <s v="V"/>
    <n v="10861"/>
    <x v="389"/>
    <x v="386"/>
    <x v="209"/>
    <n v="271"/>
    <n v="2066454"/>
    <m/>
    <n v="93344"/>
    <m/>
    <m/>
    <n v="57"/>
    <n v="13290"/>
    <n v="437753"/>
    <m/>
    <n v="593"/>
    <n v="7432"/>
    <n v="4167"/>
    <s v="GULF COAST CENTRAL"/>
    <n v="65195"/>
    <n v="15033"/>
    <n v="105"/>
    <s v="EAGLEBINE"/>
    <n v="18"/>
    <n v="69"/>
    <n v="308"/>
    <n v="415233"/>
    <n v="6"/>
    <m/>
    <n v="853"/>
    <d v="1993-07-15T00:00:00"/>
    <n v="86"/>
    <n v="80"/>
    <n v="1500"/>
    <n v="17330"/>
    <m/>
    <n v="22140"/>
    <m/>
    <n v="57.7"/>
    <n v="0"/>
    <n v="20977"/>
    <n v="42"/>
    <n v="1404"/>
    <n v="16"/>
    <n v="4640"/>
    <n v="42"/>
    <n v="28"/>
    <n v="42"/>
    <n v="9252"/>
    <n v="9260"/>
    <n v="0.68"/>
    <m/>
    <d v="1971-03-18T00:00:00"/>
    <n v="1"/>
    <n v="1"/>
    <s v="RASMUSSEN, HAL J. OPERATING, INC"/>
    <s v="KOCH OIL CO/DIV OF KOCH IND, INC"/>
    <n v="50436"/>
    <n v="8"/>
    <m/>
    <s v="RAMSEY, E."/>
    <x v="0"/>
    <n v="3"/>
    <s v="TEXAS &amp; LOUISIANA GULF COAST BASIN"/>
    <m/>
    <s v="USA"/>
    <m/>
    <m/>
    <n v="29.6623199"/>
    <n v="84"/>
    <n v="-96.363606799999999"/>
    <m/>
    <m/>
    <s v="P-330"/>
    <x v="3"/>
    <s v="BARTLESON, P K"/>
    <n v="197833"/>
    <m/>
    <n v="1343"/>
    <n v="136"/>
    <n v="0"/>
  </r>
  <r>
    <n v="42089300930000"/>
    <n v="4208930093"/>
    <n v="0"/>
    <s v="Not in Permit List"/>
    <x v="1"/>
    <s v="MAGNUM PRODUCING, LP"/>
    <x v="114"/>
    <n v="2"/>
    <x v="9"/>
    <s v="WILCOX 9350"/>
    <s v="GAS"/>
    <x v="0"/>
    <s v="V"/>
    <n v="10844"/>
    <x v="4"/>
    <x v="210"/>
    <x v="318"/>
    <n v="131"/>
    <n v="1324537"/>
    <m/>
    <n v="29303"/>
    <m/>
    <n v="1"/>
    <n v="74"/>
    <n v="2893"/>
    <n v="250059"/>
    <m/>
    <n v="235"/>
    <n v="7744"/>
    <n v="2595"/>
    <s v="GULF COAST CENTRAL"/>
    <n v="84621"/>
    <n v="16699"/>
    <n v="184"/>
    <s v="EAGLEBINE"/>
    <n v="14"/>
    <n v="86"/>
    <n v="434"/>
    <n v="518767"/>
    <n v="0"/>
    <n v="25"/>
    <n v="3845"/>
    <d v="1994-11-01T00:00:00"/>
    <n v="9"/>
    <n v="0"/>
    <n v="0"/>
    <n v="30790"/>
    <n v="58428.571000000004"/>
    <n v="45200"/>
    <n v="17.114999999999998"/>
    <n v="32.5"/>
    <n v="13.5"/>
    <n v="21447"/>
    <n v="14"/>
    <n v="1181"/>
    <n v="27"/>
    <n v="4428"/>
    <n v="27"/>
    <n v="27"/>
    <n v="27"/>
    <n v="3566"/>
    <n v="3600"/>
    <n v="0.7"/>
    <m/>
    <d v="1985-01-29T00:00:00"/>
    <n v="1"/>
    <n v="1"/>
    <m/>
    <m/>
    <n v="50040"/>
    <n v="34"/>
    <m/>
    <s v="RAMSEY, E."/>
    <x v="0"/>
    <n v="3"/>
    <s v="TEXAS &amp; LOUISIANA GULF COAST BASIN"/>
    <m/>
    <s v="USA"/>
    <m/>
    <m/>
    <n v="29.670507300000001"/>
    <n v="84"/>
    <n v="-96.356125300000002"/>
    <m/>
    <m/>
    <s v="P-330"/>
    <x v="0"/>
    <s v="BARTLESON, P K"/>
    <n v="197737"/>
    <n v="42"/>
    <n v="2454"/>
    <n v="5"/>
    <n v="0"/>
  </r>
  <r>
    <n v="42089300280000"/>
    <n v="4208930028"/>
    <n v="0"/>
    <s v="Not in Permit List"/>
    <x v="1"/>
    <s v="MAGNUM PRODUCING, LP"/>
    <x v="470"/>
    <n v="1"/>
    <x v="9"/>
    <s v="WILCOX 9350"/>
    <s v="GAS"/>
    <x v="0"/>
    <s v="V"/>
    <n v="9700"/>
    <x v="4"/>
    <x v="387"/>
    <x v="96"/>
    <n v="374"/>
    <n v="5363802"/>
    <m/>
    <n v="97897"/>
    <m/>
    <m/>
    <n v="14"/>
    <n v="68835"/>
    <n v="991864"/>
    <m/>
    <n v="558"/>
    <n v="16856"/>
    <n v="4176"/>
    <s v="GULF COAST CENTRAL"/>
    <n v="126497"/>
    <n v="25259"/>
    <n v="389"/>
    <s v="EAGLEBINE"/>
    <n v="32"/>
    <n v="171"/>
    <n v="830"/>
    <n v="1024452"/>
    <n v="3"/>
    <m/>
    <n v="4399"/>
    <d v="2016-05-01T00:00:00"/>
    <n v="924"/>
    <n v="0"/>
    <n v="0"/>
    <n v="25600"/>
    <m/>
    <n v="54790"/>
    <m/>
    <n v="39.1"/>
    <n v="0"/>
    <n v="41123"/>
    <n v="41"/>
    <n v="1187"/>
    <n v="29"/>
    <n v="7824"/>
    <n v="41"/>
    <n v="47"/>
    <n v="41"/>
    <n v="9332"/>
    <n v="9342"/>
    <n v="0.69"/>
    <n v="43.9"/>
    <d v="1993-06-05T00:00:00"/>
    <n v="1"/>
    <n v="1"/>
    <s v="MAGNUM PRODUCING, LP"/>
    <s v="SHELL TRADING (US) COMPANY"/>
    <n v="47134"/>
    <n v="10"/>
    <m/>
    <s v="RAMSEY, E."/>
    <x v="0"/>
    <n v="3"/>
    <s v="TEXAS &amp; LOUISIANA GULF COAST BASIN"/>
    <m/>
    <s v="USA"/>
    <m/>
    <m/>
    <n v="29.675413500000001"/>
    <n v="84"/>
    <n v="-96.360227199999997"/>
    <m/>
    <m/>
    <s v="P-330"/>
    <x v="0"/>
    <s v="BARTLESON, P K"/>
    <n v="197121"/>
    <m/>
    <n v="4179"/>
    <n v="878"/>
    <n v="0"/>
  </r>
  <r>
    <n v="42071023950000"/>
    <n v="4207102395"/>
    <n v="0"/>
    <s v="Not in Permit List"/>
    <x v="1"/>
    <s v="MAGNUM PRODUCING, LP"/>
    <x v="230"/>
    <n v="3"/>
    <x v="34"/>
    <s v="FRIO 9000"/>
    <s v="GAS"/>
    <x v="0"/>
    <s v="V"/>
    <n v="9992"/>
    <x v="4"/>
    <x v="332"/>
    <x v="75"/>
    <n v="388"/>
    <n v="3299267"/>
    <m/>
    <n v="6891"/>
    <m/>
    <m/>
    <n v="39"/>
    <n v="35822"/>
    <n v="556769"/>
    <m/>
    <m/>
    <n v="2812"/>
    <n v="0"/>
    <s v="GULF COAST CENTRAL"/>
    <n v="14271"/>
    <n v="2379"/>
    <n v="159"/>
    <m/>
    <n v="0"/>
    <n v="15"/>
    <n v="89"/>
    <n v="88733"/>
    <n v="1"/>
    <m/>
    <n v="9614"/>
    <d v="2008-12-14T00:00:00"/>
    <n v="310"/>
    <n v="90"/>
    <n v="735"/>
    <m/>
    <m/>
    <n v="478780"/>
    <m/>
    <n v="0"/>
    <n v="0"/>
    <n v="43018"/>
    <n v="414"/>
    <n v="176"/>
    <n v="406"/>
    <n v="7322"/>
    <n v="414"/>
    <n v="44"/>
    <n v="414"/>
    <n v="9068"/>
    <n v="9074"/>
    <n v="0.63"/>
    <m/>
    <d v="1966-01-01T00:00:00"/>
    <n v="1"/>
    <n v="1"/>
    <s v="MAGNUM PRODUCING, LP"/>
    <s v="EASTEX CRUDE COMPANY"/>
    <n v="38467"/>
    <n v="6"/>
    <m/>
    <s v="MAYES SOUTH"/>
    <x v="0"/>
    <n v="3"/>
    <s v="TEXAS &amp; LOUISIANA GULF COAST BASIN"/>
    <n v="153"/>
    <s v="USA"/>
    <m/>
    <m/>
    <n v="29.5636695"/>
    <n v="412"/>
    <n v="-94.708519100000004"/>
    <m/>
    <m/>
    <s v="P-330"/>
    <x v="0"/>
    <s v="POITEVENT, J"/>
    <n v="195508"/>
    <m/>
    <n v="5282"/>
    <n v="168"/>
    <n v="0"/>
  </r>
  <r>
    <n v="42321019080000"/>
    <n v="4232101908"/>
    <n v="0"/>
    <s v="Not in Permit List"/>
    <x v="1"/>
    <s v="MAGNUM PRODUCING &amp; OPERATING COMPANY"/>
    <x v="471"/>
    <s v="2 M"/>
    <x v="3"/>
    <s v="SIMPSON"/>
    <s v="GAS"/>
    <x v="0"/>
    <s v="V"/>
    <n v="9408"/>
    <x v="4"/>
    <x v="388"/>
    <x v="319"/>
    <n v="48"/>
    <n v="824944"/>
    <m/>
    <n v="2531"/>
    <m/>
    <m/>
    <n v="420"/>
    <n v="0"/>
    <n v="140022"/>
    <m/>
    <m/>
    <n v="15532"/>
    <n v="0"/>
    <s v="GULF COAST CENTRAL"/>
    <n v="197974"/>
    <n v="32996"/>
    <n v="0"/>
    <m/>
    <n v="0"/>
    <n v="272"/>
    <n v="1635"/>
    <n v="1634839"/>
    <n v="0"/>
    <n v="1435"/>
    <n v="113007"/>
    <d v="1993-05-01T00:00:00"/>
    <n v="0"/>
    <n v="0"/>
    <n v="0"/>
    <m/>
    <m/>
    <n v="325940"/>
    <m/>
    <n v="0"/>
    <n v="0"/>
    <n v="50680"/>
    <n v="2"/>
    <n v="351"/>
    <n v="7"/>
    <n v="8447"/>
    <n v="2"/>
    <n v="51"/>
    <n v="2"/>
    <n v="8916"/>
    <n v="8932"/>
    <m/>
    <m/>
    <d v="1965-02-20T00:00:00"/>
    <n v="1"/>
    <n v="1"/>
    <m/>
    <m/>
    <n v="35305"/>
    <n v="16"/>
    <m/>
    <s v="PHEASANT"/>
    <x v="0"/>
    <n v="3"/>
    <s v="TEXAS &amp; LOUISIANA GULF COAST BASIN"/>
    <m/>
    <s v="USA"/>
    <m/>
    <m/>
    <n v="28.820163999999998"/>
    <n v="373"/>
    <n v="-96.210344399999997"/>
    <m/>
    <m/>
    <s v="P-330"/>
    <x v="2"/>
    <s v="REED, N"/>
    <n v="194989"/>
    <m/>
    <n v="55467"/>
    <n v="0"/>
    <n v="0"/>
  </r>
  <r>
    <n v="42481010580000"/>
    <n v="4248101058"/>
    <n v="0"/>
    <s v="Not in Permit List"/>
    <x v="1"/>
    <s v="MAGNUM PRODUCING &amp; OPERATING COMPANY"/>
    <x v="121"/>
    <s v="1 U"/>
    <x v="5"/>
    <s v="FRIO 6000"/>
    <s v="GAS"/>
    <x v="3"/>
    <s v="V"/>
    <n v="6525"/>
    <x v="4"/>
    <x v="389"/>
    <x v="320"/>
    <n v="18"/>
    <n v="236986"/>
    <m/>
    <m/>
    <m/>
    <m/>
    <n v="12477"/>
    <n v="0"/>
    <n v="39498"/>
    <m/>
    <m/>
    <n v="11359"/>
    <n v="0"/>
    <s v="GULF COAST CENTRAL"/>
    <n v="73191"/>
    <n v="12199"/>
    <n v="0"/>
    <m/>
    <n v="0"/>
    <n v="70"/>
    <n v="421"/>
    <n v="421484"/>
    <n v="0"/>
    <m/>
    <n v="73191"/>
    <d v="1994-11-01T00:00:00"/>
    <n v="0"/>
    <n v="0"/>
    <n v="0"/>
    <m/>
    <m/>
    <m/>
    <m/>
    <n v="0"/>
    <n v="0"/>
    <n v="15359"/>
    <n v="14"/>
    <m/>
    <m/>
    <n v="2560"/>
    <n v="14"/>
    <n v="15"/>
    <n v="14"/>
    <n v="4269"/>
    <n v="6016"/>
    <m/>
    <m/>
    <d v="1967-02-07T00:00:00"/>
    <n v="1"/>
    <n v="1"/>
    <s v="HOUSTON PIPE LINE COMPANY LP"/>
    <s v="PLAINS MARKETING, L.P."/>
    <n v="33326"/>
    <n v="1747"/>
    <m/>
    <s v="WHARTON, S"/>
    <x v="0"/>
    <n v="3"/>
    <s v="TEXAS &amp; LOUISIANA GULF COAST BASIN"/>
    <m/>
    <s v="USA"/>
    <m/>
    <m/>
    <n v="29.259397199999999"/>
    <n v="7"/>
    <n v="-96.072744200000002"/>
    <m/>
    <m/>
    <s v="P-330"/>
    <x v="2"/>
    <s v="BIGGAM, F"/>
    <n v="194648"/>
    <m/>
    <n v="163795"/>
    <n v="0"/>
    <n v="0"/>
  </r>
  <r>
    <n v="42015002610000"/>
    <n v="4201500261"/>
    <n v="0"/>
    <s v="Not in Permit List"/>
    <x v="1"/>
    <s v="MAGNUM PRODUCING, LP"/>
    <x v="233"/>
    <n v="1"/>
    <x v="12"/>
    <s v="WILCOX K"/>
    <s v="GAS"/>
    <x v="0"/>
    <s v="V"/>
    <n v="10219"/>
    <x v="236"/>
    <x v="390"/>
    <x v="171"/>
    <n v="503"/>
    <n v="2874878"/>
    <m/>
    <n v="2165"/>
    <m/>
    <m/>
    <n v="135"/>
    <n v="29442"/>
    <n v="481311"/>
    <m/>
    <m/>
    <n v="15999"/>
    <n v="0"/>
    <s v="GULF COAST CENTRAL"/>
    <n v="97465"/>
    <n v="16244"/>
    <n v="577"/>
    <s v="EAGLEBINE"/>
    <n v="0"/>
    <n v="98"/>
    <n v="590"/>
    <n v="590357"/>
    <n v="3"/>
    <m/>
    <n v="9207"/>
    <d v="1996-05-04T00:00:00"/>
    <n v="207"/>
    <n v="60"/>
    <n v="240"/>
    <m/>
    <n v="81954.544999999998"/>
    <n v="1327890"/>
    <n v="12.202"/>
    <n v="0"/>
    <n v="0"/>
    <n v="34396"/>
    <n v="16"/>
    <n v="361"/>
    <n v="1"/>
    <n v="5733"/>
    <n v="16"/>
    <n v="34"/>
    <n v="16"/>
    <n v="9832"/>
    <n v="9856"/>
    <n v="0.67"/>
    <m/>
    <d v="1956-05-10T00:00:00"/>
    <n v="1"/>
    <n v="1"/>
    <s v="DEVON GAS SERVICES, L.P."/>
    <s v="PLAINS MARKETING, L.P."/>
    <n v="8226"/>
    <n v="24"/>
    <m/>
    <s v="SEALY"/>
    <x v="0"/>
    <n v="3"/>
    <s v="TEXAS &amp; LOUISIANA GULF COAST BASIN"/>
    <n v="179"/>
    <s v="USA"/>
    <m/>
    <m/>
    <n v="29.757490199999999"/>
    <n v="214"/>
    <n v="-96.199672000000007"/>
    <n v="2"/>
    <m/>
    <s v="P-330"/>
    <x v="0"/>
    <s v="H&amp;TC RR CO"/>
    <n v="193486"/>
    <n v="66"/>
    <n v="5409"/>
    <n v="122"/>
    <n v="0"/>
  </r>
  <r>
    <n v="42015002620000"/>
    <n v="4201500262"/>
    <n v="2"/>
    <s v="Recomplete"/>
    <x v="1"/>
    <s v="MAGNUM PRODUCING, LP"/>
    <x v="233"/>
    <n v="2"/>
    <x v="12"/>
    <s v="WILCOX 8700"/>
    <s v="GAS"/>
    <x v="0"/>
    <s v="V"/>
    <n v="10887"/>
    <x v="162"/>
    <x v="391"/>
    <x v="321"/>
    <n v="441"/>
    <n v="6004626"/>
    <m/>
    <n v="11260"/>
    <m/>
    <m/>
    <n v="61"/>
    <n v="180186"/>
    <n v="1012031"/>
    <m/>
    <m/>
    <n v="27750"/>
    <n v="0"/>
    <s v="GULF COAST CENTRAL"/>
    <n v="204672"/>
    <n v="34112"/>
    <n v="6173"/>
    <s v="EAGLEBINE"/>
    <n v="0"/>
    <n v="178"/>
    <n v="1071"/>
    <n v="1070516"/>
    <n v="3"/>
    <m/>
    <n v="131"/>
    <d v="2005-12-22T00:00:00"/>
    <n v="6"/>
    <n v="90"/>
    <n v="780"/>
    <m/>
    <m/>
    <n v="533270"/>
    <m/>
    <n v="0"/>
    <n v="0"/>
    <n v="77110"/>
    <n v="31"/>
    <n v="263"/>
    <n v="3"/>
    <n v="12852"/>
    <n v="31"/>
    <n v="77"/>
    <n v="31"/>
    <n v="8686"/>
    <n v="8809"/>
    <n v="0.69"/>
    <n v="47.7"/>
    <d v="1958-05-18T00:00:00"/>
    <n v="1"/>
    <n v="1"/>
    <s v="DEVON GAS SERVICES, L.P."/>
    <s v="PLAINS MARKETING, L.P."/>
    <n v="8221"/>
    <n v="123"/>
    <m/>
    <s v="SEALY"/>
    <x v="0"/>
    <n v="3"/>
    <s v="TEXAS &amp; LOUISIANA GULF COAST BASIN"/>
    <n v="179"/>
    <s v="USA"/>
    <m/>
    <m/>
    <n v="29.760844899999999"/>
    <n v="214"/>
    <n v="-96.201915299999996"/>
    <n v="2"/>
    <m/>
    <s v="P-330"/>
    <x v="0"/>
    <s v="H&amp;TC RR CO"/>
    <n v="193481"/>
    <m/>
    <n v="61"/>
    <n v="3"/>
    <n v="0"/>
  </r>
  <r>
    <n v="42321019080000"/>
    <n v="4232101908"/>
    <n v="0"/>
    <s v="Not in Permit List"/>
    <x v="1"/>
    <s v="MAGNUM PRODUCING &amp; OPERATING COMPANY"/>
    <x v="472"/>
    <s v="2 L"/>
    <x v="3"/>
    <s v="NELSON"/>
    <s v="GAS"/>
    <x v="0"/>
    <s v="V"/>
    <n v="9408"/>
    <x v="4"/>
    <x v="392"/>
    <x v="322"/>
    <n v="89"/>
    <n v="2076425"/>
    <m/>
    <n v="1864"/>
    <m/>
    <m/>
    <n v="783"/>
    <n v="0"/>
    <n v="347935"/>
    <m/>
    <m/>
    <n v="52419"/>
    <n v="0"/>
    <s v="GULF COAST CENTRAL"/>
    <n v="431008"/>
    <n v="71835"/>
    <n v="0"/>
    <m/>
    <n v="0"/>
    <n v="564"/>
    <n v="3383"/>
    <n v="3382500"/>
    <n v="0"/>
    <m/>
    <n v="89292"/>
    <d v="1993-05-01T00:00:00"/>
    <n v="0"/>
    <n v="0"/>
    <n v="0"/>
    <m/>
    <m/>
    <n v="1113960"/>
    <m/>
    <n v="0"/>
    <n v="0"/>
    <n v="101475"/>
    <n v="2"/>
    <n v="225"/>
    <n v="11"/>
    <n v="16913"/>
    <n v="2"/>
    <n v="101"/>
    <n v="2"/>
    <n v="9096"/>
    <n v="9104"/>
    <m/>
    <m/>
    <d v="1963-02-25T00:00:00"/>
    <n v="1"/>
    <n v="1"/>
    <m/>
    <m/>
    <n v="7807"/>
    <n v="8"/>
    <m/>
    <s v="PHEASANT"/>
    <x v="0"/>
    <n v="3"/>
    <s v="TEXAS &amp; LOUISIANA GULF COAST BASIN"/>
    <m/>
    <s v="USA"/>
    <m/>
    <m/>
    <n v="28.820163999999998"/>
    <n v="373"/>
    <n v="-96.210344399999997"/>
    <m/>
    <m/>
    <s v="P-330"/>
    <x v="2"/>
    <s v="REED, N"/>
    <n v="193092"/>
    <m/>
    <n v="47751"/>
    <n v="0"/>
    <n v="0"/>
  </r>
  <r>
    <n v="42321018990000"/>
    <n v="4232101899"/>
    <n v="0"/>
    <s v="Not in Permit List"/>
    <x v="1"/>
    <s v="MAGNUM PRODUCING &amp; OPERATING COMPANY"/>
    <x v="473"/>
    <s v="1 L"/>
    <x v="3"/>
    <s v="MCDONALD"/>
    <s v="GAS"/>
    <x v="0"/>
    <s v="V"/>
    <n v="10800"/>
    <x v="4"/>
    <x v="390"/>
    <x v="323"/>
    <n v="112"/>
    <n v="1204324"/>
    <m/>
    <n v="4"/>
    <m/>
    <n v="4"/>
    <n v="612"/>
    <n v="0"/>
    <n v="200725"/>
    <m/>
    <m/>
    <n v="29955"/>
    <n v="0"/>
    <s v="GULF COAST CENTRAL"/>
    <n v="77636"/>
    <n v="12939"/>
    <n v="0"/>
    <m/>
    <n v="0"/>
    <n v="19"/>
    <n v="112"/>
    <n v="111714"/>
    <n v="0"/>
    <m/>
    <n v="83952"/>
    <d v="1993-05-01T00:00:00"/>
    <n v="0"/>
    <n v="0"/>
    <n v="0"/>
    <m/>
    <n v="8534000"/>
    <n v="301081000"/>
    <n v="0.11700000000000001"/>
    <n v="0"/>
    <n v="6.5"/>
    <n v="36284"/>
    <n v="28"/>
    <n v="4"/>
    <n v="1"/>
    <n v="6047"/>
    <n v="28"/>
    <n v="36"/>
    <n v="28"/>
    <n v="9222"/>
    <n v="9232"/>
    <m/>
    <m/>
    <d v="1956-11-14T00:00:00"/>
    <n v="1"/>
    <n v="1"/>
    <m/>
    <m/>
    <n v="7803"/>
    <n v="10"/>
    <m/>
    <s v="PHEASANT"/>
    <x v="0"/>
    <n v="3"/>
    <s v="TEXAS &amp; LOUISIANA GULF COAST BASIN"/>
    <m/>
    <s v="USA"/>
    <m/>
    <m/>
    <n v="28.811904200000001"/>
    <n v="346"/>
    <n v="-96.200923099999997"/>
    <m/>
    <m/>
    <s v="P-330"/>
    <x v="2"/>
    <s v="KEIRANS, W"/>
    <n v="193088"/>
    <n v="4"/>
    <n v="34136"/>
    <n v="0"/>
    <n v="0"/>
  </r>
  <r>
    <n v="42321019070000"/>
    <n v="4232101907"/>
    <n v="0"/>
    <s v="Not in Permit List"/>
    <x v="1"/>
    <s v="MAGNUM PRODUCING &amp; OPERATING COMPANY"/>
    <x v="474"/>
    <s v="1 L"/>
    <x v="3"/>
    <s v="MCDONALD"/>
    <s v="GAS"/>
    <x v="0"/>
    <s v="V"/>
    <n v="9550"/>
    <x v="4"/>
    <x v="393"/>
    <x v="297"/>
    <n v="377"/>
    <n v="7200955"/>
    <m/>
    <n v="8889"/>
    <m/>
    <n v="3"/>
    <n v="330"/>
    <n v="34574"/>
    <n v="1209048"/>
    <m/>
    <m/>
    <n v="4506"/>
    <n v="0"/>
    <s v="GULF COAST CENTRAL"/>
    <n v="59416"/>
    <n v="9903"/>
    <n v="236"/>
    <m/>
    <n v="0"/>
    <n v="24"/>
    <n v="142"/>
    <n v="142467"/>
    <n v="6"/>
    <n v="254"/>
    <n v="24461"/>
    <d v="1992-11-01T00:00:00"/>
    <n v="503"/>
    <n v="0"/>
    <n v="0"/>
    <m/>
    <n v="106025.51"/>
    <n v="810100"/>
    <n v="9.4320000000000004"/>
    <n v="0"/>
    <n v="9.1"/>
    <n v="83081"/>
    <n v="21"/>
    <n v="1097"/>
    <n v="1"/>
    <n v="13847"/>
    <n v="21"/>
    <n v="83"/>
    <n v="21"/>
    <n v="9156"/>
    <n v="9180"/>
    <n v="0.66"/>
    <n v="59.3"/>
    <d v="1958-04-17T00:00:00"/>
    <n v="1"/>
    <n v="1"/>
    <m/>
    <m/>
    <n v="7802"/>
    <n v="24"/>
    <m/>
    <s v="PHEASANT"/>
    <x v="0"/>
    <n v="3"/>
    <s v="TEXAS &amp; LOUISIANA GULF COAST BASIN"/>
    <m/>
    <s v="USA"/>
    <m/>
    <m/>
    <n v="28.8051265"/>
    <n v="373"/>
    <n v="-96.200843300000003"/>
    <m/>
    <m/>
    <s v="P-330"/>
    <x v="2"/>
    <s v="REED, N"/>
    <n v="193087"/>
    <n v="196"/>
    <n v="20781"/>
    <n v="3138"/>
    <n v="0"/>
  </r>
  <r>
    <n v="42321019010000"/>
    <n v="4232101901"/>
    <n v="0"/>
    <s v="Not in Permit List"/>
    <x v="1"/>
    <s v="MAGNUM PRODUCING &amp; OPERATING COMPANY"/>
    <x v="475"/>
    <n v="1"/>
    <x v="3"/>
    <s v="SIMPSON"/>
    <s v="GAS"/>
    <x v="0"/>
    <s v="V"/>
    <n v="9380"/>
    <x v="4"/>
    <x v="394"/>
    <x v="297"/>
    <n v="371"/>
    <n v="6683386"/>
    <m/>
    <n v="4106"/>
    <m/>
    <n v="2"/>
    <n v="185"/>
    <n v="39126"/>
    <n v="1118004"/>
    <m/>
    <m/>
    <n v="35533"/>
    <n v="0"/>
    <s v="GULF COAST CENTRAL"/>
    <n v="315547"/>
    <n v="52591"/>
    <n v="1204"/>
    <m/>
    <n v="0"/>
    <n v="323"/>
    <n v="1937"/>
    <n v="1936774"/>
    <n v="6"/>
    <n v="144"/>
    <n v="17416"/>
    <d v="1992-11-01T00:00:00"/>
    <n v="976"/>
    <n v="0"/>
    <n v="0"/>
    <m/>
    <n v="151770.26999999999"/>
    <n v="1627710"/>
    <n v="6.5890000000000004"/>
    <n v="0"/>
    <n v="10.8"/>
    <n v="142677"/>
    <n v="23"/>
    <n v="502"/>
    <n v="10"/>
    <n v="23780"/>
    <n v="23"/>
    <n v="143"/>
    <n v="23"/>
    <n v="8872"/>
    <n v="8900"/>
    <n v="0.66"/>
    <n v="59.2"/>
    <d v="1959-05-25T00:00:00"/>
    <n v="1"/>
    <n v="1"/>
    <m/>
    <m/>
    <n v="7794"/>
    <n v="28"/>
    <m/>
    <s v="PHEASANT"/>
    <x v="0"/>
    <n v="3"/>
    <s v="TEXAS &amp; LOUISIANA GULF COAST BASIN"/>
    <m/>
    <s v="USA"/>
    <m/>
    <m/>
    <n v="28.815190399999999"/>
    <n v="420"/>
    <n v="-96.205816200000001"/>
    <m/>
    <m/>
    <s v="P-330"/>
    <x v="2"/>
    <s v="YEAMANS, H"/>
    <n v="193079"/>
    <n v="74"/>
    <n v="11231"/>
    <n v="498"/>
    <n v="0"/>
  </r>
  <r>
    <n v="42321801300000"/>
    <n v="4232180130"/>
    <n v="0"/>
    <s v="Not in Permit List"/>
    <x v="1"/>
    <s v="MAGNUM PRODUCING &amp; OPERATING COMPANY"/>
    <x v="476"/>
    <s v="1 U"/>
    <x v="3"/>
    <s v="SIMPSON"/>
    <s v="GAS"/>
    <x v="0"/>
    <s v="V"/>
    <n v="8860"/>
    <x v="4"/>
    <x v="395"/>
    <x v="297"/>
    <n v="370"/>
    <n v="7526490"/>
    <m/>
    <n v="3817"/>
    <m/>
    <m/>
    <n v="142"/>
    <n v="0"/>
    <n v="1258232"/>
    <m/>
    <m/>
    <n v="35340"/>
    <n v="0"/>
    <m/>
    <n v="292065"/>
    <n v="48678"/>
    <n v="0"/>
    <m/>
    <n v="0"/>
    <n v="294"/>
    <n v="1761"/>
    <n v="1761226"/>
    <n v="0"/>
    <n v="5"/>
    <n v="1378"/>
    <d v="1993-05-01T00:00:00"/>
    <n v="0"/>
    <n v="0"/>
    <n v="0"/>
    <m/>
    <m/>
    <n v="1971830"/>
    <m/>
    <n v="0"/>
    <n v="0"/>
    <n v="156057"/>
    <n v="22"/>
    <n v="598"/>
    <n v="10"/>
    <n v="26010"/>
    <n v="22"/>
    <n v="156"/>
    <n v="22"/>
    <n v="8839"/>
    <n v="8860"/>
    <n v="0.6"/>
    <m/>
    <d v="1959-07-06T00:00:00"/>
    <n v="1"/>
    <n v="1"/>
    <m/>
    <m/>
    <n v="7791"/>
    <n v="21"/>
    <m/>
    <s v="PHEASANT"/>
    <x v="0"/>
    <n v="3"/>
    <s v="TEXAS &amp; LOUISIANA GULF COAST BASIN"/>
    <m/>
    <s v="USA"/>
    <m/>
    <m/>
    <m/>
    <m/>
    <m/>
    <m/>
    <m/>
    <s v="P-330"/>
    <x v="2"/>
    <m/>
    <n v="193077"/>
    <m/>
    <n v="2034"/>
    <n v="0"/>
    <n v="0"/>
  </r>
  <r>
    <n v="42321019070000"/>
    <n v="4232101907"/>
    <n v="0"/>
    <s v="Not in Permit List"/>
    <x v="1"/>
    <s v="MAGNUM PRODUCING &amp; OPERATING COMPANY"/>
    <x v="474"/>
    <s v="1 U"/>
    <x v="3"/>
    <s v="SIMPSON"/>
    <s v="GAS"/>
    <x v="0"/>
    <s v="V"/>
    <n v="9550"/>
    <x v="4"/>
    <x v="393"/>
    <x v="324"/>
    <n v="110"/>
    <n v="1828197"/>
    <m/>
    <n v="67"/>
    <m/>
    <m/>
    <n v="495"/>
    <n v="0"/>
    <n v="304767"/>
    <m/>
    <m/>
    <n v="4506"/>
    <n v="0"/>
    <s v="GULF COAST CENTRAL"/>
    <n v="59617"/>
    <n v="9936"/>
    <n v="0"/>
    <m/>
    <n v="0"/>
    <n v="24"/>
    <n v="142"/>
    <n v="142467"/>
    <n v="0"/>
    <n v="67"/>
    <n v="8520"/>
    <d v="1992-11-01T00:00:00"/>
    <n v="0"/>
    <n v="0"/>
    <n v="0"/>
    <m/>
    <m/>
    <n v="27286520"/>
    <m/>
    <n v="0"/>
    <n v="0"/>
    <n v="83081"/>
    <n v="21"/>
    <n v="64"/>
    <n v="8"/>
    <n v="13847"/>
    <n v="21"/>
    <n v="83"/>
    <n v="21"/>
    <n v="8818"/>
    <n v="8836"/>
    <m/>
    <m/>
    <d v="1958-04-17T00:00:00"/>
    <n v="1"/>
    <n v="1"/>
    <m/>
    <m/>
    <n v="7790"/>
    <n v="18"/>
    <m/>
    <s v="PHEASANT"/>
    <x v="0"/>
    <n v="3"/>
    <s v="TEXAS &amp; LOUISIANA GULF COAST BASIN"/>
    <m/>
    <s v="USA"/>
    <m/>
    <m/>
    <n v="28.8051265"/>
    <n v="373"/>
    <n v="-96.200843300000003"/>
    <m/>
    <m/>
    <s v="P-330"/>
    <x v="2"/>
    <s v="REED, N"/>
    <n v="193076"/>
    <m/>
    <n v="17452"/>
    <n v="0"/>
    <n v="0"/>
  </r>
  <r>
    <n v="42321019080000"/>
    <n v="4232101908"/>
    <n v="0"/>
    <s v="Not in Permit List"/>
    <x v="1"/>
    <s v="MAGNUM PRODUCING &amp; OPERATING COMPANY"/>
    <x v="472"/>
    <s v="2 U"/>
    <x v="3"/>
    <s v="F-21"/>
    <s v="GAS"/>
    <x v="0"/>
    <s v="V"/>
    <n v="9408"/>
    <x v="4"/>
    <x v="392"/>
    <x v="325"/>
    <n v="286"/>
    <n v="4377873"/>
    <m/>
    <n v="3879"/>
    <m/>
    <m/>
    <n v="149"/>
    <n v="137661"/>
    <n v="733524"/>
    <m/>
    <m/>
    <n v="57196"/>
    <n v="0"/>
    <s v="GULF COAST CENTRAL"/>
    <n v="615245"/>
    <n v="102541"/>
    <n v="18931"/>
    <m/>
    <n v="0"/>
    <n v="656"/>
    <n v="3935"/>
    <n v="3934533"/>
    <n v="1"/>
    <n v="92"/>
    <n v="33662"/>
    <d v="1993-05-01T00:00:00"/>
    <n v="1791"/>
    <n v="0"/>
    <n v="0"/>
    <m/>
    <n v="221727.27299999999"/>
    <n v="1128610"/>
    <n v="4.51"/>
    <n v="0"/>
    <n v="0"/>
    <n v="140456"/>
    <n v="6"/>
    <n v="509"/>
    <n v="7"/>
    <n v="23409"/>
    <n v="6"/>
    <n v="140"/>
    <n v="6"/>
    <n v="8837"/>
    <n v="8846"/>
    <n v="0.67"/>
    <n v="59.2"/>
    <d v="1965-03-04T00:00:00"/>
    <n v="1"/>
    <n v="1"/>
    <m/>
    <m/>
    <n v="7777"/>
    <n v="9"/>
    <m/>
    <s v="PHEASANT"/>
    <x v="0"/>
    <n v="3"/>
    <s v="TEXAS &amp; LOUISIANA GULF COAST BASIN"/>
    <m/>
    <s v="USA"/>
    <m/>
    <m/>
    <n v="28.820163999999998"/>
    <n v="373"/>
    <n v="-96.210344399999997"/>
    <m/>
    <m/>
    <s v="P-330"/>
    <x v="2"/>
    <s v="REED, N"/>
    <n v="193064"/>
    <n v="110"/>
    <n v="24390"/>
    <n v="107"/>
    <n v="0"/>
  </r>
  <r>
    <n v="42291026650000"/>
    <n v="4229102665"/>
    <n v="0"/>
    <s v="Not in Permit List"/>
    <x v="1"/>
    <s v="MAGNUM PRODUCING &amp; OPERATING COMPANY"/>
    <x v="477"/>
    <n v="3"/>
    <x v="32"/>
    <s v="YEGUA 8400"/>
    <s v="GAS"/>
    <x v="0"/>
    <s v="D"/>
    <n v="9020"/>
    <x v="4"/>
    <x v="396"/>
    <x v="326"/>
    <n v="132"/>
    <n v="874934"/>
    <m/>
    <m/>
    <m/>
    <m/>
    <n v="367"/>
    <n v="0"/>
    <n v="145822"/>
    <m/>
    <m/>
    <n v="818"/>
    <n v="0"/>
    <s v="GULF COAST CENTRAL"/>
    <n v="32411"/>
    <n v="5402"/>
    <n v="0"/>
    <m/>
    <n v="0"/>
    <n v="37"/>
    <n v="221"/>
    <n v="221071"/>
    <n v="0"/>
    <m/>
    <n v="59650"/>
    <d v="2016-05-01T00:00:00"/>
    <n v="0"/>
    <n v="0"/>
    <n v="0"/>
    <m/>
    <m/>
    <m/>
    <m/>
    <n v="0"/>
    <n v="0"/>
    <n v="31263"/>
    <n v="60"/>
    <m/>
    <m/>
    <n v="5211"/>
    <n v="60"/>
    <n v="31"/>
    <n v="60"/>
    <n v="8309"/>
    <n v="8318"/>
    <m/>
    <m/>
    <d v="1960-04-02T00:00:00"/>
    <n v="1"/>
    <n v="1"/>
    <m/>
    <m/>
    <n v="5965"/>
    <n v="9"/>
    <m/>
    <s v="DAYTON, NORTH"/>
    <x v="0"/>
    <n v="3"/>
    <s v="TEXAS &amp; LOUISIANA GULF COAST BASIN"/>
    <n v="134"/>
    <s v="USA"/>
    <m/>
    <m/>
    <n v="30.080924400000001"/>
    <n v="488"/>
    <n v="-94.966539900000001"/>
    <m/>
    <m/>
    <s v="P-330"/>
    <x v="2"/>
    <s v="H&amp;TC RR CO"/>
    <n v="191539"/>
    <m/>
    <n v="34447"/>
    <n v="0"/>
    <n v="0"/>
  </r>
  <r>
    <n v="42291024820000"/>
    <n v="4229102482"/>
    <n v="0"/>
    <s v="Not in Permit List"/>
    <x v="1"/>
    <s v="MAGNUM PRODUCING &amp; OPERATING COMPANY"/>
    <x v="478"/>
    <n v="3"/>
    <x v="32"/>
    <s v="MIOCENE 2400"/>
    <s v="GAS"/>
    <x v="0"/>
    <s v="V"/>
    <n v="3413"/>
    <x v="4"/>
    <x v="397"/>
    <x v="327"/>
    <n v="10"/>
    <n v="22926"/>
    <m/>
    <m/>
    <m/>
    <m/>
    <n v="784"/>
    <n v="0"/>
    <n v="3821"/>
    <m/>
    <m/>
    <n v="375"/>
    <n v="0"/>
    <s v="GULF COAST CENTRAL"/>
    <n v="8043"/>
    <n v="1341"/>
    <n v="0"/>
    <m/>
    <n v="0"/>
    <n v="16"/>
    <n v="94"/>
    <n v="94452"/>
    <n v="0"/>
    <m/>
    <m/>
    <d v="2016-05-01T00:00:00"/>
    <m/>
    <n v="0"/>
    <n v="0"/>
    <m/>
    <m/>
    <m/>
    <m/>
    <n v="0"/>
    <n v="0"/>
    <n v="4740"/>
    <n v="3"/>
    <m/>
    <m/>
    <n v="790"/>
    <n v="3"/>
    <n v="5"/>
    <n v="3"/>
    <n v="2426"/>
    <n v="2442"/>
    <m/>
    <m/>
    <d v="1956-12-18T00:00:00"/>
    <n v="1"/>
    <n v="1"/>
    <s v="TRANSCONTINENTAL GAS P.L. CO,LLC"/>
    <m/>
    <n v="5959"/>
    <n v="16"/>
    <m/>
    <s v="DAYTON, NORTH"/>
    <x v="0"/>
    <n v="3"/>
    <s v="TEXAS &amp; LOUISIANA GULF COAST BASIN"/>
    <m/>
    <s v="USA"/>
    <m/>
    <m/>
    <n v="30.112268499999999"/>
    <n v="45"/>
    <n v="-94.971658700000006"/>
    <m/>
    <m/>
    <s v="P-330"/>
    <x v="2"/>
    <s v="HAGGERTY, T J"/>
    <n v="191534"/>
    <m/>
    <n v="14883"/>
    <n v="0"/>
    <n v="0"/>
  </r>
  <r>
    <n v="42089000530000"/>
    <n v="4208900053"/>
    <n v="2"/>
    <s v="Recomplete"/>
    <x v="1"/>
    <s v="MAGNUM PRODUCING &amp; OPERATING CO."/>
    <x v="342"/>
    <s v="2 L"/>
    <x v="9"/>
    <s v="11-F-N"/>
    <s v="GAS"/>
    <x v="0"/>
    <s v="V"/>
    <n v="9667"/>
    <x v="325"/>
    <x v="398"/>
    <x v="191"/>
    <n v="298"/>
    <n v="5258874"/>
    <m/>
    <n v="147109"/>
    <m/>
    <m/>
    <n v="2624"/>
    <n v="186563"/>
    <n v="1023588"/>
    <m/>
    <n v="27"/>
    <n v="180"/>
    <n v="2606"/>
    <s v="GULF COAST CENTRAL"/>
    <n v="36053"/>
    <n v="8615"/>
    <n v="1197"/>
    <s v="EAGLEBINE"/>
    <n v="10"/>
    <n v="62"/>
    <n v="308"/>
    <n v="370933"/>
    <n v="221"/>
    <m/>
    <n v="41759"/>
    <d v="1997-09-01T00:00:00"/>
    <n v="3471"/>
    <n v="0"/>
    <n v="0"/>
    <m/>
    <m/>
    <n v="35750"/>
    <m/>
    <n v="0"/>
    <n v="0"/>
    <n v="60889"/>
    <n v="71"/>
    <n v="1433"/>
    <n v="72"/>
    <n v="11509"/>
    <n v="71"/>
    <n v="69"/>
    <n v="71"/>
    <n v="9239"/>
    <n v="9586"/>
    <n v="0.7"/>
    <m/>
    <d v="1962-12-21T00:00:00"/>
    <n v="1"/>
    <n v="1"/>
    <s v="TENNESSEE GAS PIPELINE COMPANY"/>
    <m/>
    <n v="5819"/>
    <n v="347"/>
    <m/>
    <s v="COLUMBUS"/>
    <x v="0"/>
    <n v="3"/>
    <s v="TEXAS &amp; LOUISIANA GULF COAST BASIN"/>
    <m/>
    <s v="USA"/>
    <m/>
    <m/>
    <n v="29.766020399999999"/>
    <n v="13"/>
    <n v="-96.549291400000001"/>
    <m/>
    <m/>
    <s v="P-330"/>
    <x v="3"/>
    <s v="CUMMINS, J"/>
    <n v="191418"/>
    <m/>
    <n v="31633"/>
    <n v="2670"/>
    <n v="0"/>
  </r>
  <r>
    <n v="42025328330000"/>
    <n v="4202532833"/>
    <n v="0"/>
    <s v="Not in Permit List"/>
    <x v="1"/>
    <s v="MAGNUM PRODUCING &amp; OPERATING COMPANY"/>
    <x v="271"/>
    <n v="1"/>
    <x v="7"/>
    <s v="3608 HOCKLEY"/>
    <s v="GAS"/>
    <x v="0"/>
    <s v="V"/>
    <n v="3821"/>
    <x v="275"/>
    <x v="185"/>
    <x v="328"/>
    <n v="6"/>
    <n v="36519"/>
    <m/>
    <n v="830"/>
    <m/>
    <n v="239"/>
    <n v="270"/>
    <n v="36"/>
    <n v="6916"/>
    <s v="EAGLE FORD DRY"/>
    <m/>
    <n v="134"/>
    <n v="830"/>
    <s v="GULF COAST WEST"/>
    <n v="36519"/>
    <n v="6916"/>
    <n v="36"/>
    <s v="EAGLEFORD"/>
    <n v="0"/>
    <n v="30"/>
    <n v="179"/>
    <n v="181400"/>
    <n v="0"/>
    <m/>
    <m/>
    <d v="1997-09-28T00:00:00"/>
    <m/>
    <n v="1050"/>
    <n v="1210"/>
    <n v="538200"/>
    <n v="43998.794999999998"/>
    <n v="44000"/>
    <n v="22.728000000000002"/>
    <n v="1.9"/>
    <n v="885.2"/>
    <n v="18203"/>
    <n v="3"/>
    <n v="300"/>
    <n v="4"/>
    <n v="3110"/>
    <n v="3"/>
    <n v="19"/>
    <n v="3"/>
    <n v="3608"/>
    <n v="3624"/>
    <n v="0.61"/>
    <m/>
    <d v="1997-08-15T00:00:00"/>
    <n v="1"/>
    <n v="1"/>
    <s v="WAGNER OIL COMPANY"/>
    <s v="GULFMARK ENERGY, INC."/>
    <n v="165204"/>
    <n v="16"/>
    <m/>
    <s v="MALCOMB"/>
    <x v="0"/>
    <n v="2"/>
    <s v="TEXAS &amp; LOUISIANA GULF COAST BASIN"/>
    <m/>
    <s v="USA"/>
    <m/>
    <m/>
    <n v="28.445998100000001"/>
    <n v="271"/>
    <n v="-97.848359799999997"/>
    <m/>
    <m/>
    <s v="P-330"/>
    <x v="2"/>
    <s v="PEREZ, E"/>
    <n v="188028"/>
    <n v="830"/>
    <n v="36519"/>
    <n v="36"/>
    <n v="0"/>
  </r>
  <r>
    <n v="42025304490000"/>
    <n v="4202530449"/>
    <n v="0"/>
    <s v="Not in Permit List"/>
    <x v="1"/>
    <s v="MAGNUM PRODUCING, LP"/>
    <x v="234"/>
    <n v="3"/>
    <x v="7"/>
    <s v="WILCOX 7650"/>
    <s v="GAS"/>
    <x v="0"/>
    <s v="V"/>
    <n v="11398"/>
    <x v="420"/>
    <x v="341"/>
    <x v="329"/>
    <n v="47"/>
    <n v="13555"/>
    <m/>
    <m/>
    <m/>
    <m/>
    <n v="178"/>
    <n v="0"/>
    <n v="2259"/>
    <s v="EAGLE FORD DRY"/>
    <m/>
    <n v="307"/>
    <n v="0"/>
    <s v="GULF COAST WEST"/>
    <n v="3584"/>
    <n v="597"/>
    <n v="0"/>
    <s v="EAGLEFORD"/>
    <n v="0"/>
    <n v="4"/>
    <n v="26"/>
    <n v="25806"/>
    <n v="0"/>
    <m/>
    <n v="1987"/>
    <d v="2016-10-01T00:00:00"/>
    <n v="0"/>
    <n v="0"/>
    <n v="0"/>
    <m/>
    <m/>
    <m/>
    <m/>
    <n v="0"/>
    <n v="0"/>
    <n v="800"/>
    <n v="2"/>
    <m/>
    <m/>
    <n v="133"/>
    <n v="2"/>
    <n v="1"/>
    <n v="2"/>
    <n v="7889"/>
    <n v="7903"/>
    <n v="0.71"/>
    <m/>
    <d v="1997-04-16T00:00:00"/>
    <n v="1"/>
    <n v="1"/>
    <s v="DCP INTRASTATE NETWORK, LLC"/>
    <s v="SHELL TRADING (US) COMPANY"/>
    <n v="164068"/>
    <n v="14"/>
    <m/>
    <s v="PETTUS, S. E."/>
    <x v="0"/>
    <n v="2"/>
    <s v="TEXAS &amp; LOUISIANA GULF COAST BASIN"/>
    <m/>
    <s v="USA"/>
    <m/>
    <m/>
    <n v="28.6094683"/>
    <n v="279"/>
    <n v="-97.771621300000007"/>
    <m/>
    <m/>
    <s v="P-330"/>
    <x v="0"/>
    <s v="RANDOLPH, L C"/>
    <n v="187934"/>
    <m/>
    <n v="1840"/>
    <n v="0"/>
    <n v="0"/>
  </r>
  <r>
    <n v="42285324410000"/>
    <n v="4228532441"/>
    <n v="0"/>
    <s v="Not in Permit List"/>
    <x v="1"/>
    <s v="MAGNUM PRODUCING, LP"/>
    <x v="479"/>
    <n v="1"/>
    <x v="11"/>
    <s v="WILCOX 8,800"/>
    <s v="GAS"/>
    <x v="3"/>
    <s v="V"/>
    <n v="9935"/>
    <x v="421"/>
    <x v="399"/>
    <x v="118"/>
    <n v="144"/>
    <n v="341893"/>
    <m/>
    <n v="3119"/>
    <m/>
    <n v="46"/>
    <n v="659"/>
    <n v="7121"/>
    <n v="60101"/>
    <s v="EAGLE FORD DRY"/>
    <n v="15"/>
    <n v="244"/>
    <n v="1368"/>
    <s v="GULF COAST WEST"/>
    <n v="127846"/>
    <n v="22676"/>
    <n v="423"/>
    <s v="EAGLEFORD"/>
    <n v="11"/>
    <n v="154"/>
    <n v="860"/>
    <n v="926484"/>
    <n v="27"/>
    <n v="82"/>
    <n v="9513"/>
    <d v="2014-04-01T00:00:00"/>
    <n v="389"/>
    <n v="0"/>
    <n v="0"/>
    <n v="77250"/>
    <n v="118484.375"/>
    <n v="109620"/>
    <n v="8.44"/>
    <n v="12.9"/>
    <n v="69.8"/>
    <n v="33210"/>
    <n v="3"/>
    <n v="346"/>
    <n v="3"/>
    <n v="5881"/>
    <n v="3"/>
    <n v="35"/>
    <n v="3"/>
    <n v="8781"/>
    <n v="8790"/>
    <n v="0.66"/>
    <n v="54"/>
    <d v="1997-07-16T00:00:00"/>
    <n v="1"/>
    <n v="1"/>
    <s v="DCP MIDSTREAM, LP"/>
    <s v="SUNOCO PTNRS. MKTG.&amp;TERMINALS LP"/>
    <n v="163816"/>
    <n v="9"/>
    <m/>
    <s v="PROVIDENT CITY"/>
    <x v="0"/>
    <n v="2"/>
    <s v="TEXAS &amp; LOUISIANA GULF COAST BASIN"/>
    <m/>
    <s v="USA"/>
    <m/>
    <m/>
    <n v="29.2856974"/>
    <n v="158"/>
    <n v="-96.689873300000002"/>
    <m/>
    <m/>
    <s v="P-330"/>
    <x v="0"/>
    <s v="EDWARDS, G W"/>
    <n v="187916"/>
    <n v="64"/>
    <n v="7583"/>
    <n v="312"/>
    <n v="0"/>
  </r>
  <r>
    <n v="42123317330000"/>
    <n v="4212331733"/>
    <n v="0"/>
    <s v="Not in Permit List"/>
    <x v="1"/>
    <s v="MAGNUM PRODUCING, LP"/>
    <x v="480"/>
    <n v="1"/>
    <x v="15"/>
    <n v="11400"/>
    <s v="GAS"/>
    <x v="3"/>
    <s v="V"/>
    <n v="13950"/>
    <x v="422"/>
    <x v="342"/>
    <x v="330"/>
    <n v="162"/>
    <n v="10519962"/>
    <m/>
    <n v="98719"/>
    <m/>
    <m/>
    <n v="151"/>
    <n v="959663"/>
    <n v="1852046"/>
    <s v="EAGLE FORD DRY"/>
    <n v="806"/>
    <n v="48228"/>
    <n v="7974"/>
    <s v="GULF COAST WEST"/>
    <n v="647172"/>
    <n v="115836"/>
    <n v="1251"/>
    <s v="EAGLEFORD"/>
    <n v="43"/>
    <n v="685"/>
    <n v="3848"/>
    <n v="4107968"/>
    <n v="117"/>
    <n v="8"/>
    <n v="45618"/>
    <d v="2009-11-11T00:00:00"/>
    <n v="9165"/>
    <n v="40"/>
    <m/>
    <n v="88890"/>
    <n v="2232833.3330000001"/>
    <n v="106560"/>
    <n v="0.44800000000000001"/>
    <n v="11.2"/>
    <n v="0"/>
    <n v="376686"/>
    <n v="47"/>
    <n v="3636"/>
    <n v="47"/>
    <n v="66417"/>
    <n v="47"/>
    <n v="399"/>
    <n v="47"/>
    <n v="11454"/>
    <n v="11484"/>
    <n v="0.66"/>
    <n v="49"/>
    <d v="2000-09-20T00:00:00"/>
    <n v="1"/>
    <n v="1"/>
    <s v="DCP MIDSTREAM, LP"/>
    <s v="GULFMARK ENERGY, INC."/>
    <n v="162204"/>
    <n v="30"/>
    <m/>
    <s v="NORDHEIM, SW."/>
    <x v="0"/>
    <n v="2"/>
    <s v="TEXAS &amp; LOUISIANA GULF COAST BASIN"/>
    <m/>
    <s v="USA"/>
    <m/>
    <m/>
    <n v="28.843918599999999"/>
    <n v="653"/>
    <n v="-97.582838499999994"/>
    <m/>
    <m/>
    <s v="P-330"/>
    <x v="0"/>
    <s v="LAZO, A"/>
    <n v="187768"/>
    <n v="6"/>
    <n v="13397"/>
    <n v="6321"/>
    <n v="0"/>
  </r>
  <r>
    <n v="42025327760000"/>
    <n v="4202532776"/>
    <n v="1"/>
    <s v="Amended"/>
    <x v="1"/>
    <s v="MAGNUM PRODUCING &amp; OPERATING COMPANY"/>
    <x v="173"/>
    <n v="3"/>
    <x v="7"/>
    <s v="LULING, LOWER"/>
    <s v="GAS"/>
    <x v="0"/>
    <s v="V"/>
    <n v="10600"/>
    <x v="170"/>
    <x v="270"/>
    <x v="331"/>
    <n v="98"/>
    <n v="1729527"/>
    <m/>
    <n v="7264"/>
    <m/>
    <n v="2"/>
    <n v="133"/>
    <n v="237941"/>
    <n v="295519"/>
    <s v="EAGLE FORD DRY"/>
    <n v="84"/>
    <n v="17635"/>
    <n v="928"/>
    <s v="GULF COAST WEST"/>
    <n v="241296"/>
    <n v="41144"/>
    <n v="3062"/>
    <s v="EAGLEFORD"/>
    <n v="10"/>
    <n v="366"/>
    <n v="2135"/>
    <n v="2195179"/>
    <n v="23"/>
    <n v="588"/>
    <n v="109716"/>
    <d v="2006-06-01T00:00:00"/>
    <n v="18828"/>
    <n v="0"/>
    <n v="0"/>
    <n v="214300"/>
    <n v="250943.66200000001"/>
    <n v="238100"/>
    <n v="3.9849999999999999"/>
    <n v="4.7"/>
    <n v="15"/>
    <n v="59791"/>
    <n v="2"/>
    <n v="338"/>
    <n v="51"/>
    <n v="10244"/>
    <n v="2"/>
    <n v="61"/>
    <n v="2"/>
    <n v="10078"/>
    <n v="10449"/>
    <n v="0.69"/>
    <n v="43.8"/>
    <d v="2001-02-20T00:00:00"/>
    <n v="1"/>
    <n v="1"/>
    <s v="WAGNER OIL COMPANY"/>
    <s v="GULFMARK ENERGY, INC."/>
    <n v="161800"/>
    <n v="371"/>
    <m/>
    <s v="ORANGEDALE"/>
    <x v="0"/>
    <n v="2"/>
    <s v="TEXAS &amp; LOUISIANA GULF COAST BASIN"/>
    <m/>
    <s v="USA"/>
    <m/>
    <m/>
    <n v="28.445926499999999"/>
    <n v="271"/>
    <n v="-97.848774199999994"/>
    <m/>
    <m/>
    <s v="P-330"/>
    <x v="2"/>
    <s v="PEREZ, E"/>
    <n v="187719"/>
    <n v="213"/>
    <n v="53451"/>
    <n v="9283"/>
    <n v="0"/>
  </r>
  <r>
    <n v="0"/>
    <n v="0"/>
    <n v="0"/>
    <s v="Not in Permit List"/>
    <x v="1"/>
    <s v="MAGNUM PRODUCING &amp; OPERATING CO."/>
    <x v="481"/>
    <m/>
    <x v="57"/>
    <s v="FRIO 2970"/>
    <s v="GAS"/>
    <x v="0"/>
    <s v="V"/>
    <n v="2964"/>
    <x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58866"/>
    <m/>
    <n v="0"/>
    <s v="HELEN GOHLKE, N. E."/>
    <x v="0"/>
    <n v="6"/>
    <s v="EAST TEXAS BASIN"/>
    <m/>
    <s v="USA"/>
    <m/>
    <m/>
    <m/>
    <m/>
    <m/>
    <m/>
    <m/>
    <s v="P-320"/>
    <x v="3"/>
    <m/>
    <n v="187470"/>
    <m/>
    <m/>
    <m/>
    <n v="0"/>
  </r>
  <r>
    <n v="42469000260000"/>
    <n v="4246900026"/>
    <n v="1"/>
    <s v="Recomplete"/>
    <x v="1"/>
    <s v="MAGNUM PRODUCING &amp; OPERATING CO."/>
    <x v="481"/>
    <n v="1"/>
    <x v="0"/>
    <s v="FRIO 2970"/>
    <s v="GAS"/>
    <x v="3"/>
    <s v="V"/>
    <n v="8290"/>
    <x v="423"/>
    <x v="400"/>
    <x v="144"/>
    <n v="57"/>
    <n v="56079"/>
    <m/>
    <m/>
    <m/>
    <m/>
    <n v="73"/>
    <n v="583"/>
    <n v="9347"/>
    <m/>
    <m/>
    <n v="4276"/>
    <n v="0"/>
    <s v="GULF COAST WEST"/>
    <n v="25475"/>
    <n v="4246"/>
    <n v="306"/>
    <m/>
    <n v="0"/>
    <n v="27"/>
    <n v="160"/>
    <n v="159700"/>
    <n v="1"/>
    <m/>
    <n v="634"/>
    <d v="2003-04-01T00:00:00"/>
    <n v="6"/>
    <n v="0"/>
    <n v="0"/>
    <m/>
    <m/>
    <m/>
    <m/>
    <n v="0"/>
    <n v="0"/>
    <n v="4791"/>
    <n v="2"/>
    <m/>
    <m/>
    <n v="799"/>
    <n v="2"/>
    <n v="5"/>
    <n v="2"/>
    <n v="2943"/>
    <n v="2947"/>
    <n v="0.65"/>
    <n v="42.1"/>
    <d v="1996-05-07T00:00:00"/>
    <n v="1"/>
    <n v="1"/>
    <s v="MAGNUM PRODUCING &amp; OPERATING CO."/>
    <s v="PLAINS MARKETING, L.P."/>
    <n v="158862"/>
    <n v="4"/>
    <m/>
    <s v="HELEN GOHLKE, N. E."/>
    <x v="0"/>
    <n v="2"/>
    <s v="TEXAS &amp; LOUISIANA GULF COAST BASIN"/>
    <n v="8"/>
    <s v="USA"/>
    <m/>
    <m/>
    <n v="29.064217899999999"/>
    <n v="439"/>
    <n v="-97.005004799999995"/>
    <m/>
    <m/>
    <s v="P-330"/>
    <x v="3"/>
    <s v="I RR CO"/>
    <n v="187469"/>
    <m/>
    <n v="1375"/>
    <n v="13"/>
    <n v="0"/>
  </r>
  <r>
    <n v="42239328270000"/>
    <n v="4223932827"/>
    <n v="0"/>
    <s v="Not in Permit List"/>
    <x v="1"/>
    <s v="MAGNUM PRODUCING &amp; OPERATING COMPANY"/>
    <x v="482"/>
    <n v="1"/>
    <x v="13"/>
    <n v="3800"/>
    <s v="GAS"/>
    <x v="0"/>
    <s v="V"/>
    <n v="4360"/>
    <x v="424"/>
    <x v="187"/>
    <x v="227"/>
    <n v="8"/>
    <n v="12000"/>
    <m/>
    <n v="6"/>
    <m/>
    <m/>
    <n v="394"/>
    <n v="0"/>
    <n v="2006"/>
    <m/>
    <m/>
    <n v="77"/>
    <n v="6"/>
    <s v="GULF COAST WEST"/>
    <n v="11085"/>
    <n v="1854"/>
    <n v="0"/>
    <m/>
    <n v="0"/>
    <n v="8"/>
    <n v="46"/>
    <n v="45710"/>
    <n v="0"/>
    <m/>
    <m/>
    <d v="2011-04-01T00:00:00"/>
    <m/>
    <n v="0"/>
    <n v="0"/>
    <m/>
    <n v="2000000"/>
    <n v="2000000"/>
    <n v="0.5"/>
    <n v="0"/>
    <n v="0"/>
    <n v="5662"/>
    <n v="3"/>
    <n v="3"/>
    <n v="2"/>
    <n v="944"/>
    <n v="3"/>
    <n v="6"/>
    <n v="3"/>
    <n v="3804"/>
    <n v="3810"/>
    <n v="0.56999999999999995"/>
    <m/>
    <d v="1995-04-18T00:00:00"/>
    <n v="1"/>
    <n v="1"/>
    <s v="HOUSTON PIPE LINE COMPANY LP"/>
    <m/>
    <n v="154632"/>
    <n v="6"/>
    <m/>
    <s v="FARLEY TURK"/>
    <x v="0"/>
    <n v="2"/>
    <s v="TEXAS &amp; LOUISIANA GULF COAST BASIN"/>
    <m/>
    <s v="USA"/>
    <m/>
    <m/>
    <n v="29.209837100000001"/>
    <n v="259"/>
    <n v="-96.719655599999996"/>
    <m/>
    <m/>
    <s v="P-330"/>
    <x v="2"/>
    <s v="SCOTT, J H"/>
    <n v="187050"/>
    <n v="6"/>
    <n v="12000"/>
    <n v="0"/>
    <n v="0"/>
  </r>
  <r>
    <n v="42123317330000"/>
    <n v="4212331733"/>
    <n v="0"/>
    <s v="Not in Permit List"/>
    <x v="1"/>
    <s v="MAGNUM PRODUCING, LP"/>
    <x v="480"/>
    <n v="1"/>
    <x v="15"/>
    <n v="12000"/>
    <s v="GAS"/>
    <x v="3"/>
    <s v="V"/>
    <n v="13950"/>
    <x v="422"/>
    <x v="401"/>
    <x v="167"/>
    <n v="39"/>
    <n v="3028737"/>
    <m/>
    <n v="12172"/>
    <m/>
    <n v="26"/>
    <n v="2937"/>
    <n v="56596"/>
    <n v="516962"/>
    <s v="EAGLE FORD DRY"/>
    <m/>
    <n v="1999"/>
    <n v="2845"/>
    <s v="GULF COAST WEST"/>
    <n v="554451"/>
    <n v="95253"/>
    <n v="3201"/>
    <s v="EAGLEFORD"/>
    <n v="0"/>
    <n v="8"/>
    <n v="49"/>
    <n v="48567"/>
    <n v="89"/>
    <n v="2561"/>
    <n v="724906"/>
    <d v="2011-04-01T00:00:00"/>
    <n v="19577"/>
    <n v="0"/>
    <n v="0"/>
    <m/>
    <n v="289874.29700000002"/>
    <n v="248830"/>
    <n v="3.45"/>
    <n v="0"/>
    <n v="8.9"/>
    <n v="206186"/>
    <n v="5"/>
    <n v="1039"/>
    <n v="2"/>
    <n v="35403"/>
    <n v="5"/>
    <n v="212"/>
    <n v="5"/>
    <n v="12030"/>
    <n v="12095"/>
    <n v="0.65"/>
    <n v="43.4"/>
    <d v="1993-08-29T00:00:00"/>
    <n v="1"/>
    <n v="1"/>
    <s v="DCP MIDSTREAM, LP"/>
    <s v="GULFMARK ENERGY, INC."/>
    <n v="147318"/>
    <n v="65"/>
    <m/>
    <s v="NORDHEIM, SW."/>
    <x v="0"/>
    <n v="2"/>
    <s v="TEXAS &amp; LOUISIANA GULF COAST BASIN"/>
    <m/>
    <s v="USA"/>
    <m/>
    <m/>
    <n v="28.843918599999999"/>
    <n v="653"/>
    <n v="-97.582838499999994"/>
    <m/>
    <m/>
    <s v="P-330"/>
    <x v="0"/>
    <s v="LAZO, A"/>
    <n v="186288"/>
    <n v="1957"/>
    <n v="567284"/>
    <n v="16135"/>
    <n v="0"/>
  </r>
  <r>
    <n v="42123309500000"/>
    <n v="4212330950"/>
    <n v="3"/>
    <s v="Recomplete"/>
    <x v="1"/>
    <s v="MAGNUM PRODUCING, LP"/>
    <x v="97"/>
    <n v="5"/>
    <x v="15"/>
    <s v="FRIO 2800"/>
    <s v="GAS"/>
    <x v="0"/>
    <s v="V"/>
    <n v="5412"/>
    <x v="99"/>
    <x v="354"/>
    <x v="149"/>
    <n v="55"/>
    <n v="55265"/>
    <m/>
    <m/>
    <m/>
    <m/>
    <n v="551"/>
    <n v="28184"/>
    <n v="9211"/>
    <s v="EAGLE FORD DRY"/>
    <m/>
    <n v="480"/>
    <n v="0"/>
    <s v="GULF COAST WEST"/>
    <n v="1949"/>
    <n v="325"/>
    <n v="56"/>
    <s v="EAGLEFORD"/>
    <n v="0"/>
    <n v="0"/>
    <n v="0"/>
    <n v="167"/>
    <n v="328"/>
    <m/>
    <m/>
    <d v="2009-10-01T00:00:00"/>
    <m/>
    <n v="0"/>
    <n v="0"/>
    <m/>
    <m/>
    <m/>
    <m/>
    <n v="0"/>
    <n v="0"/>
    <n v="1537"/>
    <n v="145"/>
    <m/>
    <m/>
    <n v="256"/>
    <n v="145"/>
    <n v="2"/>
    <n v="145"/>
    <n v="3400"/>
    <n v="3471"/>
    <n v="0.65"/>
    <m/>
    <d v="2010-03-13T00:00:00"/>
    <n v="1"/>
    <n v="1"/>
    <s v="TEXAS EASTERN TRANSMISSION, LP"/>
    <m/>
    <n v="145447"/>
    <n v="71"/>
    <m/>
    <s v="COTTONWOOD CREEK S."/>
    <x v="0"/>
    <n v="2"/>
    <s v="TEXAS &amp; LOUISIANA GULF COAST BASIN"/>
    <m/>
    <s v="USA"/>
    <m/>
    <m/>
    <n v="28.948034700000001"/>
    <n v="153"/>
    <n v="-97.338719699999999"/>
    <m/>
    <m/>
    <s v="P-330"/>
    <x v="0"/>
    <s v="DUFF, J"/>
    <n v="186110"/>
    <m/>
    <n v="551"/>
    <n v="328"/>
    <n v="0"/>
  </r>
  <r>
    <n v="42297340410000"/>
    <n v="4229734041"/>
    <n v="0"/>
    <s v="Not in Permit List"/>
    <x v="1"/>
    <s v="MAGNUM PRODUCING, LP"/>
    <x v="483"/>
    <d v="1899-12-30T11:00:00"/>
    <x v="28"/>
    <s v="WILCOX 10000"/>
    <s v="GAS"/>
    <x v="3"/>
    <s v="V"/>
    <n v="11100"/>
    <x v="425"/>
    <x v="172"/>
    <x v="134"/>
    <n v="119"/>
    <n v="1538948"/>
    <m/>
    <n v="7212"/>
    <m/>
    <m/>
    <n v="72"/>
    <n v="16668"/>
    <n v="263703"/>
    <s v="EAGLE FORD DRY"/>
    <n v="24"/>
    <n v="3354"/>
    <n v="1680"/>
    <s v="GULF COAST WEST"/>
    <n v="189792"/>
    <n v="33312"/>
    <n v="2575"/>
    <s v="EAGLEFORD"/>
    <n v="13"/>
    <n v="231"/>
    <n v="1307"/>
    <n v="1387286"/>
    <n v="1"/>
    <m/>
    <n v="1020"/>
    <d v="2016-10-01T00:00:00"/>
    <n v="12"/>
    <n v="0"/>
    <n v="0"/>
    <n v="97030"/>
    <m/>
    <n v="213390"/>
    <m/>
    <n v="10.3"/>
    <n v="0"/>
    <n v="43473"/>
    <n v="3"/>
    <n v="382"/>
    <n v="3"/>
    <n v="7628"/>
    <n v="3"/>
    <n v="46"/>
    <n v="3"/>
    <n v="10109"/>
    <n v="10178"/>
    <n v="0.65"/>
    <m/>
    <d v="1993-01-19T00:00:00"/>
    <n v="1"/>
    <n v="1"/>
    <s v="EL PASO FIELD SERVICES, L.P."/>
    <s v="GULFMARK ENERGY, INC."/>
    <n v="144444"/>
    <n v="69"/>
    <m/>
    <s v="BAKER"/>
    <x v="0"/>
    <n v="2"/>
    <s v="TEXAS &amp; LOUISIANA GULF COAST BASIN"/>
    <n v="388"/>
    <s v="USA"/>
    <m/>
    <m/>
    <n v="28.159186399999999"/>
    <n v="836"/>
    <n v="-98.329572799999994"/>
    <m/>
    <m/>
    <s v="P-330"/>
    <x v="0"/>
    <s v="TC RR CO"/>
    <n v="186018"/>
    <m/>
    <n v="1030"/>
    <n v="11"/>
    <n v="0"/>
  </r>
  <r>
    <n v="42469000260000"/>
    <n v="4246900026"/>
    <n v="1"/>
    <s v="Recomplete"/>
    <x v="1"/>
    <s v="MAGNUM PRODUCING &amp; OPERATING CO."/>
    <x v="361"/>
    <n v="1"/>
    <x v="0"/>
    <s v="FRIO 3500"/>
    <s v="GAS"/>
    <x v="0"/>
    <s v="V"/>
    <n v="8290"/>
    <x v="423"/>
    <x v="275"/>
    <x v="269"/>
    <n v="41"/>
    <n v="225005"/>
    <m/>
    <n v="349"/>
    <m/>
    <m/>
    <n v="826"/>
    <n v="1752"/>
    <n v="37850"/>
    <m/>
    <m/>
    <n v="7293"/>
    <n v="0"/>
    <s v="GULF COAST WEST"/>
    <n v="26474"/>
    <n v="4412"/>
    <n v="233"/>
    <m/>
    <n v="0"/>
    <n v="26"/>
    <n v="155"/>
    <n v="155000"/>
    <n v="8"/>
    <m/>
    <n v="62856"/>
    <d v="1995-12-01T00:00:00"/>
    <n v="427"/>
    <n v="715"/>
    <n v="975"/>
    <m/>
    <n v="194939.82800000001"/>
    <n v="644710"/>
    <n v="5.13"/>
    <n v="0"/>
    <n v="0"/>
    <n v="7293"/>
    <n v="1"/>
    <n v="144"/>
    <n v="7"/>
    <n v="1216"/>
    <n v="1"/>
    <n v="7"/>
    <n v="1"/>
    <n v="3486"/>
    <n v="3490"/>
    <n v="0.65"/>
    <n v="40.1"/>
    <d v="1983-03-01T00:00:00"/>
    <n v="1"/>
    <n v="1"/>
    <s v="MAGNUM PRODUCING &amp; OPERATING CO."/>
    <s v="PLAINS MARKETING, L.P."/>
    <n v="142688"/>
    <n v="4"/>
    <m/>
    <s v="HELEN GOHLKE, N. E."/>
    <x v="0"/>
    <n v="2"/>
    <s v="TEXAS &amp; LOUISIANA GULF COAST BASIN"/>
    <n v="8"/>
    <s v="USA"/>
    <m/>
    <m/>
    <n v="29.064217899999999"/>
    <n v="439"/>
    <n v="-97.005004799999995"/>
    <m/>
    <m/>
    <s v="P-330"/>
    <x v="3"/>
    <s v="I RR CO"/>
    <n v="185853"/>
    <n v="349"/>
    <n v="68034"/>
    <n v="585"/>
    <n v="0"/>
  </r>
  <r>
    <n v="42123312800000"/>
    <n v="4212331280"/>
    <n v="0"/>
    <s v="Not in Permit List"/>
    <x v="1"/>
    <s v="MAGNUM PRODUCING, LP"/>
    <x v="100"/>
    <n v="2"/>
    <x v="15"/>
    <s v="FRIO 2750"/>
    <s v="GAS"/>
    <x v="3"/>
    <s v="V"/>
    <n v="7950"/>
    <x v="102"/>
    <x v="360"/>
    <x v="306"/>
    <n v="19"/>
    <n v="57241"/>
    <m/>
    <n v="2"/>
    <m/>
    <m/>
    <n v="209"/>
    <n v="83954"/>
    <n v="9542"/>
    <s v="EAGLE FORD DRY"/>
    <m/>
    <n v="5534"/>
    <n v="2"/>
    <s v="GULF COAST WEST"/>
    <n v="39021"/>
    <n v="6505"/>
    <n v="57229"/>
    <s v="EAGLEFORD"/>
    <n v="0"/>
    <n v="52"/>
    <n v="314"/>
    <n v="313871"/>
    <n v="307"/>
    <n v="2"/>
    <n v="54849"/>
    <d v="1995-04-01T00:00:00"/>
    <n v="80444"/>
    <n v="0"/>
    <n v="0"/>
    <m/>
    <m/>
    <n v="28620500"/>
    <m/>
    <n v="0"/>
    <n v="0"/>
    <n v="9730"/>
    <n v="2"/>
    <n v="2"/>
    <n v="1"/>
    <n v="1622"/>
    <n v="2"/>
    <n v="10"/>
    <n v="2"/>
    <n v="2744"/>
    <n v="3640"/>
    <n v="0.56999999999999995"/>
    <m/>
    <d v="1994-12-16T00:00:00"/>
    <n v="1"/>
    <n v="1"/>
    <m/>
    <m/>
    <n v="139078"/>
    <n v="896"/>
    <m/>
    <s v="COTTONWOOD CREEK S."/>
    <x v="0"/>
    <n v="2"/>
    <s v="TEXAS &amp; LOUISIANA GULF COAST BASIN"/>
    <m/>
    <s v="USA"/>
    <m/>
    <m/>
    <n v="28.958665499999999"/>
    <n v="335"/>
    <n v="-97.324520300000003"/>
    <m/>
    <m/>
    <s v="P-330"/>
    <x v="0"/>
    <s v="MASON, L M"/>
    <n v="185446"/>
    <m/>
    <n v="2392"/>
    <n v="3510"/>
    <n v="0"/>
  </r>
  <r>
    <n v="42123316120000"/>
    <n v="4212331612"/>
    <n v="0"/>
    <s v="Not in Permit List"/>
    <x v="1"/>
    <s v="MAGNUM PRODUCING, LP"/>
    <x v="484"/>
    <n v="1"/>
    <x v="15"/>
    <s v="ROEDER"/>
    <s v="GAS"/>
    <x v="0"/>
    <s v="V"/>
    <n v="12500"/>
    <x v="426"/>
    <x v="191"/>
    <x v="88"/>
    <n v="22"/>
    <n v="90448"/>
    <m/>
    <n v="1430"/>
    <m/>
    <m/>
    <n v="1956"/>
    <n v="11912"/>
    <n v="16505"/>
    <s v="EAGLE FORD DRY"/>
    <n v="120"/>
    <n v="7896"/>
    <n v="830"/>
    <s v="GULF COAST WEST"/>
    <n v="56860"/>
    <n v="10307"/>
    <n v="6624"/>
    <s v="EAGLEFORD"/>
    <n v="12"/>
    <n v="151"/>
    <n v="837"/>
    <n v="908548"/>
    <n v="1449"/>
    <m/>
    <m/>
    <d v="2007-05-22T00:00:00"/>
    <m/>
    <n v="40"/>
    <n v="2800"/>
    <n v="69920"/>
    <m/>
    <n v="63250"/>
    <m/>
    <n v="14.3"/>
    <n v="0"/>
    <n v="25939"/>
    <n v="2"/>
    <n v="371"/>
    <n v="2"/>
    <n v="4694"/>
    <n v="2"/>
    <n v="28"/>
    <n v="2"/>
    <n v="10410"/>
    <n v="10432"/>
    <n v="0.66"/>
    <m/>
    <d v="1991-05-01T00:00:00"/>
    <n v="1"/>
    <n v="1"/>
    <s v="KINDER MORGAN TEJAS PIPELINE LLC"/>
    <s v="ENTERPRISE CRUDE OIL LLC"/>
    <n v="138470"/>
    <n v="22"/>
    <m/>
    <s v="YORKTOWN, S"/>
    <x v="0"/>
    <n v="2"/>
    <s v="TEXAS &amp; LOUISIANA GULF COAST BASIN"/>
    <m/>
    <s v="USA"/>
    <m/>
    <m/>
    <n v="28.966609399999999"/>
    <n v="455"/>
    <n v="-97.407637699999995"/>
    <m/>
    <m/>
    <s v="P-330"/>
    <x v="0"/>
    <s v="TINSLEY, J T"/>
    <n v="185376"/>
    <m/>
    <n v="1956"/>
    <n v="1449"/>
    <n v="0"/>
  </r>
  <r>
    <n v="42123309500000"/>
    <n v="4212330950"/>
    <n v="3"/>
    <s v="Recomplete"/>
    <x v="1"/>
    <s v="MAGNUM PRODUCING &amp; OPERATING CO."/>
    <x v="485"/>
    <n v="5"/>
    <x v="15"/>
    <s v="FRIO 3050"/>
    <s v="GAS"/>
    <x v="0"/>
    <s v="V"/>
    <n v="5412"/>
    <x v="99"/>
    <x v="303"/>
    <x v="332"/>
    <n v="17"/>
    <n v="14794"/>
    <m/>
    <m/>
    <m/>
    <m/>
    <n v="184"/>
    <n v="0"/>
    <n v="2466"/>
    <s v="EAGLE FORD DRY"/>
    <m/>
    <n v="1350"/>
    <n v="0"/>
    <s v="GULF COAST WEST"/>
    <n v="7037"/>
    <n v="1173"/>
    <n v="0"/>
    <s v="EAGLEFORD"/>
    <n v="0"/>
    <n v="9"/>
    <n v="52"/>
    <n v="52067"/>
    <n v="0"/>
    <m/>
    <n v="11217"/>
    <d v="1990-11-02T00:00:00"/>
    <n v="0"/>
    <n v="900"/>
    <n v="1000"/>
    <m/>
    <m/>
    <m/>
    <m/>
    <n v="0"/>
    <n v="0"/>
    <n v="2090"/>
    <n v="8"/>
    <m/>
    <m/>
    <n v="348"/>
    <n v="8"/>
    <n v="2"/>
    <n v="7"/>
    <n v="3084"/>
    <n v="3087"/>
    <n v="0.57999999999999996"/>
    <m/>
    <d v="1990-03-14T00:00:00"/>
    <n v="1"/>
    <n v="1"/>
    <s v="TEXAS EASTERN TRANSMISSION CORP."/>
    <s v="SCURLOCK PERMIAN CORPORATION"/>
    <n v="135252"/>
    <n v="3"/>
    <m/>
    <s v="COTTONWOOD CREEK S."/>
    <x v="0"/>
    <n v="2"/>
    <s v="TEXAS &amp; LOUISIANA GULF COAST BASIN"/>
    <m/>
    <s v="USA"/>
    <m/>
    <m/>
    <n v="28.948034700000001"/>
    <n v="153"/>
    <n v="-97.338719699999999"/>
    <m/>
    <m/>
    <s v="P-330"/>
    <x v="3"/>
    <s v="DUFF, J"/>
    <n v="184995"/>
    <m/>
    <n v="3577"/>
    <n v="0"/>
    <n v="0"/>
  </r>
  <r>
    <n v="42285320310000"/>
    <n v="4228532031"/>
    <n v="0"/>
    <s v="Not in Permit List"/>
    <x v="1"/>
    <s v="MAGNUM PRODUCING, LP"/>
    <x v="486"/>
    <n v="1"/>
    <x v="11"/>
    <n v="12010"/>
    <s v="GAS"/>
    <x v="0"/>
    <s v="V"/>
    <n v="13150"/>
    <x v="427"/>
    <x v="304"/>
    <x v="35"/>
    <n v="323"/>
    <n v="1732635"/>
    <m/>
    <n v="28505"/>
    <m/>
    <n v="129"/>
    <m/>
    <n v="58190"/>
    <n v="317277"/>
    <s v="EAGLE FORD DRY"/>
    <m/>
    <n v="170"/>
    <n v="3532"/>
    <s v="GULF COAST WEST"/>
    <n v="206074"/>
    <n v="37878"/>
    <n v="3230"/>
    <s v="EAGLEFORD"/>
    <n v="15"/>
    <n v="156"/>
    <n v="847"/>
    <n v="936286"/>
    <n v="0"/>
    <m/>
    <m/>
    <d v="2007-11-22T00:00:00"/>
    <m/>
    <n v="845"/>
    <n v="3490"/>
    <n v="56870"/>
    <m/>
    <n v="60780"/>
    <m/>
    <n v="17.600000000000001"/>
    <m/>
    <n v="49889"/>
    <n v="3"/>
    <n v="830"/>
    <n v="2"/>
    <n v="9145"/>
    <n v="3"/>
    <n v="55"/>
    <n v="3"/>
    <n v="12078"/>
    <n v="12092"/>
    <n v="0.71"/>
    <n v="46.2"/>
    <d v="1989-02-27T00:00:00"/>
    <n v="1"/>
    <n v="1"/>
    <s v="COPANO FLD SERV/SOUTH TEXAS LLC"/>
    <s v="ENTERPRISE CRUDE OIL LLC"/>
    <n v="133437"/>
    <n v="14"/>
    <m/>
    <s v="SPEAKS, S. W."/>
    <x v="0"/>
    <n v="2"/>
    <s v="TEXAS &amp; LOUISIANA GULF COAST BASIN"/>
    <m/>
    <s v="USA"/>
    <m/>
    <m/>
    <n v="29.2493175"/>
    <n v="492"/>
    <n v="-96.751125099999996"/>
    <m/>
    <m/>
    <s v="P-330"/>
    <x v="0"/>
    <s v="WILMANS, S"/>
    <n v="184833"/>
    <n v="129"/>
    <m/>
    <n v="0"/>
    <n v="0"/>
  </r>
  <r>
    <n v="42297339150000"/>
    <n v="4229733915"/>
    <n v="0"/>
    <s v="Not in Permit List"/>
    <x v="1"/>
    <s v="MAGNUM PRODUCING, LP"/>
    <x v="99"/>
    <s v="9A"/>
    <x v="28"/>
    <s v="LULING SD."/>
    <s v="GAS"/>
    <x v="0"/>
    <s v="V"/>
    <n v="9300"/>
    <x v="428"/>
    <x v="192"/>
    <x v="333"/>
    <n v="48"/>
    <n v="3347344"/>
    <m/>
    <n v="178078"/>
    <m/>
    <n v="111"/>
    <n v="2498"/>
    <n v="66507"/>
    <n v="735969"/>
    <s v="EAGLE FORD DRY"/>
    <m/>
    <n v="1222"/>
    <n v="33002"/>
    <s v="GULF COAST WEST"/>
    <n v="490725"/>
    <n v="114790"/>
    <n v="934"/>
    <s v="EAGLEFORD"/>
    <n v="287"/>
    <n v="981"/>
    <n v="4166"/>
    <n v="5885677"/>
    <n v="799"/>
    <n v="35020"/>
    <n v="768638"/>
    <d v="2014-10-01T00:00:00"/>
    <n v="11336"/>
    <n v="0"/>
    <n v="0"/>
    <n v="14530"/>
    <n v="25240.423999999999"/>
    <n v="18800"/>
    <n v="39.619"/>
    <n v="68.8"/>
    <n v="44.4"/>
    <n v="151787"/>
    <n v="15"/>
    <n v="8886"/>
    <n v="1"/>
    <n v="33656"/>
    <n v="15"/>
    <n v="202"/>
    <n v="15"/>
    <n v="8496"/>
    <n v="8530"/>
    <n v="0.7"/>
    <n v="53.9"/>
    <d v="1989-11-26T00:00:00"/>
    <n v="1"/>
    <n v="1"/>
    <s v="EL PASO FIELD SERVICES, L.P."/>
    <s v="SHELL TRADING (US) COMPANY"/>
    <n v="132992"/>
    <n v="34"/>
    <m/>
    <s v="BAKER"/>
    <x v="0"/>
    <n v="2"/>
    <s v="TEXAS &amp; LOUISIANA GULF COAST BASIN"/>
    <n v="388"/>
    <s v="USA"/>
    <m/>
    <m/>
    <n v="28.153554199999999"/>
    <n v="836"/>
    <n v="-98.3298293"/>
    <m/>
    <m/>
    <s v="P-330"/>
    <x v="0"/>
    <s v="TC RR CO"/>
    <n v="184750"/>
    <n v="9816"/>
    <n v="247760"/>
    <n v="50920"/>
    <n v="5483"/>
  </r>
  <r>
    <n v="42175324100000"/>
    <n v="4217532410"/>
    <n v="0"/>
    <s v="Not in Permit List"/>
    <x v="1"/>
    <s v="MAGNUM PRODUCING, LP"/>
    <x v="487"/>
    <n v="1"/>
    <x v="33"/>
    <s v="WILCOX J-1 SAND"/>
    <s v="GAS"/>
    <x v="0"/>
    <s v="V"/>
    <n v="9500"/>
    <x v="429"/>
    <x v="229"/>
    <x v="18"/>
    <n v="313"/>
    <n v="7049078"/>
    <m/>
    <n v="85290"/>
    <m/>
    <n v="9"/>
    <n v="486"/>
    <n v="129210"/>
    <n v="1260136"/>
    <m/>
    <m/>
    <n v="449"/>
    <n v="1291"/>
    <s v="GULF COAST WEST"/>
    <n v="66233"/>
    <n v="12330"/>
    <n v="28169"/>
    <m/>
    <n v="7"/>
    <n v="75"/>
    <n v="409"/>
    <n v="450129"/>
    <n v="6"/>
    <n v="22"/>
    <n v="18716"/>
    <d v="2016-10-01T00:00:00"/>
    <n v="2925"/>
    <n v="0"/>
    <n v="0"/>
    <m/>
    <n v="44775.055999999997"/>
    <n v="82650"/>
    <n v="22.334"/>
    <n v="0"/>
    <n v="18.5"/>
    <n v="98922"/>
    <n v="17"/>
    <n v="1610"/>
    <n v="13"/>
    <n v="18097"/>
    <n v="17"/>
    <n v="109"/>
    <n v="17"/>
    <n v="8983"/>
    <n v="8990"/>
    <n v="0.68"/>
    <n v="51.6"/>
    <d v="1989-08-14T00:00:00"/>
    <n v="1"/>
    <n v="1"/>
    <s v="TEXAS EASTERN TRANSMISSION, LP"/>
    <s v="GULFMARK ENERGY, INC."/>
    <n v="132690"/>
    <n v="7"/>
    <m/>
    <s v="ORD"/>
    <x v="0"/>
    <n v="2"/>
    <s v="TEXAS &amp; LOUISIANA GULF COAST BASIN"/>
    <m/>
    <s v="USA"/>
    <m/>
    <m/>
    <n v="28.822143199999999"/>
    <n v="330"/>
    <n v="-97.559827799999994"/>
    <m/>
    <m/>
    <s v="P-330"/>
    <x v="0"/>
    <s v="SHERMAN, S"/>
    <n v="184709"/>
    <n v="449"/>
    <n v="20104"/>
    <n v="23264"/>
    <n v="5113"/>
  </r>
  <r>
    <n v="42057308320000"/>
    <n v="4205730832"/>
    <n v="0"/>
    <s v="Not in Permit List"/>
    <x v="1"/>
    <s v="MAGNUM PRODUCING &amp; OPERATING CO."/>
    <x v="488"/>
    <n v="1"/>
    <x v="54"/>
    <n v="7530"/>
    <s v="GAS"/>
    <x v="0"/>
    <s v="V"/>
    <n v="8970"/>
    <x v="335"/>
    <x v="232"/>
    <x v="334"/>
    <n v="23"/>
    <n v="36585"/>
    <m/>
    <n v="77"/>
    <m/>
    <n v="9"/>
    <n v="338"/>
    <n v="331"/>
    <n v="6175"/>
    <m/>
    <n v="45"/>
    <n v="4454"/>
    <n v="47"/>
    <s v="GULF COAST WEST"/>
    <n v="17630"/>
    <n v="2985"/>
    <n v="159"/>
    <m/>
    <n v="0"/>
    <n v="5"/>
    <n v="29"/>
    <n v="29633"/>
    <n v="3"/>
    <n v="47"/>
    <n v="26815"/>
    <d v="1989-05-31T00:00:00"/>
    <n v="243"/>
    <n v="15"/>
    <n v="200"/>
    <n v="438500"/>
    <n v="325666.66700000002"/>
    <n v="475130"/>
    <n v="3.0710000000000002"/>
    <n v="2.2999999999999998"/>
    <n v="26.6"/>
    <n v="4454"/>
    <n v="1"/>
    <n v="45"/>
    <n v="1"/>
    <n v="787"/>
    <n v="1"/>
    <n v="5"/>
    <n v="1"/>
    <n v="7522"/>
    <n v="7530"/>
    <n v="0.63"/>
    <m/>
    <d v="1988-05-04T00:00:00"/>
    <n v="1"/>
    <n v="1"/>
    <s v="LAVACA PIPE LINE COMPANY"/>
    <s v="SCURLOCK OIL COMPANY"/>
    <n v="128038"/>
    <n v="8"/>
    <m/>
    <s v="KELLERS CREEK S."/>
    <x v="0"/>
    <n v="2"/>
    <s v="TEXAS &amp; LOUISIANA GULF COAST BASIN"/>
    <m/>
    <s v="USA"/>
    <m/>
    <m/>
    <n v="28.696407399999998"/>
    <n v="22"/>
    <n v="-96.441952700000002"/>
    <n v="2"/>
    <m/>
    <s v="P-330"/>
    <x v="3"/>
    <s v="HOUSTON, S"/>
    <n v="184096"/>
    <n v="30"/>
    <n v="9770"/>
    <n v="88"/>
    <n v="0"/>
  </r>
  <r>
    <n v="42297338050000"/>
    <n v="4229733805"/>
    <n v="0"/>
    <s v="Not in Permit List"/>
    <x v="1"/>
    <s v="MAGNUM PRODUCING, LP"/>
    <x v="99"/>
    <s v="7AL"/>
    <x v="28"/>
    <s v="WILCOX 10600"/>
    <s v="GAS"/>
    <x v="3"/>
    <s v="V"/>
    <n v="11000"/>
    <x v="430"/>
    <x v="232"/>
    <x v="41"/>
    <n v="154"/>
    <n v="2845896"/>
    <m/>
    <n v="9034"/>
    <m/>
    <m/>
    <n v="208"/>
    <n v="126595"/>
    <n v="483350"/>
    <s v="EAGLE FORD DRY"/>
    <n v="64"/>
    <n v="24450"/>
    <n v="664"/>
    <s v="GULF COAST WEST"/>
    <n v="165152"/>
    <n v="28189"/>
    <n v="8807"/>
    <s v="EAGLEFORD"/>
    <n v="2"/>
    <n v="176"/>
    <n v="1046"/>
    <n v="1057516"/>
    <n v="14"/>
    <m/>
    <n v="28421"/>
    <d v="2016-10-01T00:00:00"/>
    <n v="4654"/>
    <n v="0"/>
    <n v="0"/>
    <m/>
    <n v="1275555.5560000001"/>
    <n v="315020"/>
    <n v="0.78400000000000003"/>
    <n v="0"/>
    <n v="0"/>
    <n v="70334"/>
    <n v="32"/>
    <n v="299"/>
    <n v="5"/>
    <n v="11976"/>
    <n v="32"/>
    <n v="72"/>
    <n v="32"/>
    <n v="10648"/>
    <n v="10786"/>
    <n v="0.63"/>
    <m/>
    <d v="1988-05-05T00:00:00"/>
    <n v="1"/>
    <n v="1"/>
    <s v="EL PASO FIELD SERVICES, L.P."/>
    <s v="SHELL TRADING (US) COMPANY"/>
    <n v="127572"/>
    <n v="138"/>
    <m/>
    <s v="BAKER"/>
    <x v="0"/>
    <n v="2"/>
    <s v="TEXAS &amp; LOUISIANA GULF COAST BASIN"/>
    <n v="388"/>
    <s v="USA"/>
    <m/>
    <m/>
    <n v="28.151553799999999"/>
    <n v="836"/>
    <n v="-98.327321900000001"/>
    <m/>
    <m/>
    <s v="P-330"/>
    <x v="0"/>
    <s v="TC RR CO"/>
    <n v="184012"/>
    <n v="9"/>
    <n v="11480"/>
    <n v="1256"/>
    <n v="0"/>
  </r>
  <r>
    <n v="42297338050000"/>
    <n v="4229733805"/>
    <n v="0"/>
    <s v="Not in Permit List"/>
    <x v="1"/>
    <s v="MAGNUM PRODUCING, LP"/>
    <x v="99"/>
    <s v="7AU"/>
    <x v="28"/>
    <s v="WILCOX 10000"/>
    <s v="GAS"/>
    <x v="3"/>
    <s v="V"/>
    <n v="11000"/>
    <x v="430"/>
    <x v="232"/>
    <x v="288"/>
    <n v="91"/>
    <n v="6096749"/>
    <m/>
    <n v="28548"/>
    <m/>
    <m/>
    <n v="1126"/>
    <n v="47576"/>
    <n v="1044673"/>
    <s v="EAGLE FORD DRY"/>
    <n v="41"/>
    <n v="13787"/>
    <n v="1483"/>
    <s v="GULF COAST WEST"/>
    <n v="342953"/>
    <n v="58642"/>
    <n v="2617"/>
    <s v="EAGLEFORD"/>
    <n v="14"/>
    <n v="483"/>
    <n v="2815"/>
    <n v="2898452"/>
    <n v="21"/>
    <n v="1669"/>
    <n v="320415"/>
    <d v="2016-10-01T00:00:00"/>
    <n v="6101"/>
    <n v="0"/>
    <n v="0"/>
    <m/>
    <n v="353311.47499999998"/>
    <n v="213560"/>
    <n v="2.83"/>
    <n v="0"/>
    <n v="0"/>
    <n v="232775"/>
    <n v="20"/>
    <n v="978"/>
    <n v="8"/>
    <n v="39575"/>
    <n v="20"/>
    <n v="237"/>
    <n v="20"/>
    <n v="9924"/>
    <n v="10032"/>
    <n v="0.62"/>
    <m/>
    <d v="1988-05-01T00:00:00"/>
    <n v="1"/>
    <n v="1"/>
    <s v="EL PASO FIELD SERVICES, L.P."/>
    <s v="SHELL TRADING (US) COMPANY"/>
    <n v="127437"/>
    <n v="108"/>
    <m/>
    <s v="BAKER"/>
    <x v="0"/>
    <n v="2"/>
    <s v="TEXAS &amp; LOUISIANA GULF COAST BASIN"/>
    <n v="388"/>
    <s v="USA"/>
    <m/>
    <m/>
    <n v="28.151553799999999"/>
    <n v="836"/>
    <n v="-98.327321900000001"/>
    <m/>
    <m/>
    <s v="P-330"/>
    <x v="0"/>
    <s v="TC RR CO"/>
    <n v="183992"/>
    <n v="183"/>
    <n v="64656"/>
    <n v="1232"/>
    <n v="0"/>
  </r>
  <r>
    <n v="42297024940000"/>
    <n v="4229702494"/>
    <n v="0"/>
    <s v="Not in Permit List"/>
    <x v="1"/>
    <s v="MAGNUM PRODUCING, LP"/>
    <x v="99"/>
    <s v="1A"/>
    <x v="28"/>
    <s v="WILCOX 10000"/>
    <s v="GAS"/>
    <x v="0"/>
    <s v="V"/>
    <n v="10250"/>
    <x v="431"/>
    <x v="402"/>
    <x v="116"/>
    <n v="204"/>
    <n v="12412261"/>
    <m/>
    <n v="59656"/>
    <m/>
    <m/>
    <n v="17"/>
    <n v="177698"/>
    <n v="2128366"/>
    <s v="EAGLE FORD DRY"/>
    <n v="158"/>
    <n v="33781"/>
    <n v="2721"/>
    <s v="GULF COAST WEST"/>
    <n v="490330"/>
    <n v="84443"/>
    <n v="280"/>
    <s v="EAGLEFORD"/>
    <n v="16"/>
    <n v="506"/>
    <n v="2943"/>
    <n v="3038323"/>
    <n v="2"/>
    <m/>
    <m/>
    <d v="2016-10-01T00:00:00"/>
    <m/>
    <n v="0"/>
    <n v="0"/>
    <n v="185050"/>
    <m/>
    <n v="208060"/>
    <m/>
    <n v="5.4"/>
    <n v="0"/>
    <n v="310643"/>
    <n v="33"/>
    <n v="1530"/>
    <n v="32"/>
    <n v="53207"/>
    <n v="33"/>
    <n v="319"/>
    <n v="33"/>
    <n v="10022"/>
    <n v="10140"/>
    <n v="0.63"/>
    <m/>
    <d v="1988-04-21T00:00:00"/>
    <n v="1"/>
    <n v="1"/>
    <s v="EL PASO FIELD SERVICES, L.P."/>
    <s v="SHELL TRADING (US) COMPANY"/>
    <n v="127436"/>
    <n v="118"/>
    <m/>
    <s v="BAKER"/>
    <x v="0"/>
    <n v="2"/>
    <s v="TEXAS &amp; LOUISIANA GULF COAST BASIN"/>
    <m/>
    <s v="USA"/>
    <m/>
    <m/>
    <n v="28.156293099999999"/>
    <n v="835"/>
    <n v="-98.326244799999998"/>
    <m/>
    <m/>
    <s v="P-330"/>
    <x v="0"/>
    <s v="J. T. CONN Â£348"/>
    <n v="183991"/>
    <m/>
    <n v="17"/>
    <n v="2"/>
    <n v="0"/>
  </r>
  <r>
    <n v="42123313370000"/>
    <n v="4212331337"/>
    <n v="0"/>
    <s v="Not in Permit List"/>
    <x v="1"/>
    <s v="MAGNUM PRODUCING &amp; OPERATING CO."/>
    <x v="489"/>
    <n v="1"/>
    <x v="15"/>
    <s v="WILCOX 10,100"/>
    <s v="GAS"/>
    <x v="3"/>
    <s v="V"/>
    <n v="10400"/>
    <x v="432"/>
    <x v="364"/>
    <x v="335"/>
    <n v="122"/>
    <n v="288049"/>
    <m/>
    <n v="3851"/>
    <m/>
    <m/>
    <n v="115"/>
    <n v="8128"/>
    <n v="51859"/>
    <s v="EAGLE FORD DRY"/>
    <n v="96"/>
    <n v="5708"/>
    <n v="1113"/>
    <s v="GULF COAST WEST"/>
    <n v="78788"/>
    <n v="14244"/>
    <n v="160"/>
    <s v="EAGLEFORD"/>
    <n v="7"/>
    <n v="92"/>
    <n v="506"/>
    <n v="549433"/>
    <n v="19"/>
    <m/>
    <n v="994"/>
    <d v="1995-01-12T00:00:00"/>
    <n v="167"/>
    <n v="925"/>
    <n v="2500"/>
    <n v="69260"/>
    <m/>
    <n v="74800"/>
    <m/>
    <n v="14.4"/>
    <n v="0"/>
    <n v="17135"/>
    <n v="4"/>
    <n v="270"/>
    <n v="4"/>
    <n v="3126"/>
    <n v="4"/>
    <n v="19"/>
    <n v="4"/>
    <n v="10095"/>
    <n v="10104"/>
    <n v="0.63"/>
    <n v="47.9"/>
    <d v="1987-10-22T00:00:00"/>
    <n v="1"/>
    <n v="1"/>
    <s v="PG&amp;E TEXAS PIPELINE, L.P."/>
    <s v="SCURLOCK PERMIAN LLC"/>
    <n v="125609"/>
    <n v="9"/>
    <m/>
    <s v="SMITH CREEK"/>
    <x v="0"/>
    <n v="2"/>
    <s v="TEXAS &amp; LOUISIANA GULF COAST BASIN"/>
    <m/>
    <s v="USA"/>
    <m/>
    <m/>
    <n v="28.948965699999999"/>
    <n v="156"/>
    <n v="-97.492180099999999"/>
    <m/>
    <m/>
    <s v="P-330"/>
    <x v="3"/>
    <s v="DAVIS, J H"/>
    <n v="183725"/>
    <m/>
    <n v="981"/>
    <n v="164"/>
    <n v="0"/>
  </r>
  <r>
    <n v="42469322720000"/>
    <n v="4246932272"/>
    <n v="0"/>
    <s v="Not in Permit List"/>
    <x v="1"/>
    <s v="MAGNUM PRODUCING, LP"/>
    <x v="113"/>
    <s v="8 C"/>
    <x v="0"/>
    <n v="3550"/>
    <s v="GAS"/>
    <x v="3"/>
    <s v="V"/>
    <n v="7497"/>
    <x v="337"/>
    <x v="239"/>
    <x v="336"/>
    <n v="46"/>
    <n v="551669"/>
    <m/>
    <m/>
    <m/>
    <m/>
    <n v="59"/>
    <n v="0"/>
    <n v="91945"/>
    <m/>
    <m/>
    <n v="135"/>
    <n v="0"/>
    <s v="GULF COAST WEST"/>
    <n v="135"/>
    <n v="23"/>
    <n v="0"/>
    <m/>
    <n v="0"/>
    <n v="72"/>
    <n v="433"/>
    <n v="433200"/>
    <n v="0"/>
    <m/>
    <n v="150393"/>
    <d v="2011-04-01T00:00:00"/>
    <n v="0"/>
    <n v="0"/>
    <n v="0"/>
    <m/>
    <m/>
    <m/>
    <m/>
    <n v="0"/>
    <n v="0"/>
    <n v="18987"/>
    <n v="35"/>
    <m/>
    <m/>
    <n v="3165"/>
    <n v="35"/>
    <n v="19"/>
    <n v="35"/>
    <n v="3555"/>
    <n v="3561"/>
    <n v="0.56000000000000005"/>
    <m/>
    <d v="1984-10-09T00:00:00"/>
    <n v="1"/>
    <n v="1"/>
    <m/>
    <m/>
    <n v="113783"/>
    <n v="6"/>
    <m/>
    <s v="HEYSER"/>
    <x v="0"/>
    <n v="2"/>
    <s v="TEXAS &amp; LOUISIANA GULF COAST BASIN"/>
    <m/>
    <s v="USA"/>
    <m/>
    <m/>
    <n v="28.624188100000001"/>
    <n v="34"/>
    <n v="-96.898310600000002"/>
    <m/>
    <m/>
    <s v="P-330"/>
    <x v="0"/>
    <s v="GALBAN, J E"/>
    <n v="182276"/>
    <m/>
    <n v="98701"/>
    <n v="0"/>
    <n v="0"/>
  </r>
  <r>
    <n v="42025320800000"/>
    <n v="4202532080"/>
    <n v="0"/>
    <s v="Not in Permit List"/>
    <x v="1"/>
    <s v="MAGNUM PRODUCING, LP"/>
    <x v="490"/>
    <n v="4"/>
    <x v="7"/>
    <n v="4700"/>
    <s v="GAS"/>
    <x v="3"/>
    <s v="V"/>
    <n v="5300"/>
    <x v="433"/>
    <x v="315"/>
    <x v="89"/>
    <n v="306"/>
    <n v="260709"/>
    <m/>
    <m/>
    <m/>
    <m/>
    <n v="5"/>
    <n v="0"/>
    <n v="43451"/>
    <s v="EAGLE FORD DRY"/>
    <m/>
    <n v="5875"/>
    <n v="0"/>
    <s v="GULF COAST WEST"/>
    <n v="20297"/>
    <n v="3383"/>
    <n v="0"/>
    <s v="EAGLEFORD"/>
    <n v="0"/>
    <n v="30"/>
    <n v="182"/>
    <n v="182387"/>
    <n v="0"/>
    <m/>
    <n v="2103"/>
    <d v="2015-04-01T00:00:00"/>
    <n v="0"/>
    <n v="0"/>
    <n v="0"/>
    <m/>
    <m/>
    <m/>
    <m/>
    <n v="0"/>
    <n v="0"/>
    <n v="5875"/>
    <n v="1"/>
    <m/>
    <m/>
    <n v="979"/>
    <n v="1"/>
    <n v="6"/>
    <n v="1"/>
    <n v="4745"/>
    <n v="4749"/>
    <n v="0.61"/>
    <m/>
    <d v="1984-07-18T00:00:00"/>
    <n v="1"/>
    <n v="1"/>
    <s v="BOARDWALK FIELD SERVICES, LLC"/>
    <m/>
    <n v="112641"/>
    <n v="4"/>
    <m/>
    <s v="BLANCONIA"/>
    <x v="0"/>
    <n v="2"/>
    <s v="TEXAS &amp; LOUISIANA GULF COAST BASIN"/>
    <m/>
    <s v="USA"/>
    <m/>
    <m/>
    <n v="28.3925743"/>
    <n v="33"/>
    <n v="-97.450830800000006"/>
    <m/>
    <m/>
    <s v="P-330"/>
    <x v="0"/>
    <s v="KEATING, J &amp; M"/>
    <n v="182134"/>
    <m/>
    <n v="4007"/>
    <n v="0"/>
    <n v="0"/>
  </r>
  <r>
    <n v="42391317080000"/>
    <n v="4239131708"/>
    <n v="0"/>
    <s v="Not in Permit List"/>
    <x v="1"/>
    <s v="MAGNUM PRODUCING, LP"/>
    <x v="96"/>
    <s v="8 C"/>
    <x v="35"/>
    <n v="5400"/>
    <s v="GAS"/>
    <x v="0"/>
    <s v="V"/>
    <n v="6400"/>
    <x v="4"/>
    <x v="276"/>
    <x v="200"/>
    <n v="21"/>
    <n v="86968"/>
    <m/>
    <n v="945"/>
    <m/>
    <n v="17"/>
    <n v="802"/>
    <n v="0"/>
    <n v="15440"/>
    <m/>
    <n v="30"/>
    <n v="8444"/>
    <n v="428"/>
    <s v="GULF COAST WEST"/>
    <n v="52966"/>
    <n v="9256"/>
    <n v="0"/>
    <m/>
    <n v="3"/>
    <n v="93"/>
    <n v="541"/>
    <n v="560548"/>
    <n v="0"/>
    <n v="563"/>
    <n v="63250"/>
    <d v="2016-10-01T00:00:00"/>
    <n v="0"/>
    <n v="0"/>
    <n v="0"/>
    <n v="162710"/>
    <n v="62089.004999999997"/>
    <n v="92030"/>
    <n v="16.106000000000002"/>
    <n v="6.1"/>
    <n v="21.2"/>
    <n v="16759"/>
    <n v="2"/>
    <n v="164"/>
    <n v="3"/>
    <n v="2896"/>
    <n v="2"/>
    <n v="17"/>
    <n v="2"/>
    <n v="5438"/>
    <n v="5441"/>
    <n v="0.59"/>
    <n v="43"/>
    <d v="1984-07-11T00:00:00"/>
    <n v="1"/>
    <n v="1"/>
    <s v="EL PASO FIELD SERVICES, L.P."/>
    <s v="PLAINS MARKETING, L.P."/>
    <n v="112065"/>
    <n v="3"/>
    <m/>
    <s v="PAPALOTE, E"/>
    <x v="0"/>
    <n v="2"/>
    <s v="TEXAS &amp; LOUISIANA GULF COAST BASIN"/>
    <m/>
    <s v="USA"/>
    <m/>
    <m/>
    <n v="28.177265599999998"/>
    <n v="42"/>
    <n v="-97.518844700000002"/>
    <m/>
    <m/>
    <s v="P-330"/>
    <x v="0"/>
    <s v="LAMBERT, W"/>
    <n v="182047"/>
    <n v="382"/>
    <n v="23718"/>
    <n v="0"/>
    <n v="0"/>
  </r>
  <r>
    <n v="42391315240000"/>
    <n v="4239131524"/>
    <n v="0"/>
    <s v="Not in Permit List"/>
    <x v="1"/>
    <s v="MAGNUM PRODUCING &amp; OPERATING COMPANY"/>
    <x v="116"/>
    <n v="2"/>
    <x v="35"/>
    <s v="CHAMBERLAIN"/>
    <s v="GAS"/>
    <x v="0"/>
    <s v="V"/>
    <n v="6235"/>
    <x v="434"/>
    <x v="314"/>
    <x v="337"/>
    <n v="25"/>
    <n v="93539"/>
    <m/>
    <m/>
    <m/>
    <m/>
    <n v="177"/>
    <n v="401"/>
    <n v="15590"/>
    <m/>
    <m/>
    <n v="1982"/>
    <n v="0"/>
    <s v="GULF COAST WEST"/>
    <n v="2697"/>
    <n v="450"/>
    <n v="11"/>
    <m/>
    <n v="0"/>
    <n v="4"/>
    <n v="23"/>
    <n v="23065"/>
    <n v="1"/>
    <m/>
    <n v="60793"/>
    <d v="1988-10-01T00:00:00"/>
    <n v="256"/>
    <n v="0"/>
    <n v="0"/>
    <m/>
    <m/>
    <m/>
    <m/>
    <n v="0"/>
    <n v="0"/>
    <n v="12133"/>
    <n v="19"/>
    <m/>
    <m/>
    <n v="2022"/>
    <n v="19"/>
    <n v="12"/>
    <n v="19"/>
    <n v="5923"/>
    <n v="5926"/>
    <n v="0.62"/>
    <m/>
    <d v="1982-01-04T00:00:00"/>
    <n v="1"/>
    <n v="1"/>
    <s v="CORONADO TRANSMISSION CO."/>
    <s v="ENRON OIL TRADING &amp; TRANSP. CO."/>
    <n v="111788"/>
    <n v="3"/>
    <m/>
    <s v="LAURA THOMPSON,SE"/>
    <x v="0"/>
    <n v="2"/>
    <s v="TEXAS &amp; LOUISIANA GULF COAST BASIN"/>
    <m/>
    <s v="USA"/>
    <m/>
    <m/>
    <n v="28.194239499999998"/>
    <n v="7"/>
    <n v="-97.466725600000004"/>
    <m/>
    <m/>
    <s v="P-330"/>
    <x v="2"/>
    <s v="BROWN, R"/>
    <n v="182004"/>
    <m/>
    <n v="20157"/>
    <n v="92"/>
    <n v="0"/>
  </r>
  <r>
    <n v="42391316630000"/>
    <n v="4239131663"/>
    <n v="0"/>
    <s v="Not in Permit List"/>
    <x v="1"/>
    <s v="MAGNUM PRODUCING, LP"/>
    <x v="96"/>
    <n v="7"/>
    <x v="35"/>
    <n v="4885"/>
    <s v="GAS"/>
    <x v="0"/>
    <s v="V"/>
    <n v="6392"/>
    <x v="98"/>
    <x v="317"/>
    <x v="309"/>
    <n v="69"/>
    <n v="1312600"/>
    <m/>
    <n v="2054"/>
    <m/>
    <m/>
    <n v="2134"/>
    <n v="36658"/>
    <n v="220821"/>
    <m/>
    <n v="29"/>
    <n v="8670"/>
    <n v="172"/>
    <s v="GULF COAST WEST"/>
    <n v="76720"/>
    <n v="12959"/>
    <n v="1370"/>
    <m/>
    <n v="2"/>
    <n v="75"/>
    <n v="442"/>
    <n v="452034"/>
    <n v="1393"/>
    <n v="312"/>
    <n v="329898"/>
    <d v="1996-04-01T00:00:00"/>
    <n v="5891"/>
    <n v="0"/>
    <n v="0"/>
    <n v="272910"/>
    <n v="699618.42099999997"/>
    <n v="639050"/>
    <n v="1.429"/>
    <n v="3.7"/>
    <n v="0"/>
    <n v="33300"/>
    <n v="53"/>
    <n v="72"/>
    <n v="14"/>
    <n v="5576"/>
    <n v="53"/>
    <n v="33"/>
    <n v="53"/>
    <n v="3836"/>
    <n v="3842"/>
    <n v="0.59"/>
    <n v="40.6"/>
    <d v="1992-11-26T00:00:00"/>
    <n v="1"/>
    <n v="1"/>
    <s v="LEASE USE ONLY"/>
    <s v="PLAINS MARKETING, L.P."/>
    <n v="111037"/>
    <n v="6"/>
    <m/>
    <s v="PAPALOTE, E"/>
    <x v="0"/>
    <n v="2"/>
    <s v="TEXAS &amp; LOUISIANA GULF COAST BASIN"/>
    <m/>
    <s v="USA"/>
    <m/>
    <m/>
    <n v="28.1776096"/>
    <n v="42"/>
    <n v="-97.513738399999994"/>
    <m/>
    <m/>
    <s v="P-330"/>
    <x v="0"/>
    <s v="LAMBERT, W"/>
    <n v="181898"/>
    <n v="228"/>
    <n v="159513"/>
    <n v="16068"/>
    <n v="0"/>
  </r>
  <r>
    <n v="42123006370000"/>
    <n v="4212300637"/>
    <n v="1"/>
    <s v="Recomplete"/>
    <x v="1"/>
    <s v="MAGNUM PRODUCING &amp; OPERATING CO."/>
    <x v="491"/>
    <n v="1"/>
    <x v="15"/>
    <m/>
    <s v="GAS"/>
    <x v="4"/>
    <s v="V"/>
    <n v="7671"/>
    <x v="262"/>
    <x v="316"/>
    <x v="338"/>
    <n v="29"/>
    <n v="54171"/>
    <m/>
    <n v="1087"/>
    <m/>
    <m/>
    <n v="44"/>
    <n v="1376"/>
    <n v="10115"/>
    <s v="EAGLE FORD DRY"/>
    <m/>
    <n v="1744"/>
    <n v="629"/>
    <s v="GULF COAST WEST"/>
    <n v="35526"/>
    <n v="6550"/>
    <n v="853"/>
    <s v="EAGLEFORD"/>
    <n v="2"/>
    <n v="33"/>
    <n v="188"/>
    <n v="200667"/>
    <n v="9"/>
    <n v="388"/>
    <n v="16155"/>
    <d v="1998-03-01T00:00:00"/>
    <n v="387"/>
    <n v="0"/>
    <n v="0"/>
    <n v="86620"/>
    <n v="35571.428999999996"/>
    <n v="49840"/>
    <n v="28.111999999999998"/>
    <n v="11.5"/>
    <n v="0"/>
    <n v="14982"/>
    <n v="4"/>
    <n v="305"/>
    <n v="4"/>
    <n v="2577"/>
    <n v="4"/>
    <n v="15"/>
    <n v="4"/>
    <n v="7630"/>
    <n v="7636"/>
    <n v="0.67"/>
    <n v="42"/>
    <d v="1984-03-14T00:00:00"/>
    <n v="1"/>
    <n v="1"/>
    <s v="PG&amp;E TEXAS PIPELINE, L.P."/>
    <s v="GENESIS CRUDE OIL, L.P."/>
    <n v="109901"/>
    <n v="6"/>
    <m/>
    <s v="COTTONWOOD CREEK S."/>
    <x v="0"/>
    <n v="2"/>
    <s v="TEXAS &amp; LOUISIANA GULF COAST BASIN"/>
    <m/>
    <s v="USA"/>
    <m/>
    <m/>
    <n v="28.951527599999999"/>
    <n v="335"/>
    <n v="-97.325997200000003"/>
    <m/>
    <m/>
    <s v="P-330"/>
    <x v="3"/>
    <s v="MASON, L M"/>
    <n v="181747"/>
    <n v="70"/>
    <n v="2490"/>
    <n v="136"/>
    <n v="0"/>
  </r>
  <r>
    <n v="42285312820000"/>
    <n v="4228531282"/>
    <n v="0"/>
    <s v="Not in Permit List"/>
    <x v="1"/>
    <s v="MAGNUM PRODUCING &amp; OPERATING CO."/>
    <x v="327"/>
    <n v="1"/>
    <x v="11"/>
    <s v="WILCOX 9780"/>
    <s v="GAS"/>
    <x v="0"/>
    <s v="V"/>
    <n v="10518"/>
    <x v="435"/>
    <x v="203"/>
    <x v="202"/>
    <n v="88"/>
    <n v="162221"/>
    <m/>
    <n v="5295"/>
    <m/>
    <n v="29"/>
    <n v="920"/>
    <n v="83323"/>
    <n v="32332"/>
    <s v="EAGLE FORD DRY"/>
    <n v="33"/>
    <n v="1597"/>
    <n v="190"/>
    <s v="GULF COAST WEST"/>
    <n v="3801"/>
    <n v="824"/>
    <n v="43688"/>
    <s v="EAGLEFORD"/>
    <n v="1"/>
    <n v="7"/>
    <n v="37"/>
    <n v="43067"/>
    <n v="110"/>
    <n v="793"/>
    <n v="22092"/>
    <d v="1987-11-25T00:00:00"/>
    <n v="2651"/>
    <n v="90"/>
    <n v="1000"/>
    <n v="34380"/>
    <n v="32425.080999999998"/>
    <n v="30640"/>
    <n v="30.84"/>
    <n v="29.1"/>
    <n v="31.5"/>
    <n v="3318"/>
    <n v="30"/>
    <n v="122"/>
    <n v="52"/>
    <n v="668"/>
    <n v="30"/>
    <n v="4"/>
    <n v="30"/>
    <n v="9778"/>
    <n v="9783"/>
    <n v="0.74"/>
    <n v="50.2"/>
    <d v="1981-12-18T00:00:00"/>
    <n v="1"/>
    <n v="1"/>
    <s v="SHELL WESTERN E&amp;P INC."/>
    <s v="SCURLOCK PERMIAN CORPORATION"/>
    <n v="109082"/>
    <n v="5"/>
    <m/>
    <s v="SHERIDAN, S. W."/>
    <x v="0"/>
    <n v="2"/>
    <s v="TEXAS &amp; LOUISIANA GULF COAST BASIN"/>
    <n v="4"/>
    <s v="USA"/>
    <m/>
    <m/>
    <n v="29.413096500000002"/>
    <n v="717"/>
    <n v="-96.659171499999999"/>
    <m/>
    <m/>
    <s v="P-330"/>
    <x v="3"/>
    <s v="HT&amp;B RR CO"/>
    <n v="181622"/>
    <n v="614"/>
    <n v="19909"/>
    <n v="2390"/>
    <n v="0"/>
  </r>
  <r>
    <n v="42469320950000"/>
    <n v="4246932095"/>
    <n v="0"/>
    <s v="Not in Permit List"/>
    <x v="1"/>
    <s v="MAGNUM PRODUCING, LP"/>
    <x v="113"/>
    <n v="5"/>
    <x v="0"/>
    <n v="7350"/>
    <s v="GAS"/>
    <x v="3"/>
    <s v="V"/>
    <n v="8450"/>
    <x v="436"/>
    <x v="276"/>
    <x v="316"/>
    <n v="47"/>
    <n v="31092"/>
    <m/>
    <n v="582"/>
    <m/>
    <n v="75"/>
    <n v="578"/>
    <n v="893"/>
    <n v="5764"/>
    <m/>
    <m/>
    <n v="1749"/>
    <n v="0"/>
    <s v="GULF COAST WEST"/>
    <n v="5237"/>
    <n v="873"/>
    <n v="112"/>
    <m/>
    <n v="0"/>
    <n v="6"/>
    <n v="33"/>
    <n v="33065"/>
    <n v="46"/>
    <m/>
    <m/>
    <d v="2008-07-01T00:00:00"/>
    <m/>
    <n v="0"/>
    <n v="0"/>
    <m/>
    <n v="17118.519"/>
    <n v="53420"/>
    <n v="58.415999999999997"/>
    <n v="0"/>
    <n v="129.80000000000001"/>
    <n v="1869"/>
    <n v="5"/>
    <n v="133"/>
    <n v="1"/>
    <n v="389"/>
    <n v="12"/>
    <n v="2"/>
    <n v="12"/>
    <n v="7520"/>
    <n v="7526"/>
    <n v="0.62"/>
    <n v="52.4"/>
    <d v="1983-09-18T00:00:00"/>
    <n v="1"/>
    <n v="1"/>
    <m/>
    <m/>
    <n v="108599"/>
    <n v="6"/>
    <m/>
    <s v="HEYSER"/>
    <x v="0"/>
    <n v="2"/>
    <s v="TEXAS &amp; LOUISIANA GULF COAST BASIN"/>
    <m/>
    <s v="USA"/>
    <m/>
    <m/>
    <n v="28.622929500000001"/>
    <n v="34"/>
    <n v="-96.878749900000003"/>
    <m/>
    <m/>
    <s v="P-330"/>
    <x v="0"/>
    <s v="GALBAN, J E"/>
    <n v="181562"/>
    <n v="135"/>
    <n v="2311"/>
    <n v="185"/>
    <n v="0"/>
  </r>
  <r>
    <n v="42469318690000"/>
    <n v="4246931869"/>
    <n v="0"/>
    <s v="Not in Permit List"/>
    <x v="1"/>
    <s v="MAGNUM PRODUCING &amp; OPERATING CO."/>
    <x v="361"/>
    <n v="6"/>
    <x v="0"/>
    <s v="FRIO 3520"/>
    <s v="GAS"/>
    <x v="3"/>
    <s v="V"/>
    <n v="8310"/>
    <x v="344"/>
    <x v="403"/>
    <x v="339"/>
    <n v="3"/>
    <n v="9866"/>
    <m/>
    <m/>
    <m/>
    <m/>
    <n v="1614"/>
    <n v="0"/>
    <n v="1644"/>
    <m/>
    <m/>
    <n v="5317"/>
    <m/>
    <s v="GULF COAST WEST"/>
    <m/>
    <m/>
    <m/>
    <m/>
    <n v="0"/>
    <n v="16"/>
    <n v="98"/>
    <n v="97833"/>
    <n v="0"/>
    <m/>
    <m/>
    <d v="2003-04-01T00:00:00"/>
    <m/>
    <n v="0"/>
    <n v="0"/>
    <m/>
    <m/>
    <m/>
    <m/>
    <n v="0"/>
    <n v="0"/>
    <n v="5317"/>
    <n v="1"/>
    <m/>
    <m/>
    <n v="886"/>
    <n v="1"/>
    <n v="5"/>
    <n v="1"/>
    <n v="3455"/>
    <n v="3458"/>
    <m/>
    <m/>
    <d v="1983-02-23T00:00:00"/>
    <n v="1"/>
    <n v="1"/>
    <m/>
    <m/>
    <n v="104583"/>
    <n v="3"/>
    <m/>
    <s v="HELEN GOHLKE"/>
    <x v="0"/>
    <n v="2"/>
    <s v="TEXAS &amp; LOUISIANA GULF COAST BASIN"/>
    <n v="8"/>
    <s v="USA"/>
    <m/>
    <m/>
    <n v="29.057982500000001"/>
    <n v="439"/>
    <n v="-97.008072900000002"/>
    <m/>
    <m/>
    <s v="P-330"/>
    <x v="3"/>
    <s v="I RR CO"/>
    <n v="181080"/>
    <m/>
    <n v="9866"/>
    <n v="0"/>
    <n v="0"/>
  </r>
  <r>
    <n v="42297327010000"/>
    <n v="4229732701"/>
    <n v="0"/>
    <s v="Not in Permit List"/>
    <x v="1"/>
    <s v="MAGNUM PRODUCING, LP"/>
    <x v="492"/>
    <n v="1"/>
    <x v="28"/>
    <s v="MACKHANK"/>
    <s v="GAS"/>
    <x v="0"/>
    <s v="V"/>
    <n v="14500"/>
    <x v="437"/>
    <x v="404"/>
    <x v="262"/>
    <n v="236"/>
    <n v="1835550"/>
    <m/>
    <n v="29"/>
    <m/>
    <m/>
    <n v="9999"/>
    <n v="38440"/>
    <n v="305954"/>
    <s v="EAGLE FORD DRY"/>
    <n v="2"/>
    <n v="4477"/>
    <n v="13"/>
    <s v="GULF COAST WEST"/>
    <n v="103074"/>
    <n v="17192"/>
    <n v="388"/>
    <s v="EAGLEFORD"/>
    <n v="0"/>
    <n v="99"/>
    <n v="590"/>
    <n v="592300"/>
    <n v="85"/>
    <m/>
    <n v="69060"/>
    <d v="2016-10-01T00:00:00"/>
    <n v="1708"/>
    <n v="0"/>
    <n v="0"/>
    <n v="1770900"/>
    <m/>
    <n v="63294830"/>
    <m/>
    <n v="0.6"/>
    <n v="0"/>
    <n v="26784"/>
    <n v="39"/>
    <n v="10"/>
    <n v="2"/>
    <n v="4464"/>
    <n v="39"/>
    <n v="27"/>
    <n v="39"/>
    <n v="14327"/>
    <n v="14359"/>
    <n v="0.65"/>
    <m/>
    <d v="2004-02-29T00:00:00"/>
    <n v="1"/>
    <n v="1"/>
    <m/>
    <m/>
    <n v="98372"/>
    <n v="32"/>
    <m/>
    <s v="PATTESON RANCH"/>
    <x v="0"/>
    <n v="2"/>
    <s v="TEXAS &amp; LOUISIANA GULF COAST BASIN"/>
    <n v="265"/>
    <s v="USA"/>
    <m/>
    <m/>
    <n v="28.1504376"/>
    <n v="120"/>
    <n v="-98.192764199999999"/>
    <m/>
    <m/>
    <s v="P-330"/>
    <x v="0"/>
    <s v="BS&amp;F"/>
    <n v="180442"/>
    <m/>
    <n v="14117"/>
    <n v="119"/>
    <n v="0"/>
  </r>
  <r>
    <n v="42123311350000"/>
    <n v="4212331135"/>
    <n v="2"/>
    <s v="Recomplete"/>
    <x v="1"/>
    <s v="MAGNUM PRODUCING &amp; OPERATING CO."/>
    <x v="493"/>
    <n v="8"/>
    <x v="15"/>
    <s v="WLCX 2ND MA"/>
    <s v="GAS"/>
    <x v="0"/>
    <s v="V"/>
    <n v="9016"/>
    <x v="200"/>
    <x v="277"/>
    <x v="340"/>
    <n v="24"/>
    <n v="385058"/>
    <m/>
    <n v="11645"/>
    <m/>
    <m/>
    <n v="465"/>
    <n v="15310"/>
    <n v="75821"/>
    <s v="EAGLE FORD DRY"/>
    <n v="508"/>
    <n v="10976"/>
    <n v="4702"/>
    <s v="GULF COAST WEST"/>
    <n v="128777"/>
    <n v="26165"/>
    <n v="128"/>
    <s v="EAGLEFORD"/>
    <n v="23"/>
    <n v="110"/>
    <n v="520"/>
    <n v="658323"/>
    <n v="1172"/>
    <n v="10299"/>
    <n v="324595"/>
    <d v="1997-04-01T00:00:00"/>
    <n v="323"/>
    <n v="0"/>
    <n v="0"/>
    <n v="22540"/>
    <n v="59053.699000000001"/>
    <n v="33070"/>
    <n v="16.934000000000001"/>
    <n v="44.4"/>
    <n v="0"/>
    <n v="34574"/>
    <n v="10"/>
    <n v="1009"/>
    <n v="9"/>
    <n v="6721"/>
    <n v="10"/>
    <n v="40"/>
    <n v="10"/>
    <n v="7732"/>
    <n v="7760"/>
    <n v="0.68"/>
    <n v="56.5"/>
    <d v="1984-03-14T00:00:00"/>
    <n v="1"/>
    <n v="1"/>
    <s v="PG&amp;E TEXAS PIPELINE, L.P."/>
    <s v="SCURLOCK PERMIAN CORPORATION"/>
    <n v="97799"/>
    <n v="28"/>
    <m/>
    <s v="COTTONWOOD CREEK S."/>
    <x v="0"/>
    <n v="2"/>
    <s v="TEXAS &amp; LOUISIANA GULF COAST BASIN"/>
    <m/>
    <s v="USA"/>
    <m/>
    <m/>
    <n v="28.957186199999999"/>
    <n v="335"/>
    <n v="-97.329709800000003"/>
    <m/>
    <m/>
    <s v="P-330"/>
    <x v="3"/>
    <s v="MASON, L M"/>
    <n v="180366"/>
    <n v="838"/>
    <n v="49487"/>
    <n v="14976"/>
    <n v="0"/>
  </r>
  <r>
    <n v="42057308320000"/>
    <n v="4205730832"/>
    <n v="0"/>
    <s v="Not in Permit List"/>
    <x v="1"/>
    <s v="MAGNUM PRODUCING, LP"/>
    <x v="352"/>
    <n v="1"/>
    <x v="54"/>
    <s v="FRIO 8400"/>
    <s v="GAS"/>
    <x v="3"/>
    <s v="V"/>
    <n v="8970"/>
    <x v="335"/>
    <x v="405"/>
    <x v="341"/>
    <n v="70"/>
    <n v="197816"/>
    <m/>
    <n v="3453"/>
    <m/>
    <n v="23"/>
    <n v="1898"/>
    <n v="18063"/>
    <n v="36422"/>
    <m/>
    <n v="94"/>
    <n v="9324"/>
    <n v="478"/>
    <s v="GULF COAST WEST"/>
    <n v="32036"/>
    <n v="5817"/>
    <n v="2343"/>
    <m/>
    <n v="3"/>
    <n v="43"/>
    <n v="239"/>
    <n v="255733"/>
    <n v="690"/>
    <n v="451"/>
    <n v="26041"/>
    <d v="2004-04-01T00:00:00"/>
    <n v="2477"/>
    <n v="0"/>
    <n v="0"/>
    <n v="85330"/>
    <n v="53718.75"/>
    <n v="57290"/>
    <n v="18.614999999999998"/>
    <n v="11.7"/>
    <n v="12.1"/>
    <n v="9324"/>
    <n v="1"/>
    <n v="151"/>
    <n v="5"/>
    <n v="1648"/>
    <n v="1"/>
    <n v="10"/>
    <n v="1"/>
    <n v="8371"/>
    <n v="8530"/>
    <n v="0.66"/>
    <n v="49"/>
    <d v="1981-04-07T00:00:00"/>
    <n v="1"/>
    <n v="1"/>
    <s v="LAVACA PIPE LINE COMPANY"/>
    <s v="PLAINS MARKETING, L.P."/>
    <n v="97775"/>
    <n v="159"/>
    <m/>
    <s v="NOLTY"/>
    <x v="0"/>
    <n v="2"/>
    <s v="TEXAS &amp; LOUISIANA GULF COAST BASIN"/>
    <m/>
    <s v="USA"/>
    <m/>
    <m/>
    <n v="28.696407399999998"/>
    <n v="22"/>
    <n v="-96.441952700000002"/>
    <n v="2"/>
    <m/>
    <s v="P-330"/>
    <x v="0"/>
    <s v="HOUSTON, S"/>
    <n v="180360"/>
    <n v="416"/>
    <n v="22347"/>
    <n v="7058"/>
    <n v="0"/>
  </r>
  <r>
    <n v="42123311270000"/>
    <n v="4212331127"/>
    <n v="0"/>
    <s v="Not in Permit List"/>
    <x v="1"/>
    <s v="MAGNUM PRODUCING &amp; OPERATING COMPANY"/>
    <x v="494"/>
    <n v="2"/>
    <x v="15"/>
    <n v="10350"/>
    <s v="GAS"/>
    <x v="3"/>
    <s v="V"/>
    <n v="12000"/>
    <x v="438"/>
    <x v="281"/>
    <x v="62"/>
    <n v="335"/>
    <n v="2071177"/>
    <m/>
    <n v="8321"/>
    <m/>
    <m/>
    <n v="10"/>
    <n v="225148"/>
    <n v="353517"/>
    <s v="EAGLE FORD DRY"/>
    <m/>
    <n v="3010"/>
    <n v="0"/>
    <s v="GULF COAST WEST"/>
    <n v="52916"/>
    <n v="8819"/>
    <n v="1702"/>
    <s v="EAGLEFORD"/>
    <n v="0"/>
    <n v="62"/>
    <n v="372"/>
    <n v="371581"/>
    <n v="2"/>
    <n v="124"/>
    <n v="10231"/>
    <d v="2011-04-01T00:00:00"/>
    <n v="1593"/>
    <n v="0"/>
    <n v="0"/>
    <m/>
    <m/>
    <n v="248910"/>
    <m/>
    <n v="0"/>
    <n v="0"/>
    <n v="28021"/>
    <n v="23"/>
    <n v="168"/>
    <n v="74"/>
    <n v="4670"/>
    <n v="23"/>
    <n v="28"/>
    <n v="23"/>
    <n v="10350"/>
    <n v="10352"/>
    <n v="0.66"/>
    <n v="43.6"/>
    <d v="1981-09-01T00:00:00"/>
    <n v="1"/>
    <n v="1"/>
    <s v="EL PASO FIELD SERVICES, L.P."/>
    <s v="SHELL TRADING (US) COMPANY"/>
    <n v="95349"/>
    <n v="2"/>
    <m/>
    <s v="WARMSLEY"/>
    <x v="0"/>
    <n v="2"/>
    <s v="TEXAS &amp; LOUISIANA GULF COAST BASIN"/>
    <m/>
    <s v="USA"/>
    <m/>
    <m/>
    <n v="28.914656600000001"/>
    <n v="112"/>
    <n v="-97.541674200000003"/>
    <m/>
    <m/>
    <s v="P-330"/>
    <x v="2"/>
    <s v="CLARK, H"/>
    <n v="180089"/>
    <m/>
    <n v="7534"/>
    <n v="1172"/>
    <n v="0"/>
  </r>
  <r>
    <n v="42123309500000"/>
    <n v="4212330950"/>
    <n v="3"/>
    <s v="Recomplete"/>
    <x v="1"/>
    <s v="MAGNUM PRODUCING &amp; OPERATING CO."/>
    <x v="97"/>
    <s v="5LT"/>
    <x v="15"/>
    <n v="5300"/>
    <s v="GAS"/>
    <x v="0"/>
    <s v="V"/>
    <n v="5412"/>
    <x v="99"/>
    <x v="406"/>
    <x v="342"/>
    <n v="30"/>
    <n v="70271"/>
    <m/>
    <n v="740"/>
    <m/>
    <m/>
    <n v="266"/>
    <n v="17002"/>
    <n v="12452"/>
    <s v="EAGLE FORD DRY"/>
    <n v="70"/>
    <n v="4646"/>
    <n v="438"/>
    <s v="GULF COAST WEST"/>
    <n v="36906"/>
    <n v="6589"/>
    <n v="3093"/>
    <s v="EAGLEFORD"/>
    <n v="3"/>
    <n v="45"/>
    <n v="254"/>
    <n v="268867"/>
    <n v="190"/>
    <n v="197"/>
    <n v="21879"/>
    <d v="1990-04-01T00:00:00"/>
    <n v="8069"/>
    <n v="0"/>
    <n v="0"/>
    <n v="100130"/>
    <n v="109390.476"/>
    <n v="94960"/>
    <n v="9.1419999999999995"/>
    <n v="10"/>
    <n v="0"/>
    <n v="7610"/>
    <n v="2"/>
    <n v="84"/>
    <n v="5"/>
    <n v="1344"/>
    <n v="2"/>
    <n v="8"/>
    <n v="2"/>
    <n v="5260"/>
    <n v="5264"/>
    <n v="0.63"/>
    <n v="60"/>
    <d v="1979-02-12T00:00:00"/>
    <n v="1"/>
    <n v="1"/>
    <s v="TEXAS EASTERN TRANSMISSION CORP."/>
    <s v="PERMIAN"/>
    <n v="81243"/>
    <n v="4"/>
    <m/>
    <s v="COTTONWOOD CREEK S."/>
    <x v="0"/>
    <n v="2"/>
    <s v="TEXAS &amp; LOUISIANA GULF COAST BASIN"/>
    <m/>
    <s v="USA"/>
    <m/>
    <m/>
    <n v="28.948034700000001"/>
    <n v="153"/>
    <n v="-97.338719699999999"/>
    <m/>
    <m/>
    <s v="P-330"/>
    <x v="3"/>
    <s v="DUFF, J"/>
    <n v="178238"/>
    <n v="105"/>
    <n v="11486"/>
    <n v="5840"/>
    <n v="0"/>
  </r>
  <r>
    <n v="42123301860000"/>
    <n v="4212330186"/>
    <n v="0"/>
    <s v="Not in Permit List"/>
    <x v="1"/>
    <s v="MAGNUM PRODUCING, LP"/>
    <x v="495"/>
    <n v="2"/>
    <x v="15"/>
    <s v="WILCOX 11100"/>
    <s v="GAS"/>
    <x v="0"/>
    <s v="V"/>
    <n v="12504"/>
    <x v="4"/>
    <x v="407"/>
    <x v="21"/>
    <n v="308"/>
    <n v="6902720"/>
    <m/>
    <n v="46982"/>
    <m/>
    <m/>
    <n v="1"/>
    <n v="72053"/>
    <n v="1197435"/>
    <s v="EAGLE FORD DRY"/>
    <n v="152"/>
    <n v="22487"/>
    <n v="2325"/>
    <s v="GULF COAST WEST"/>
    <n v="328773"/>
    <n v="57121"/>
    <n v="840"/>
    <s v="EAGLEFORD"/>
    <n v="20"/>
    <n v="476"/>
    <n v="2740"/>
    <n v="2857452"/>
    <n v="1"/>
    <m/>
    <n v="1618"/>
    <d v="2009-05-10T00:00:00"/>
    <n v="882"/>
    <n v="450"/>
    <n v="3400"/>
    <n v="140410"/>
    <m/>
    <n v="146920"/>
    <m/>
    <n v="7.1"/>
    <n v="0"/>
    <n v="154425"/>
    <n v="57"/>
    <n v="1065"/>
    <n v="57"/>
    <n v="26803"/>
    <n v="57"/>
    <n v="161"/>
    <n v="57"/>
    <m/>
    <m/>
    <n v="0.66"/>
    <m/>
    <d v="1974-06-18T00:00:00"/>
    <n v="1"/>
    <n v="1"/>
    <s v="SOUTHCROSS GATHERING LTD."/>
    <s v="SHELL TRADING (US) COMPANY"/>
    <n v="59225"/>
    <m/>
    <m/>
    <s v="YORKTOWN, S"/>
    <x v="0"/>
    <n v="2"/>
    <s v="TEXAS &amp; LOUISIANA GULF COAST BASIN"/>
    <m/>
    <s v="USA"/>
    <m/>
    <m/>
    <n v="28.961164799999999"/>
    <n v="455"/>
    <n v="-97.4088232"/>
    <m/>
    <m/>
    <s v="P-330"/>
    <x v="0"/>
    <s v="TINSLEY, J T"/>
    <n v="174980"/>
    <m/>
    <n v="234"/>
    <n v="129"/>
    <n v="0"/>
  </r>
  <r>
    <n v="42123300660000"/>
    <n v="4212330066"/>
    <n v="0"/>
    <s v="Not in Permit List"/>
    <x v="1"/>
    <s v="MAGNUM PRODUCING, LP"/>
    <x v="495"/>
    <n v="1"/>
    <x v="15"/>
    <s v="WILCOX 11100"/>
    <s v="GAS"/>
    <x v="0"/>
    <s v="V"/>
    <n v="12020"/>
    <x v="4"/>
    <x v="408"/>
    <x v="42"/>
    <n v="399"/>
    <n v="11534881"/>
    <m/>
    <n v="72657"/>
    <m/>
    <n v="1"/>
    <m/>
    <n v="309251"/>
    <n v="1995137"/>
    <s v="EAGLE FORD DRY"/>
    <n v="67"/>
    <n v="7885"/>
    <n v="4950"/>
    <s v="GULF COAST WEST"/>
    <n v="726345"/>
    <n v="126008"/>
    <n v="1383"/>
    <s v="EAGLEFORD"/>
    <n v="34"/>
    <n v="837"/>
    <n v="4822"/>
    <n v="5024258"/>
    <n v="0"/>
    <n v="28"/>
    <n v="5203"/>
    <d v="2007-01-31T00:00:00"/>
    <n v="5476"/>
    <n v="40"/>
    <n v="1255"/>
    <n v="143040"/>
    <m/>
    <n v="158760"/>
    <m/>
    <n v="7"/>
    <m/>
    <n v="161860"/>
    <n v="17"/>
    <n v="1262"/>
    <n v="19"/>
    <n v="28118"/>
    <n v="17"/>
    <n v="169"/>
    <n v="17"/>
    <m/>
    <m/>
    <n v="0.65"/>
    <m/>
    <d v="1971-12-27T00:00:00"/>
    <n v="1"/>
    <n v="1"/>
    <s v="MAGNUM PRODUCING, LP"/>
    <s v="GULFMARK ENERGY, INC."/>
    <n v="53255"/>
    <m/>
    <m/>
    <s v="YORKTOWN, S"/>
    <x v="0"/>
    <n v="2"/>
    <s v="TEXAS &amp; LOUISIANA GULF COAST BASIN"/>
    <m/>
    <s v="USA"/>
    <m/>
    <m/>
    <n v="28.9624281"/>
    <n v="455"/>
    <n v="-97.404415499999999"/>
    <m/>
    <m/>
    <s v="P-330"/>
    <x v="0"/>
    <s v="TINSLEY, J T"/>
    <n v="173967"/>
    <n v="1"/>
    <m/>
    <n v="0"/>
    <n v="0"/>
  </r>
  <r>
    <n v="42297303320000"/>
    <n v="4229730332"/>
    <n v="0"/>
    <s v="Not in Permit List"/>
    <x v="1"/>
    <s v="MAGNUM PRODUCING, LP"/>
    <x v="496"/>
    <n v="1"/>
    <x v="28"/>
    <n v="8000"/>
    <s v="GAS"/>
    <x v="0"/>
    <s v="V"/>
    <n v="8048"/>
    <x v="4"/>
    <x v="409"/>
    <x v="343"/>
    <n v="317"/>
    <n v="1662101"/>
    <m/>
    <n v="50658"/>
    <m/>
    <m/>
    <n v="125"/>
    <n v="16098"/>
    <n v="327675"/>
    <s v="EAGLE FORD DRY"/>
    <n v="1069"/>
    <n v="24318"/>
    <n v="4493"/>
    <s v="GULF COAST WEST"/>
    <n v="122296"/>
    <n v="24876"/>
    <n v="1631"/>
    <s v="EAGLEFORD"/>
    <n v="29"/>
    <n v="149"/>
    <n v="721"/>
    <n v="892500"/>
    <n v="1"/>
    <n v="634"/>
    <n v="22987"/>
    <d v="2016-10-01T00:00:00"/>
    <n v="143"/>
    <n v="0"/>
    <n v="0"/>
    <n v="25210"/>
    <m/>
    <n v="32810"/>
    <m/>
    <n v="39.700000000000003"/>
    <n v="0"/>
    <n v="24318"/>
    <n v="1"/>
    <n v="1176"/>
    <n v="8"/>
    <n v="5122"/>
    <n v="1"/>
    <n v="31"/>
    <n v="1"/>
    <m/>
    <m/>
    <n v="0.72"/>
    <n v="55.8"/>
    <d v="1971-11-10T00:00:00"/>
    <n v="1"/>
    <n v="1"/>
    <s v="NATURAL GAS P/L CO OF AMER LLC"/>
    <m/>
    <n v="52283"/>
    <m/>
    <m/>
    <s v="MAXINE, NE"/>
    <x v="0"/>
    <n v="2"/>
    <s v="TEXAS &amp; LOUISIANA GULF COAST BASIN"/>
    <n v="238"/>
    <s v="USA"/>
    <m/>
    <m/>
    <n v="28.3263277"/>
    <n v="615"/>
    <n v="-98.251683900000003"/>
    <m/>
    <m/>
    <s v="P-330"/>
    <x v="0"/>
    <s v="BS&amp;F"/>
    <n v="173823"/>
    <m/>
    <n v="4950"/>
    <n v="32"/>
    <n v="0"/>
  </r>
  <r>
    <n v="42123005960000"/>
    <n v="4212300596"/>
    <n v="0"/>
    <s v="Not in Permit List"/>
    <x v="1"/>
    <s v="MAGNUM PRODUCING, LP"/>
    <x v="97"/>
    <s v="1 U"/>
    <x v="15"/>
    <s v="MACKHANK"/>
    <s v="GAS"/>
    <x v="0"/>
    <s v="V"/>
    <n v="7664"/>
    <x v="4"/>
    <x v="286"/>
    <x v="344"/>
    <n v="12"/>
    <n v="68606"/>
    <m/>
    <m/>
    <m/>
    <m/>
    <n v="172"/>
    <n v="0"/>
    <n v="11434"/>
    <s v="EAGLE FORD DRY"/>
    <m/>
    <n v="843"/>
    <n v="0"/>
    <s v="GULF COAST WEST"/>
    <n v="33670"/>
    <n v="5612"/>
    <n v="0"/>
    <s v="EAGLEFORD"/>
    <n v="0"/>
    <n v="42"/>
    <n v="253"/>
    <n v="253333"/>
    <n v="0"/>
    <m/>
    <m/>
    <d v="2016-10-01T00:00:00"/>
    <m/>
    <n v="0"/>
    <n v="0"/>
    <m/>
    <m/>
    <m/>
    <m/>
    <n v="0"/>
    <n v="0"/>
    <n v="8345"/>
    <n v="9"/>
    <m/>
    <m/>
    <n v="1391"/>
    <n v="9"/>
    <n v="8"/>
    <n v="9"/>
    <n v="7592"/>
    <n v="7600"/>
    <m/>
    <m/>
    <d v="1967-08-09T00:00:00"/>
    <n v="1"/>
    <n v="1"/>
    <m/>
    <m/>
    <n v="42458"/>
    <n v="8"/>
    <m/>
    <s v="COTTONWOOD CREEK S."/>
    <x v="0"/>
    <n v="2"/>
    <s v="TEXAS &amp; LOUISIANA GULF COAST BASIN"/>
    <m/>
    <s v="USA"/>
    <m/>
    <m/>
    <n v="28.947696000000001"/>
    <n v="153"/>
    <n v="-97.3395893"/>
    <m/>
    <m/>
    <s v="P-330"/>
    <x v="0"/>
    <s v="DUFF, J"/>
    <n v="172367"/>
    <m/>
    <n v="68606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gridDropZones="1" multipleFieldFilters="0">
  <location ref="A3:D47" firstHeaderRow="1" firstDataRow="3" firstDataCol="1"/>
  <pivotFields count="93">
    <pivotField dataField="1" showAll="0"/>
    <pivotField showAll="0"/>
    <pivotField numFmtId="1" showAll="0"/>
    <pivotField showAll="0"/>
    <pivotField axis="axisCol" showAll="0">
      <items count="4">
        <item h="1" x="1"/>
        <item x="0"/>
        <item m="1" x="2"/>
        <item t="default"/>
      </items>
    </pivotField>
    <pivotField showAll="0"/>
    <pivotField axis="axisRow" showAll="0">
      <items count="498">
        <item x="125"/>
        <item x="265"/>
        <item x="77"/>
        <item x="25"/>
        <item x="74"/>
        <item x="73"/>
        <item x="425"/>
        <item x="271"/>
        <item x="173"/>
        <item x="3"/>
        <item x="26"/>
        <item x="152"/>
        <item x="178"/>
        <item x="100"/>
        <item x="193"/>
        <item x="237"/>
        <item x="358"/>
        <item x="360"/>
        <item x="304"/>
        <item x="483"/>
        <item x="99"/>
        <item x="350"/>
        <item x="349"/>
        <item x="478"/>
        <item x="72"/>
        <item x="30"/>
        <item x="371"/>
        <item x="365"/>
        <item x="406"/>
        <item x="120"/>
        <item x="298"/>
        <item x="196"/>
        <item x="269"/>
        <item x="118"/>
        <item x="110"/>
        <item x="486"/>
        <item x="420"/>
        <item x="48"/>
        <item x="188"/>
        <item x="11"/>
        <item x="86"/>
        <item x="44"/>
        <item x="35"/>
        <item x="161"/>
        <item x="162"/>
        <item x="145"/>
        <item x="68"/>
        <item x="10"/>
        <item x="153"/>
        <item x="22"/>
        <item x="239"/>
        <item x="288"/>
        <item x="285"/>
        <item x="306"/>
        <item x="232"/>
        <item x="279"/>
        <item x="450"/>
        <item x="50"/>
        <item x="460"/>
        <item x="206"/>
        <item x="102"/>
        <item x="84"/>
        <item x="205"/>
        <item x="401"/>
        <item x="399"/>
        <item x="400"/>
        <item x="367"/>
        <item x="105"/>
        <item x="380"/>
        <item x="383"/>
        <item x="377"/>
        <item x="182"/>
        <item x="58"/>
        <item x="253"/>
        <item x="378"/>
        <item x="292"/>
        <item x="284"/>
        <item x="209"/>
        <item x="429"/>
        <item x="462"/>
        <item x="111"/>
        <item x="157"/>
        <item x="283"/>
        <item x="211"/>
        <item x="277"/>
        <item x="208"/>
        <item x="238"/>
        <item x="293"/>
        <item x="388"/>
        <item x="337"/>
        <item x="439"/>
        <item x="93"/>
        <item x="338"/>
        <item x="339"/>
        <item x="477"/>
        <item x="351"/>
        <item x="340"/>
        <item x="92"/>
        <item x="314"/>
        <item x="47"/>
        <item x="117"/>
        <item x="2"/>
        <item x="103"/>
        <item x="248"/>
        <item x="417"/>
        <item x="142"/>
        <item x="263"/>
        <item x="245"/>
        <item x="33"/>
        <item x="201"/>
        <item x="494"/>
        <item x="297"/>
        <item x="290"/>
        <item x="403"/>
        <item x="106"/>
        <item x="343"/>
        <item x="344"/>
        <item x="303"/>
        <item x="432"/>
        <item x="322"/>
        <item x="247"/>
        <item x="191"/>
        <item x="32"/>
        <item x="23"/>
        <item x="60"/>
        <item x="392"/>
        <item x="364"/>
        <item x="395"/>
        <item x="66"/>
        <item x="490"/>
        <item x="231"/>
        <item x="138"/>
        <item x="128"/>
        <item x="69"/>
        <item x="70"/>
        <item x="83"/>
        <item x="135"/>
        <item x="333"/>
        <item x="148"/>
        <item x="451"/>
        <item x="187"/>
        <item x="87"/>
        <item x="334"/>
        <item x="197"/>
        <item x="109"/>
        <item x="389"/>
        <item x="376"/>
        <item x="256"/>
        <item x="355"/>
        <item x="362"/>
        <item x="491"/>
        <item x="200"/>
        <item x="493"/>
        <item x="49"/>
        <item x="15"/>
        <item x="140"/>
        <item x="141"/>
        <item x="250"/>
        <item x="443"/>
        <item x="426"/>
        <item x="278"/>
        <item x="273"/>
        <item x="179"/>
        <item x="146"/>
        <item x="474"/>
        <item x="249"/>
        <item x="43"/>
        <item x="107"/>
        <item x="286"/>
        <item x="122"/>
        <item x="121"/>
        <item x="224"/>
        <item x="289"/>
        <item x="54"/>
        <item x="402"/>
        <item x="56"/>
        <item x="98"/>
        <item x="220"/>
        <item x="268"/>
        <item x="222"/>
        <item x="419"/>
        <item x="264"/>
        <item x="261"/>
        <item x="167"/>
        <item x="233"/>
        <item x="463"/>
        <item x="198"/>
        <item x="174"/>
        <item x="160"/>
        <item x="414"/>
        <item x="90"/>
        <item x="136"/>
        <item x="335"/>
        <item x="241"/>
        <item x="267"/>
        <item x="346"/>
        <item x="398"/>
        <item x="46"/>
        <item x="65"/>
        <item x="204"/>
        <item x="96"/>
        <item x="215"/>
        <item x="266"/>
        <item x="53"/>
        <item x="361"/>
        <item x="481"/>
        <item x="27"/>
        <item x="416"/>
        <item x="301"/>
        <item x="427"/>
        <item x="252"/>
        <item x="61"/>
        <item x="313"/>
        <item x="323"/>
        <item x="469"/>
        <item x="327"/>
        <item x="291"/>
        <item x="379"/>
        <item x="210"/>
        <item x="67"/>
        <item x="218"/>
        <item x="408"/>
        <item x="409"/>
        <item x="127"/>
        <item x="185"/>
        <item x="326"/>
        <item x="124"/>
        <item x="235"/>
        <item x="317"/>
        <item x="487"/>
        <item x="465"/>
        <item x="381"/>
        <item x="257"/>
        <item x="356"/>
        <item x="151"/>
        <item x="81"/>
        <item x="453"/>
        <item x="479"/>
        <item x="203"/>
        <item x="6"/>
        <item x="305"/>
        <item x="37"/>
        <item x="57"/>
        <item x="236"/>
        <item x="309"/>
        <item x="177"/>
        <item x="163"/>
        <item x="496"/>
        <item x="219"/>
        <item x="228"/>
        <item x="299"/>
        <item x="347"/>
        <item x="315"/>
        <item x="480"/>
        <item x="385"/>
        <item x="370"/>
        <item x="186"/>
        <item x="447"/>
        <item x="275"/>
        <item x="374"/>
        <item x="133"/>
        <item x="175"/>
        <item x="172"/>
        <item x="88"/>
        <item x="78"/>
        <item x="155"/>
        <item x="316"/>
        <item x="294"/>
        <item x="80"/>
        <item x="336"/>
        <item x="467"/>
        <item x="457"/>
        <item x="424"/>
        <item x="321"/>
        <item x="382"/>
        <item x="129"/>
        <item x="89"/>
        <item x="328"/>
        <item x="229"/>
        <item x="223"/>
        <item x="39"/>
        <item x="471"/>
        <item x="472"/>
        <item x="475"/>
        <item x="476"/>
        <item x="473"/>
        <item x="36"/>
        <item x="8"/>
        <item x="397"/>
        <item x="396"/>
        <item x="258"/>
        <item x="394"/>
        <item x="55"/>
        <item x="234"/>
        <item x="4"/>
        <item x="18"/>
        <item x="16"/>
        <item x="1"/>
        <item x="435"/>
        <item x="154"/>
        <item x="310"/>
        <item x="464"/>
        <item x="85"/>
        <item x="126"/>
        <item x="59"/>
        <item x="134"/>
        <item x="242"/>
        <item x="434"/>
        <item x="412"/>
        <item x="34"/>
        <item x="296"/>
        <item x="348"/>
        <item x="357"/>
        <item x="342"/>
        <item x="295"/>
        <item x="390"/>
        <item x="489"/>
        <item x="104"/>
        <item x="387"/>
        <item x="384"/>
        <item x="190"/>
        <item x="119"/>
        <item x="62"/>
        <item x="82"/>
        <item x="21"/>
        <item x="437"/>
        <item x="181"/>
        <item x="428"/>
        <item x="244"/>
        <item x="64"/>
        <item x="63"/>
        <item x="31"/>
        <item x="251"/>
        <item x="366"/>
        <item x="108"/>
        <item x="180"/>
        <item x="359"/>
        <item x="407"/>
        <item x="405"/>
        <item x="176"/>
        <item x="171"/>
        <item x="492"/>
        <item x="441"/>
        <item x="458"/>
        <item x="213"/>
        <item x="440"/>
        <item x="431"/>
        <item x="466"/>
        <item x="202"/>
        <item x="240"/>
        <item x="75"/>
        <item x="189"/>
        <item x="436"/>
        <item x="221"/>
        <item x="79"/>
        <item x="158"/>
        <item x="159"/>
        <item x="147"/>
        <item x="332"/>
        <item x="272"/>
        <item x="318"/>
        <item x="470"/>
        <item x="212"/>
        <item x="341"/>
        <item x="52"/>
        <item x="243"/>
        <item x="194"/>
        <item x="452"/>
        <item x="169"/>
        <item x="418"/>
        <item x="170"/>
        <item x="430"/>
        <item x="421"/>
        <item x="168"/>
        <item x="259"/>
        <item x="13"/>
        <item x="132"/>
        <item x="372"/>
        <item x="373"/>
        <item x="112"/>
        <item x="38"/>
        <item x="130"/>
        <item x="19"/>
        <item x="217"/>
        <item x="94"/>
        <item x="14"/>
        <item x="192"/>
        <item x="354"/>
        <item x="353"/>
        <item x="116"/>
        <item x="446"/>
        <item x="433"/>
        <item x="246"/>
        <item x="195"/>
        <item x="42"/>
        <item x="137"/>
        <item x="319"/>
        <item x="164"/>
        <item x="97"/>
        <item x="485"/>
        <item x="331"/>
        <item x="254"/>
        <item x="320"/>
        <item x="312"/>
        <item x="329"/>
        <item x="260"/>
        <item x="101"/>
        <item x="423"/>
        <item x="468"/>
        <item x="488"/>
        <item x="352"/>
        <item x="156"/>
        <item x="45"/>
        <item x="28"/>
        <item x="95"/>
        <item x="149"/>
        <item x="404"/>
        <item x="230"/>
        <item x="270"/>
        <item x="449"/>
        <item x="410"/>
        <item x="363"/>
        <item x="262"/>
        <item x="0"/>
        <item x="495"/>
        <item x="484"/>
        <item x="29"/>
        <item x="131"/>
        <item x="308"/>
        <item x="183"/>
        <item x="40"/>
        <item x="393"/>
        <item x="287"/>
        <item x="375"/>
        <item x="123"/>
        <item x="282"/>
        <item x="165"/>
        <item x="144"/>
        <item x="324"/>
        <item x="115"/>
        <item x="5"/>
        <item x="422"/>
        <item x="386"/>
        <item x="12"/>
        <item x="7"/>
        <item x="9"/>
        <item x="20"/>
        <item x="17"/>
        <item x="24"/>
        <item x="225"/>
        <item x="216"/>
        <item x="51"/>
        <item x="113"/>
        <item x="369"/>
        <item x="442"/>
        <item x="482"/>
        <item x="438"/>
        <item x="445"/>
        <item x="214"/>
        <item x="166"/>
        <item x="368"/>
        <item x="415"/>
        <item x="71"/>
        <item x="307"/>
        <item x="76"/>
        <item x="274"/>
        <item x="461"/>
        <item x="345"/>
        <item x="184"/>
        <item x="413"/>
        <item x="143"/>
        <item x="227"/>
        <item x="391"/>
        <item x="139"/>
        <item x="150"/>
        <item x="91"/>
        <item x="302"/>
        <item x="226"/>
        <item x="300"/>
        <item x="311"/>
        <item x="330"/>
        <item x="325"/>
        <item x="255"/>
        <item x="444"/>
        <item x="207"/>
        <item x="456"/>
        <item x="114"/>
        <item x="455"/>
        <item x="411"/>
        <item x="448"/>
        <item x="459"/>
        <item x="454"/>
        <item x="280"/>
        <item x="281"/>
        <item x="276"/>
        <item x="199"/>
        <item x="41"/>
        <item t="default"/>
      </items>
    </pivotField>
    <pivotField showAll="0"/>
    <pivotField axis="axisRow" showAll="0">
      <items count="60">
        <item sd="0" m="1" x="58"/>
        <item sd="0" x="47"/>
        <item sd="0" x="57"/>
        <item sd="0" x="19"/>
        <item sd="0" x="44"/>
        <item sd="0" x="24"/>
        <item sd="0" x="12"/>
        <item sd="0" x="17"/>
        <item sd="0" x="7"/>
        <item sd="0" x="48"/>
        <item sd="0" x="2"/>
        <item sd="0" x="21"/>
        <item sd="0" x="54"/>
        <item sd="0" x="34"/>
        <item sd="0" x="4"/>
        <item sd="0" x="9"/>
        <item sd="0" x="39"/>
        <item sd="0" x="49"/>
        <item sd="0" x="15"/>
        <item sd="0" x="14"/>
        <item sd="0" x="16"/>
        <item sd="0" x="40"/>
        <item sd="0" x="37"/>
        <item sd="0" x="33"/>
        <item sd="0" x="6"/>
        <item sd="0" x="36"/>
        <item sd="0" x="29"/>
        <item sd="0" x="13"/>
        <item sd="0" x="20"/>
        <item sd="0" x="1"/>
        <item sd="0" x="51"/>
        <item sd="0" x="56"/>
        <item sd="0" x="43"/>
        <item sd="0" x="31"/>
        <item sd="0" x="55"/>
        <item x="11"/>
        <item sd="0" x="53"/>
        <item sd="0" x="32"/>
        <item sd="0" x="28"/>
        <item sd="0" x="50"/>
        <item sd="0" x="3"/>
        <item sd="0" x="38"/>
        <item sd="0" x="23"/>
        <item sd="0" x="22"/>
        <item sd="0" x="45"/>
        <item sd="0" x="10"/>
        <item sd="0" x="35"/>
        <item sd="0" x="18"/>
        <item sd="0" x="30"/>
        <item sd="0" x="52"/>
        <item sd="0" x="46"/>
        <item sd="0" x="8"/>
        <item sd="0" x="41"/>
        <item sd="0" x="42"/>
        <item sd="0" x="25"/>
        <item sd="0" x="0"/>
        <item sd="0" x="26"/>
        <item sd="0" x="5"/>
        <item sd="0" x="27"/>
        <item t="default" sd="0"/>
      </items>
    </pivotField>
    <pivotField showAll="0"/>
    <pivotField showAll="0"/>
    <pivotField showAll="0"/>
    <pivotField showAll="0"/>
    <pivotField showAll="0"/>
    <pivotField showAll="0">
      <items count="440">
        <item x="5"/>
        <item x="53"/>
        <item x="326"/>
        <item x="329"/>
        <item x="110"/>
        <item x="314"/>
        <item x="56"/>
        <item x="361"/>
        <item x="406"/>
        <item x="405"/>
        <item x="348"/>
        <item x="51"/>
        <item x="119"/>
        <item x="310"/>
        <item x="304"/>
        <item x="328"/>
        <item x="412"/>
        <item x="327"/>
        <item x="330"/>
        <item x="377"/>
        <item x="272"/>
        <item x="346"/>
        <item x="96"/>
        <item x="116"/>
        <item x="343"/>
        <item x="97"/>
        <item x="318"/>
        <item x="260"/>
        <item x="61"/>
        <item x="276"/>
        <item x="356"/>
        <item x="205"/>
        <item x="297"/>
        <item x="324"/>
        <item x="375"/>
        <item x="435"/>
        <item x="298"/>
        <item x="271"/>
        <item x="268"/>
        <item x="376"/>
        <item x="281"/>
        <item x="280"/>
        <item x="415"/>
        <item x="419"/>
        <item x="69"/>
        <item x="417"/>
        <item x="278"/>
        <item x="323"/>
        <item x="416"/>
        <item x="279"/>
        <item x="322"/>
        <item x="345"/>
        <item x="316"/>
        <item x="107"/>
        <item x="438"/>
        <item x="342"/>
        <item x="414"/>
        <item x="434"/>
        <item x="344"/>
        <item x="111"/>
        <item x="114"/>
        <item x="112"/>
        <item x="105"/>
        <item x="113"/>
        <item x="413"/>
        <item x="295"/>
        <item x="294"/>
        <item x="436"/>
        <item x="296"/>
        <item x="372"/>
        <item x="98"/>
        <item x="373"/>
        <item x="312"/>
        <item x="293"/>
        <item x="371"/>
        <item x="108"/>
        <item x="340"/>
        <item x="292"/>
        <item x="341"/>
        <item x="369"/>
        <item x="370"/>
        <item x="363"/>
        <item x="337"/>
        <item x="270"/>
        <item x="277"/>
        <item x="357"/>
        <item x="368"/>
        <item x="291"/>
        <item x="338"/>
        <item x="319"/>
        <item x="403"/>
        <item x="365"/>
        <item x="367"/>
        <item x="339"/>
        <item x="336"/>
        <item x="334"/>
        <item x="364"/>
        <item x="366"/>
        <item x="104"/>
        <item x="411"/>
        <item x="306"/>
        <item x="305"/>
        <item x="300"/>
        <item x="289"/>
        <item x="315"/>
        <item x="317"/>
        <item x="313"/>
        <item x="267"/>
        <item x="397"/>
        <item x="287"/>
        <item x="402"/>
        <item x="284"/>
        <item x="404"/>
        <item x="80"/>
        <item x="362"/>
        <item x="335"/>
        <item x="309"/>
        <item x="408"/>
        <item x="308"/>
        <item x="360"/>
        <item x="106"/>
        <item x="432"/>
        <item x="288"/>
        <item x="410"/>
        <item x="358"/>
        <item x="430"/>
        <item x="180"/>
        <item x="355"/>
        <item x="423"/>
        <item x="431"/>
        <item x="333"/>
        <item x="409"/>
        <item x="352"/>
        <item x="420"/>
        <item x="311"/>
        <item x="101"/>
        <item x="400"/>
        <item x="286"/>
        <item x="282"/>
        <item x="427"/>
        <item x="359"/>
        <item x="407"/>
        <item x="429"/>
        <item x="399"/>
        <item x="418"/>
        <item x="428"/>
        <item x="349"/>
        <item x="426"/>
        <item x="99"/>
        <item x="227"/>
        <item x="266"/>
        <item x="261"/>
        <item x="269"/>
        <item x="401"/>
        <item x="57"/>
        <item x="274"/>
        <item x="102"/>
        <item x="171"/>
        <item x="353"/>
        <item x="166"/>
        <item x="354"/>
        <item x="383"/>
        <item x="258"/>
        <item x="390"/>
        <item x="425"/>
        <item x="332"/>
        <item x="301"/>
        <item x="67"/>
        <item x="22"/>
        <item x="123"/>
        <item x="396"/>
        <item x="283"/>
        <item x="433"/>
        <item x="100"/>
        <item x="285"/>
        <item x="398"/>
        <item x="350"/>
        <item x="388"/>
        <item x="347"/>
        <item x="395"/>
        <item x="37"/>
        <item x="424"/>
        <item x="303"/>
        <item x="394"/>
        <item x="391"/>
        <item x="392"/>
        <item x="385"/>
        <item x="24"/>
        <item x="351"/>
        <item x="264"/>
        <item x="389"/>
        <item x="387"/>
        <item x="386"/>
        <item x="380"/>
        <item x="302"/>
        <item x="382"/>
        <item x="331"/>
        <item x="381"/>
        <item x="384"/>
        <item x="421"/>
        <item x="325"/>
        <item x="275"/>
        <item x="273"/>
        <item x="55"/>
        <item x="374"/>
        <item x="321"/>
        <item x="320"/>
        <item x="265"/>
        <item x="263"/>
        <item x="11"/>
        <item x="257"/>
        <item x="249"/>
        <item x="259"/>
        <item x="262"/>
        <item x="49"/>
        <item x="254"/>
        <item x="247"/>
        <item x="255"/>
        <item x="245"/>
        <item x="250"/>
        <item x="246"/>
        <item x="251"/>
        <item x="252"/>
        <item x="235"/>
        <item x="253"/>
        <item x="243"/>
        <item x="238"/>
        <item x="248"/>
        <item x="244"/>
        <item x="422"/>
        <item x="201"/>
        <item x="239"/>
        <item x="223"/>
        <item x="109"/>
        <item x="194"/>
        <item x="225"/>
        <item x="240"/>
        <item x="237"/>
        <item x="241"/>
        <item x="216"/>
        <item x="242"/>
        <item x="204"/>
        <item x="233"/>
        <item x="236"/>
        <item x="222"/>
        <item x="232"/>
        <item x="234"/>
        <item x="200"/>
        <item x="206"/>
        <item x="230"/>
        <item x="231"/>
        <item x="229"/>
        <item x="184"/>
        <item x="158"/>
        <item x="228"/>
        <item x="226"/>
        <item x="208"/>
        <item x="213"/>
        <item x="70"/>
        <item x="221"/>
        <item x="189"/>
        <item x="290"/>
        <item x="54"/>
        <item x="224"/>
        <item x="214"/>
        <item x="220"/>
        <item x="211"/>
        <item x="215"/>
        <item x="212"/>
        <item x="218"/>
        <item x="209"/>
        <item x="79"/>
        <item x="95"/>
        <item x="210"/>
        <item x="39"/>
        <item x="125"/>
        <item x="202"/>
        <item x="207"/>
        <item x="199"/>
        <item x="31"/>
        <item x="299"/>
        <item x="219"/>
        <item x="203"/>
        <item x="197"/>
        <item x="182"/>
        <item x="74"/>
        <item x="155"/>
        <item x="196"/>
        <item x="122"/>
        <item x="437"/>
        <item x="193"/>
        <item x="191"/>
        <item x="186"/>
        <item x="192"/>
        <item x="177"/>
        <item x="188"/>
        <item x="179"/>
        <item x="187"/>
        <item x="129"/>
        <item x="150"/>
        <item x="163"/>
        <item x="162"/>
        <item x="190"/>
        <item x="181"/>
        <item x="183"/>
        <item x="176"/>
        <item x="256"/>
        <item x="393"/>
        <item x="168"/>
        <item x="174"/>
        <item x="157"/>
        <item x="167"/>
        <item x="58"/>
        <item x="148"/>
        <item x="185"/>
        <item x="144"/>
        <item x="178"/>
        <item x="154"/>
        <item x="378"/>
        <item x="175"/>
        <item x="143"/>
        <item x="198"/>
        <item x="170"/>
        <item x="173"/>
        <item x="217"/>
        <item x="84"/>
        <item x="172"/>
        <item x="195"/>
        <item x="52"/>
        <item x="151"/>
        <item x="126"/>
        <item x="152"/>
        <item x="160"/>
        <item x="169"/>
        <item x="120"/>
        <item x="156"/>
        <item x="159"/>
        <item x="87"/>
        <item x="165"/>
        <item x="103"/>
        <item x="161"/>
        <item x="164"/>
        <item x="68"/>
        <item x="149"/>
        <item x="136"/>
        <item x="379"/>
        <item x="153"/>
        <item x="146"/>
        <item x="147"/>
        <item x="307"/>
        <item x="142"/>
        <item x="127"/>
        <item x="145"/>
        <item x="43"/>
        <item x="140"/>
        <item x="118"/>
        <item x="141"/>
        <item x="137"/>
        <item x="94"/>
        <item x="139"/>
        <item x="121"/>
        <item x="47"/>
        <item x="135"/>
        <item x="134"/>
        <item x="138"/>
        <item x="65"/>
        <item x="132"/>
        <item x="131"/>
        <item x="128"/>
        <item x="133"/>
        <item x="130"/>
        <item x="124"/>
        <item x="60"/>
        <item x="89"/>
        <item x="117"/>
        <item x="86"/>
        <item x="115"/>
        <item x="91"/>
        <item x="93"/>
        <item x="83"/>
        <item x="76"/>
        <item x="90"/>
        <item x="92"/>
        <item x="88"/>
        <item x="85"/>
        <item x="59"/>
        <item x="82"/>
        <item x="78"/>
        <item x="8"/>
        <item x="81"/>
        <item x="40"/>
        <item x="77"/>
        <item x="35"/>
        <item x="72"/>
        <item x="46"/>
        <item x="63"/>
        <item x="75"/>
        <item x="66"/>
        <item x="50"/>
        <item x="41"/>
        <item x="73"/>
        <item x="71"/>
        <item x="62"/>
        <item x="64"/>
        <item x="34"/>
        <item x="27"/>
        <item x="45"/>
        <item x="48"/>
        <item x="28"/>
        <item x="44"/>
        <item x="42"/>
        <item x="33"/>
        <item x="30"/>
        <item x="38"/>
        <item x="18"/>
        <item x="19"/>
        <item x="25"/>
        <item x="32"/>
        <item x="29"/>
        <item x="23"/>
        <item x="26"/>
        <item x="6"/>
        <item x="36"/>
        <item x="10"/>
        <item x="20"/>
        <item x="7"/>
        <item x="21"/>
        <item x="17"/>
        <item x="3"/>
        <item x="15"/>
        <item x="16"/>
        <item x="14"/>
        <item x="12"/>
        <item x="9"/>
        <item x="1"/>
        <item x="13"/>
        <item x="0"/>
        <item x="2"/>
        <item x="4"/>
        <item t="default"/>
      </items>
    </pivotField>
    <pivotField axis="axisRow" showAll="0">
      <items count="411">
        <item x="263"/>
        <item x="264"/>
        <item x="265"/>
        <item x="213"/>
        <item x="288"/>
        <item x="289"/>
        <item x="266"/>
        <item x="290"/>
        <item x="267"/>
        <item x="269"/>
        <item x="268"/>
        <item x="390"/>
        <item x="103"/>
        <item x="391"/>
        <item x="393"/>
        <item x="339"/>
        <item x="397"/>
        <item x="394"/>
        <item x="395"/>
        <item x="338"/>
        <item x="262"/>
        <item x="335"/>
        <item x="396"/>
        <item x="337"/>
        <item x="261"/>
        <item x="398"/>
        <item x="184"/>
        <item x="336"/>
        <item x="392"/>
        <item x="334"/>
        <item x="333"/>
        <item x="260"/>
        <item x="259"/>
        <item x="183"/>
        <item x="287"/>
        <item x="389"/>
        <item x="388"/>
        <item x="258"/>
        <item x="332"/>
        <item x="331"/>
        <item x="330"/>
        <item x="328"/>
        <item x="257"/>
        <item x="329"/>
        <item x="286"/>
        <item x="212"/>
        <item x="211"/>
        <item x="387"/>
        <item x="256"/>
        <item x="255"/>
        <item x="254"/>
        <item x="210"/>
        <item x="386"/>
        <item x="409"/>
        <item x="408"/>
        <item x="327"/>
        <item x="326"/>
        <item x="325"/>
        <item x="284"/>
        <item x="252"/>
        <item x="253"/>
        <item x="384"/>
        <item x="385"/>
        <item x="324"/>
        <item x="407"/>
        <item x="209"/>
        <item x="383"/>
        <item x="251"/>
        <item x="250"/>
        <item x="249"/>
        <item x="382"/>
        <item x="323"/>
        <item x="208"/>
        <item x="207"/>
        <item x="248"/>
        <item x="322"/>
        <item x="381"/>
        <item x="283"/>
        <item x="379"/>
        <item x="247"/>
        <item x="380"/>
        <item x="182"/>
        <item x="181"/>
        <item x="246"/>
        <item x="180"/>
        <item x="377"/>
        <item x="321"/>
        <item x="376"/>
        <item x="179"/>
        <item x="178"/>
        <item x="167"/>
        <item x="406"/>
        <item x="177"/>
        <item x="375"/>
        <item x="373"/>
        <item x="374"/>
        <item x="282"/>
        <item x="176"/>
        <item x="245"/>
        <item x="372"/>
        <item x="378"/>
        <item x="244"/>
        <item x="320"/>
        <item x="371"/>
        <item x="319"/>
        <item x="405"/>
        <item x="280"/>
        <item x="281"/>
        <item x="279"/>
        <item x="243"/>
        <item x="242"/>
        <item x="278"/>
        <item x="404"/>
        <item x="277"/>
        <item x="370"/>
        <item x="318"/>
        <item x="291"/>
        <item x="369"/>
        <item x="403"/>
        <item x="206"/>
        <item x="205"/>
        <item x="285"/>
        <item x="204"/>
        <item x="241"/>
        <item x="203"/>
        <item x="368"/>
        <item x="317"/>
        <item x="202"/>
        <item x="316"/>
        <item x="240"/>
        <item x="276"/>
        <item x="201"/>
        <item x="239"/>
        <item x="367"/>
        <item x="315"/>
        <item x="200"/>
        <item x="199"/>
        <item x="175"/>
        <item x="314"/>
        <item x="238"/>
        <item x="169"/>
        <item x="237"/>
        <item x="198"/>
        <item x="366"/>
        <item x="313"/>
        <item x="197"/>
        <item x="236"/>
        <item x="365"/>
        <item x="166"/>
        <item x="235"/>
        <item x="234"/>
        <item x="311"/>
        <item x="312"/>
        <item x="274"/>
        <item x="233"/>
        <item x="364"/>
        <item x="196"/>
        <item x="310"/>
        <item x="309"/>
        <item x="402"/>
        <item x="232"/>
        <item x="308"/>
        <item x="307"/>
        <item x="195"/>
        <item x="231"/>
        <item x="230"/>
        <item x="194"/>
        <item x="305"/>
        <item x="306"/>
        <item x="363"/>
        <item x="193"/>
        <item x="229"/>
        <item x="362"/>
        <item x="192"/>
        <item x="361"/>
        <item x="304"/>
        <item x="303"/>
        <item x="228"/>
        <item x="273"/>
        <item x="302"/>
        <item x="165"/>
        <item x="102"/>
        <item x="168"/>
        <item x="227"/>
        <item x="191"/>
        <item x="101"/>
        <item x="225"/>
        <item x="226"/>
        <item x="360"/>
        <item x="224"/>
        <item x="301"/>
        <item x="359"/>
        <item x="223"/>
        <item x="358"/>
        <item x="272"/>
        <item x="190"/>
        <item x="275"/>
        <item x="357"/>
        <item x="356"/>
        <item x="221"/>
        <item x="222"/>
        <item x="172"/>
        <item x="355"/>
        <item x="354"/>
        <item x="353"/>
        <item x="352"/>
        <item x="220"/>
        <item x="350"/>
        <item x="401"/>
        <item x="351"/>
        <item x="300"/>
        <item x="299"/>
        <item x="219"/>
        <item x="189"/>
        <item x="218"/>
        <item x="349"/>
        <item x="188"/>
        <item x="297"/>
        <item x="187"/>
        <item x="348"/>
        <item x="298"/>
        <item x="296"/>
        <item x="347"/>
        <item x="346"/>
        <item x="271"/>
        <item x="345"/>
        <item x="344"/>
        <item x="343"/>
        <item x="400"/>
        <item x="295"/>
        <item x="186"/>
        <item x="294"/>
        <item x="216"/>
        <item x="217"/>
        <item x="342"/>
        <item x="270"/>
        <item x="214"/>
        <item x="341"/>
        <item x="215"/>
        <item x="292"/>
        <item x="399"/>
        <item x="185"/>
        <item x="340"/>
        <item x="293"/>
        <item x="173"/>
        <item x="174"/>
        <item x="159"/>
        <item x="170"/>
        <item x="164"/>
        <item x="162"/>
        <item x="163"/>
        <item x="160"/>
        <item x="161"/>
        <item x="171"/>
        <item x="158"/>
        <item x="156"/>
        <item x="157"/>
        <item x="155"/>
        <item x="154"/>
        <item x="153"/>
        <item x="152"/>
        <item x="151"/>
        <item x="145"/>
        <item x="149"/>
        <item x="147"/>
        <item x="150"/>
        <item x="148"/>
        <item x="146"/>
        <item x="111"/>
        <item x="144"/>
        <item x="137"/>
        <item x="140"/>
        <item x="142"/>
        <item x="116"/>
        <item x="141"/>
        <item x="139"/>
        <item x="138"/>
        <item x="136"/>
        <item x="131"/>
        <item x="135"/>
        <item x="133"/>
        <item x="134"/>
        <item x="132"/>
        <item x="128"/>
        <item x="125"/>
        <item x="129"/>
        <item x="126"/>
        <item x="130"/>
        <item x="123"/>
        <item x="127"/>
        <item x="124"/>
        <item x="122"/>
        <item x="97"/>
        <item x="121"/>
        <item x="115"/>
        <item x="118"/>
        <item x="114"/>
        <item x="120"/>
        <item x="119"/>
        <item x="117"/>
        <item x="112"/>
        <item x="113"/>
        <item x="109"/>
        <item x="110"/>
        <item x="108"/>
        <item x="107"/>
        <item x="105"/>
        <item x="104"/>
        <item x="99"/>
        <item x="106"/>
        <item x="100"/>
        <item x="96"/>
        <item x="95"/>
        <item x="98"/>
        <item x="91"/>
        <item x="94"/>
        <item x="93"/>
        <item x="92"/>
        <item x="90"/>
        <item x="89"/>
        <item x="86"/>
        <item x="85"/>
        <item x="88"/>
        <item x="73"/>
        <item x="87"/>
        <item x="83"/>
        <item x="80"/>
        <item x="84"/>
        <item x="79"/>
        <item x="82"/>
        <item x="81"/>
        <item x="77"/>
        <item x="78"/>
        <item x="76"/>
        <item x="74"/>
        <item x="72"/>
        <item x="71"/>
        <item x="70"/>
        <item x="69"/>
        <item x="67"/>
        <item x="68"/>
        <item x="64"/>
        <item x="66"/>
        <item x="63"/>
        <item x="61"/>
        <item x="62"/>
        <item x="57"/>
        <item x="58"/>
        <item x="65"/>
        <item x="60"/>
        <item x="54"/>
        <item x="56"/>
        <item x="53"/>
        <item x="55"/>
        <item x="52"/>
        <item x="59"/>
        <item x="49"/>
        <item x="51"/>
        <item x="48"/>
        <item x="45"/>
        <item x="50"/>
        <item x="46"/>
        <item x="33"/>
        <item x="43"/>
        <item x="47"/>
        <item x="143"/>
        <item x="44"/>
        <item x="42"/>
        <item x="41"/>
        <item x="39"/>
        <item x="37"/>
        <item x="38"/>
        <item x="40"/>
        <item x="35"/>
        <item x="28"/>
        <item x="27"/>
        <item x="36"/>
        <item x="34"/>
        <item x="32"/>
        <item x="26"/>
        <item x="30"/>
        <item x="21"/>
        <item x="22"/>
        <item x="29"/>
        <item x="31"/>
        <item x="24"/>
        <item x="25"/>
        <item x="23"/>
        <item x="20"/>
        <item x="15"/>
        <item x="17"/>
        <item x="18"/>
        <item x="16"/>
        <item x="19"/>
        <item x="14"/>
        <item x="75"/>
        <item x="10"/>
        <item x="13"/>
        <item x="7"/>
        <item x="11"/>
        <item x="12"/>
        <item x="8"/>
        <item x="5"/>
        <item x="9"/>
        <item x="6"/>
        <item x="4"/>
        <item x="3"/>
        <item x="2"/>
        <item x="1"/>
        <item x="0"/>
        <item t="default"/>
      </items>
    </pivotField>
    <pivotField showAll="0">
      <items count="346">
        <item x="327"/>
        <item x="320"/>
        <item x="323"/>
        <item x="344"/>
        <item x="324"/>
        <item x="319"/>
        <item x="322"/>
        <item x="280"/>
        <item x="203"/>
        <item x="281"/>
        <item x="274"/>
        <item x="230"/>
        <item x="317"/>
        <item x="326"/>
        <item x="313"/>
        <item x="231"/>
        <item x="271"/>
        <item x="236"/>
        <item x="246"/>
        <item x="308"/>
        <item x="342"/>
        <item x="314"/>
        <item x="318"/>
        <item x="339"/>
        <item x="311"/>
        <item x="225"/>
        <item x="245"/>
        <item x="340"/>
        <item x="282"/>
        <item x="268"/>
        <item x="220"/>
        <item x="201"/>
        <item x="200"/>
        <item x="221"/>
        <item x="338"/>
        <item x="190"/>
        <item x="341"/>
        <item x="325"/>
        <item x="264"/>
        <item x="240"/>
        <item x="267"/>
        <item x="307"/>
        <item x="243"/>
        <item x="197"/>
        <item x="265"/>
        <item x="191"/>
        <item x="337"/>
        <item x="198"/>
        <item x="277"/>
        <item x="336"/>
        <item x="193"/>
        <item x="239"/>
        <item x="270"/>
        <item x="302"/>
        <item x="275"/>
        <item x="301"/>
        <item x="309"/>
        <item x="188"/>
        <item x="212"/>
        <item x="304"/>
        <item x="334"/>
        <item x="276"/>
        <item x="223"/>
        <item x="297"/>
        <item x="278"/>
        <item x="215"/>
        <item x="202"/>
        <item x="250"/>
        <item x="217"/>
        <item x="305"/>
        <item x="332"/>
        <item x="258"/>
        <item x="247"/>
        <item x="261"/>
        <item x="300"/>
        <item x="242"/>
        <item x="244"/>
        <item x="315"/>
        <item x="166"/>
        <item x="316"/>
        <item x="222"/>
        <item x="310"/>
        <item x="263"/>
        <item x="214"/>
        <item x="219"/>
        <item x="298"/>
        <item x="207"/>
        <item x="306"/>
        <item x="174"/>
        <item x="303"/>
        <item x="333"/>
        <item x="194"/>
        <item x="256"/>
        <item x="218"/>
        <item x="228"/>
        <item x="257"/>
        <item x="260"/>
        <item x="252"/>
        <item x="176"/>
        <item x="187"/>
        <item x="208"/>
        <item x="211"/>
        <item x="255"/>
        <item x="209"/>
        <item x="226"/>
        <item x="296"/>
        <item x="269"/>
        <item x="288"/>
        <item x="227"/>
        <item x="299"/>
        <item x="285"/>
        <item x="289"/>
        <item x="213"/>
        <item x="287"/>
        <item x="181"/>
        <item x="164"/>
        <item x="167"/>
        <item x="186"/>
        <item x="210"/>
        <item x="312"/>
        <item x="232"/>
        <item x="290"/>
        <item x="182"/>
        <item x="184"/>
        <item x="272"/>
        <item x="292"/>
        <item x="189"/>
        <item x="185"/>
        <item x="328"/>
        <item x="335"/>
        <item x="259"/>
        <item x="321"/>
        <item x="196"/>
        <item x="204"/>
        <item x="172"/>
        <item x="168"/>
        <item x="224"/>
        <item x="234"/>
        <item x="343"/>
        <item x="279"/>
        <item x="229"/>
        <item x="251"/>
        <item x="291"/>
        <item x="162"/>
        <item x="284"/>
        <item x="158"/>
        <item x="155"/>
        <item x="233"/>
        <item x="157"/>
        <item x="163"/>
        <item x="154"/>
        <item x="283"/>
        <item x="175"/>
        <item x="206"/>
        <item x="139"/>
        <item x="144"/>
        <item x="169"/>
        <item x="171"/>
        <item x="293"/>
        <item x="145"/>
        <item x="165"/>
        <item x="192"/>
        <item x="216"/>
        <item x="148"/>
        <item x="138"/>
        <item x="160"/>
        <item x="249"/>
        <item x="128"/>
        <item x="248"/>
        <item x="130"/>
        <item x="120"/>
        <item x="134"/>
        <item x="161"/>
        <item x="127"/>
        <item x="132"/>
        <item x="129"/>
        <item x="147"/>
        <item x="136"/>
        <item x="146"/>
        <item x="113"/>
        <item x="295"/>
        <item x="142"/>
        <item x="114"/>
        <item x="241"/>
        <item x="156"/>
        <item x="170"/>
        <item x="106"/>
        <item x="153"/>
        <item x="262"/>
        <item x="108"/>
        <item x="105"/>
        <item x="117"/>
        <item x="331"/>
        <item x="98"/>
        <item x="99"/>
        <item x="115"/>
        <item x="137"/>
        <item x="143"/>
        <item x="90"/>
        <item x="96"/>
        <item x="97"/>
        <item x="253"/>
        <item x="107"/>
        <item x="92"/>
        <item x="93"/>
        <item x="135"/>
        <item x="86"/>
        <item x="82"/>
        <item x="91"/>
        <item x="79"/>
        <item x="81"/>
        <item x="83"/>
        <item x="100"/>
        <item x="238"/>
        <item x="111"/>
        <item x="88"/>
        <item x="80"/>
        <item x="85"/>
        <item x="116"/>
        <item x="151"/>
        <item x="95"/>
        <item x="177"/>
        <item x="77"/>
        <item x="68"/>
        <item x="76"/>
        <item x="67"/>
        <item x="70"/>
        <item x="178"/>
        <item x="66"/>
        <item x="87"/>
        <item x="103"/>
        <item x="69"/>
        <item x="75"/>
        <item x="94"/>
        <item x="273"/>
        <item x="109"/>
        <item x="84"/>
        <item x="329"/>
        <item x="126"/>
        <item x="62"/>
        <item x="294"/>
        <item x="102"/>
        <item x="64"/>
        <item x="65"/>
        <item x="286"/>
        <item x="59"/>
        <item x="123"/>
        <item x="125"/>
        <item x="54"/>
        <item x="330"/>
        <item x="73"/>
        <item x="56"/>
        <item x="149"/>
        <item x="63"/>
        <item x="49"/>
        <item x="121"/>
        <item x="71"/>
        <item x="173"/>
        <item x="205"/>
        <item x="199"/>
        <item x="101"/>
        <item x="150"/>
        <item x="152"/>
        <item x="118"/>
        <item x="38"/>
        <item x="133"/>
        <item x="124"/>
        <item x="131"/>
        <item x="48"/>
        <item x="89"/>
        <item x="39"/>
        <item x="141"/>
        <item x="61"/>
        <item x="37"/>
        <item x="74"/>
        <item x="119"/>
        <item x="72"/>
        <item x="40"/>
        <item x="43"/>
        <item x="52"/>
        <item x="60"/>
        <item x="44"/>
        <item x="22"/>
        <item x="29"/>
        <item x="50"/>
        <item x="47"/>
        <item x="30"/>
        <item x="140"/>
        <item x="104"/>
        <item x="31"/>
        <item x="41"/>
        <item x="33"/>
        <item x="112"/>
        <item x="254"/>
        <item x="46"/>
        <item x="24"/>
        <item x="55"/>
        <item x="26"/>
        <item x="45"/>
        <item x="18"/>
        <item x="159"/>
        <item x="179"/>
        <item x="57"/>
        <item x="12"/>
        <item x="15"/>
        <item x="17"/>
        <item x="13"/>
        <item x="19"/>
        <item x="21"/>
        <item x="78"/>
        <item x="25"/>
        <item x="42"/>
        <item x="27"/>
        <item x="110"/>
        <item x="10"/>
        <item x="9"/>
        <item x="16"/>
        <item x="237"/>
        <item x="122"/>
        <item x="34"/>
        <item x="6"/>
        <item x="11"/>
        <item x="4"/>
        <item x="53"/>
        <item x="195"/>
        <item x="7"/>
        <item x="180"/>
        <item x="23"/>
        <item x="58"/>
        <item x="36"/>
        <item x="14"/>
        <item x="266"/>
        <item x="235"/>
        <item x="35"/>
        <item x="183"/>
        <item x="28"/>
        <item x="3"/>
        <item x="32"/>
        <item x="20"/>
        <item x="5"/>
        <item x="1"/>
        <item x="8"/>
        <item x="2"/>
        <item x="51"/>
        <item x="0"/>
        <item t="default"/>
      </items>
    </pivotField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8"/>
    <field x="6"/>
    <field x="15"/>
  </rowFields>
  <rowItems count="42">
    <i>
      <x v="5"/>
    </i>
    <i>
      <x v="6"/>
    </i>
    <i>
      <x v="7"/>
    </i>
    <i>
      <x v="10"/>
    </i>
    <i>
      <x v="13"/>
    </i>
    <i>
      <x v="14"/>
    </i>
    <i>
      <x v="15"/>
    </i>
    <i>
      <x v="18"/>
    </i>
    <i>
      <x v="19"/>
    </i>
    <i>
      <x v="20"/>
    </i>
    <i>
      <x v="21"/>
    </i>
    <i>
      <x v="27"/>
    </i>
    <i>
      <x v="29"/>
    </i>
    <i>
      <x v="31"/>
    </i>
    <i>
      <x v="35"/>
    </i>
    <i r="1">
      <x v="43"/>
    </i>
    <i r="2">
      <x v="316"/>
    </i>
    <i r="2">
      <x v="409"/>
    </i>
    <i r="1">
      <x v="44"/>
    </i>
    <i r="2">
      <x v="315"/>
    </i>
    <i r="1">
      <x v="303"/>
    </i>
    <i r="2">
      <x v="342"/>
    </i>
    <i r="1">
      <x v="355"/>
    </i>
    <i r="2">
      <x v="314"/>
    </i>
    <i r="1">
      <x v="356"/>
    </i>
    <i r="2">
      <x v="317"/>
    </i>
    <i r="1">
      <x v="437"/>
    </i>
    <i r="2">
      <x v="332"/>
    </i>
    <i r="1">
      <x v="471"/>
    </i>
    <i r="2">
      <x v="277"/>
    </i>
    <i>
      <x v="37"/>
    </i>
    <i>
      <x v="38"/>
    </i>
    <i>
      <x v="40"/>
    </i>
    <i>
      <x v="41"/>
    </i>
    <i>
      <x v="42"/>
    </i>
    <i>
      <x v="43"/>
    </i>
    <i>
      <x v="45"/>
    </i>
    <i>
      <x v="47"/>
    </i>
    <i>
      <x v="48"/>
    </i>
    <i>
      <x v="51"/>
    </i>
    <i>
      <x v="55"/>
    </i>
    <i t="grand">
      <x/>
    </i>
  </rowItems>
  <colFields count="2">
    <field x="4"/>
    <field x="-2"/>
  </colFields>
  <colItems count="3">
    <i>
      <x v="1"/>
      <x/>
    </i>
    <i r="1" i="1">
      <x v="1"/>
    </i>
    <i r="1" i="2">
      <x v="2"/>
    </i>
  </colItems>
  <dataFields count="3">
    <dataField name="Count of API/UWI" fld="0" subtotal="count" baseField="0" baseItem="0"/>
    <dataField name="Sum of Cum Oil" fld="20" baseField="0" baseItem="0" numFmtId="3"/>
    <dataField name="Sum of Cum Gas" fld="18" baseField="0" baseItem="0" numFmtId="3"/>
  </dataFields>
  <formats count="4">
    <format dxfId="98">
      <pivotArea type="all" dataOnly="0" outline="0" fieldPosition="0"/>
    </format>
    <format dxfId="97">
      <pivotArea type="all" dataOnly="0" outline="0" fieldPosition="0"/>
    </format>
    <format dxfId="96">
      <pivotArea outline="0" fieldPosition="0">
        <references count="1">
          <reference field="4294967294" count="1">
            <x v="1"/>
          </reference>
        </references>
      </pivotArea>
    </format>
    <format dxfId="95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37" firstHeaderRow="1" firstDataRow="2" firstDataCol="1"/>
  <pivotFields count="93"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axis="axisRow" showAll="0">
      <items count="60">
        <item sd="0" m="1" x="58"/>
        <item sd="0" x="47"/>
        <item sd="0" x="57"/>
        <item sd="0" x="19"/>
        <item sd="0" x="44"/>
        <item sd="0" x="24"/>
        <item sd="0" x="12"/>
        <item sd="0" x="17"/>
        <item sd="0" x="7"/>
        <item sd="0" x="48"/>
        <item sd="0" x="2"/>
        <item sd="0" x="21"/>
        <item sd="0" x="54"/>
        <item sd="0" x="34"/>
        <item sd="0" x="4"/>
        <item sd="0" x="9"/>
        <item sd="0" x="39"/>
        <item sd="0" x="49"/>
        <item sd="0" x="15"/>
        <item sd="0" x="14"/>
        <item sd="0" x="16"/>
        <item sd="0" x="40"/>
        <item sd="0" x="37"/>
        <item sd="0" x="33"/>
        <item sd="0" x="6"/>
        <item sd="0" x="36"/>
        <item sd="0" x="29"/>
        <item sd="0" x="13"/>
        <item sd="0" x="20"/>
        <item sd="0" x="1"/>
        <item sd="0" x="51"/>
        <item sd="0" x="56"/>
        <item sd="0" x="43"/>
        <item sd="0" x="31"/>
        <item sd="0" x="55"/>
        <item sd="0" x="11"/>
        <item sd="0" x="53"/>
        <item sd="0" x="32"/>
        <item sd="0" x="28"/>
        <item sd="0" x="50"/>
        <item sd="0" x="3"/>
        <item sd="0" x="38"/>
        <item sd="0" x="23"/>
        <item sd="0" x="22"/>
        <item sd="0" x="45"/>
        <item sd="0" x="10"/>
        <item sd="0" x="35"/>
        <item sd="0" x="18"/>
        <item sd="0" x="30"/>
        <item sd="0" x="52"/>
        <item sd="0" x="46"/>
        <item sd="0" x="8"/>
        <item sd="0" x="41"/>
        <item sd="0" x="42"/>
        <item sd="0" x="25"/>
        <item sd="0" x="0"/>
        <item sd="0" x="26"/>
        <item sd="0" x="5"/>
        <item sd="0" x="27"/>
        <item t="default" sd="0"/>
      </items>
    </pivotField>
    <pivotField showAll="0"/>
    <pivotField showAll="0"/>
    <pivotField showAll="0">
      <items count="12">
        <item x="7"/>
        <item x="8"/>
        <item x="1"/>
        <item x="5"/>
        <item x="0"/>
        <item x="3"/>
        <item x="6"/>
        <item x="2"/>
        <item x="10"/>
        <item x="9"/>
        <item x="4"/>
        <item t="default"/>
      </items>
    </pivotField>
    <pivotField showAll="0"/>
    <pivotField showAll="0"/>
    <pivotField showAll="0"/>
    <pivotField showAll="0"/>
    <pivotField axis="axisRow" multipleItemSelectionAllowed="1" showAll="0">
      <items count="346">
        <item x="327"/>
        <item x="320"/>
        <item x="323"/>
        <item x="344"/>
        <item x="324"/>
        <item x="319"/>
        <item x="322"/>
        <item x="280"/>
        <item x="203"/>
        <item x="281"/>
        <item x="274"/>
        <item x="230"/>
        <item x="317"/>
        <item x="326"/>
        <item x="313"/>
        <item x="231"/>
        <item x="271"/>
        <item x="236"/>
        <item x="246"/>
        <item x="308"/>
        <item x="342"/>
        <item x="314"/>
        <item x="318"/>
        <item x="339"/>
        <item x="311"/>
        <item x="225"/>
        <item x="245"/>
        <item x="340"/>
        <item x="282"/>
        <item x="268"/>
        <item x="220"/>
        <item x="201"/>
        <item x="200"/>
        <item x="221"/>
        <item x="338"/>
        <item x="190"/>
        <item x="341"/>
        <item x="325"/>
        <item x="264"/>
        <item x="240"/>
        <item x="267"/>
        <item x="307"/>
        <item x="243"/>
        <item x="197"/>
        <item x="265"/>
        <item x="191"/>
        <item x="337"/>
        <item x="198"/>
        <item x="277"/>
        <item x="336"/>
        <item x="193"/>
        <item x="239"/>
        <item x="270"/>
        <item x="302"/>
        <item x="275"/>
        <item x="301"/>
        <item x="309"/>
        <item x="188"/>
        <item x="212"/>
        <item x="304"/>
        <item x="334"/>
        <item x="276"/>
        <item x="223"/>
        <item x="297"/>
        <item x="278"/>
        <item x="215"/>
        <item x="202"/>
        <item x="250"/>
        <item x="217"/>
        <item x="305"/>
        <item x="332"/>
        <item x="258"/>
        <item x="247"/>
        <item x="261"/>
        <item x="300"/>
        <item x="242"/>
        <item x="244"/>
        <item x="315"/>
        <item x="166"/>
        <item x="316"/>
        <item x="222"/>
        <item x="310"/>
        <item x="263"/>
        <item x="214"/>
        <item x="219"/>
        <item x="298"/>
        <item x="207"/>
        <item x="306"/>
        <item x="174"/>
        <item x="303"/>
        <item x="333"/>
        <item x="194"/>
        <item x="256"/>
        <item x="218"/>
        <item x="228"/>
        <item x="257"/>
        <item x="260"/>
        <item x="252"/>
        <item x="176"/>
        <item x="187"/>
        <item x="208"/>
        <item x="211"/>
        <item x="255"/>
        <item x="209"/>
        <item x="226"/>
        <item x="296"/>
        <item x="269"/>
        <item x="288"/>
        <item x="227"/>
        <item x="299"/>
        <item x="285"/>
        <item x="289"/>
        <item x="213"/>
        <item x="287"/>
        <item x="181"/>
        <item x="164"/>
        <item x="167"/>
        <item x="186"/>
        <item x="210"/>
        <item x="312"/>
        <item x="232"/>
        <item x="290"/>
        <item x="182"/>
        <item x="184"/>
        <item x="272"/>
        <item x="292"/>
        <item x="189"/>
        <item x="185"/>
        <item x="328"/>
        <item x="335"/>
        <item x="259"/>
        <item x="321"/>
        <item x="196"/>
        <item x="204"/>
        <item x="172"/>
        <item x="168"/>
        <item x="224"/>
        <item x="234"/>
        <item x="343"/>
        <item x="279"/>
        <item x="229"/>
        <item x="251"/>
        <item x="291"/>
        <item x="162"/>
        <item x="284"/>
        <item x="158"/>
        <item x="155"/>
        <item x="233"/>
        <item x="157"/>
        <item x="163"/>
        <item x="154"/>
        <item x="283"/>
        <item x="175"/>
        <item x="206"/>
        <item x="139"/>
        <item x="144"/>
        <item x="169"/>
        <item x="171"/>
        <item x="293"/>
        <item x="145"/>
        <item x="165"/>
        <item x="192"/>
        <item x="216"/>
        <item x="148"/>
        <item x="138"/>
        <item x="160"/>
        <item x="249"/>
        <item x="128"/>
        <item x="248"/>
        <item x="130"/>
        <item x="120"/>
        <item x="134"/>
        <item x="161"/>
        <item x="127"/>
        <item x="132"/>
        <item x="129"/>
        <item x="147"/>
        <item x="136"/>
        <item x="146"/>
        <item x="113"/>
        <item x="295"/>
        <item x="142"/>
        <item x="114"/>
        <item x="241"/>
        <item x="156"/>
        <item x="170"/>
        <item x="106"/>
        <item x="153"/>
        <item x="262"/>
        <item x="108"/>
        <item x="105"/>
        <item x="117"/>
        <item x="331"/>
        <item x="98"/>
        <item x="99"/>
        <item x="115"/>
        <item x="137"/>
        <item x="143"/>
        <item x="90"/>
        <item x="96"/>
        <item x="97"/>
        <item x="253"/>
        <item x="107"/>
        <item x="92"/>
        <item x="93"/>
        <item x="135"/>
        <item x="86"/>
        <item x="82"/>
        <item x="91"/>
        <item x="79"/>
        <item x="81"/>
        <item x="83"/>
        <item x="100"/>
        <item x="238"/>
        <item x="111"/>
        <item x="88"/>
        <item x="80"/>
        <item x="85"/>
        <item x="116"/>
        <item x="151"/>
        <item x="95"/>
        <item x="177"/>
        <item x="77"/>
        <item x="68"/>
        <item x="76"/>
        <item x="67"/>
        <item x="70"/>
        <item x="178"/>
        <item x="66"/>
        <item x="87"/>
        <item x="103"/>
        <item x="69"/>
        <item x="75"/>
        <item x="94"/>
        <item x="273"/>
        <item x="109"/>
        <item x="84"/>
        <item x="329"/>
        <item x="126"/>
        <item x="62"/>
        <item x="294"/>
        <item x="102"/>
        <item x="64"/>
        <item x="65"/>
        <item x="286"/>
        <item x="59"/>
        <item x="123"/>
        <item x="125"/>
        <item x="54"/>
        <item x="330"/>
        <item x="73"/>
        <item x="56"/>
        <item x="149"/>
        <item x="63"/>
        <item x="49"/>
        <item x="121"/>
        <item x="71"/>
        <item x="173"/>
        <item x="205"/>
        <item x="199"/>
        <item x="101"/>
        <item x="150"/>
        <item x="152"/>
        <item x="118"/>
        <item x="38"/>
        <item x="133"/>
        <item x="124"/>
        <item x="131"/>
        <item x="48"/>
        <item x="89"/>
        <item x="39"/>
        <item x="141"/>
        <item x="61"/>
        <item x="37"/>
        <item x="74"/>
        <item x="119"/>
        <item x="72"/>
        <item x="40"/>
        <item x="43"/>
        <item x="52"/>
        <item x="60"/>
        <item x="44"/>
        <item x="22"/>
        <item x="29"/>
        <item x="50"/>
        <item x="47"/>
        <item x="30"/>
        <item x="140"/>
        <item x="104"/>
        <item x="31"/>
        <item x="41"/>
        <item x="33"/>
        <item x="112"/>
        <item x="254"/>
        <item x="46"/>
        <item x="24"/>
        <item x="55"/>
        <item x="26"/>
        <item x="45"/>
        <item x="18"/>
        <item x="159"/>
        <item x="179"/>
        <item x="57"/>
        <item x="12"/>
        <item x="15"/>
        <item x="17"/>
        <item x="13"/>
        <item x="19"/>
        <item x="21"/>
        <item x="78"/>
        <item x="25"/>
        <item x="42"/>
        <item x="27"/>
        <item x="110"/>
        <item x="10"/>
        <item x="9"/>
        <item x="16"/>
        <item x="237"/>
        <item x="122"/>
        <item x="34"/>
        <item x="6"/>
        <item x="11"/>
        <item x="4"/>
        <item x="53"/>
        <item x="195"/>
        <item x="7"/>
        <item x="180"/>
        <item x="23"/>
        <item x="58"/>
        <item x="36"/>
        <item x="14"/>
        <item x="266"/>
        <item x="235"/>
        <item x="35"/>
        <item x="183"/>
        <item x="28"/>
        <item x="3"/>
        <item x="32"/>
        <item x="20"/>
        <item x="5"/>
        <item x="1"/>
        <item x="8"/>
        <item x="2"/>
        <item x="5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3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3">
    <field x="86"/>
    <field x="8"/>
    <field x="16"/>
  </rowFields>
  <rowItems count="33">
    <i>
      <x/>
    </i>
    <i r="1">
      <x v="17"/>
    </i>
    <i r="1">
      <x v="26"/>
    </i>
    <i r="1">
      <x v="37"/>
    </i>
    <i r="1">
      <x v="56"/>
    </i>
    <i>
      <x v="3"/>
    </i>
    <i r="1">
      <x v="44"/>
    </i>
    <i r="1">
      <x v="48"/>
    </i>
    <i r="1">
      <x v="54"/>
    </i>
    <i>
      <x v="4"/>
    </i>
    <i r="1">
      <x v="3"/>
    </i>
    <i r="1">
      <x v="6"/>
    </i>
    <i r="1">
      <x v="10"/>
    </i>
    <i r="1">
      <x v="13"/>
    </i>
    <i r="1">
      <x v="15"/>
    </i>
    <i r="1">
      <x v="16"/>
    </i>
    <i r="1">
      <x v="18"/>
    </i>
    <i r="1">
      <x v="19"/>
    </i>
    <i r="1">
      <x v="23"/>
    </i>
    <i r="1">
      <x v="24"/>
    </i>
    <i r="1">
      <x v="25"/>
    </i>
    <i r="1">
      <x v="29"/>
    </i>
    <i r="1">
      <x v="33"/>
    </i>
    <i r="1">
      <x v="35"/>
    </i>
    <i r="1">
      <x v="37"/>
    </i>
    <i r="1">
      <x v="40"/>
    </i>
    <i r="1">
      <x v="41"/>
    </i>
    <i r="1">
      <x v="42"/>
    </i>
    <i r="1">
      <x v="47"/>
    </i>
    <i r="1">
      <x v="51"/>
    </i>
    <i r="1">
      <x v="57"/>
    </i>
    <i r="1">
      <x v="5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Latest Oil" fld="22" baseField="0" baseItem="0"/>
    <dataField name="Sum of Latest Gas" fld="23" baseField="0" baseItem="0"/>
  </dataFields>
  <pivotTableStyleInfo name="PivotStyleMedium4" showRowHeaders="1" showColHeaders="1" showRowStripes="0" showColStripes="0" showLastColumn="1"/>
  <filters count="1">
    <filter fld="16" type="dateNewerThan" evalOrder="-1" id="2">
      <autoFilter ref="A1">
        <filterColumn colId="0">
          <customFilters>
            <customFilter operator="greaterThan" val="4395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41" firstHeaderRow="1" firstDataRow="2" firstDataCol="1"/>
  <pivotFields count="93"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axis="axisRow" showAll="0">
      <items count="60">
        <item m="1" x="58"/>
        <item x="47"/>
        <item x="57"/>
        <item x="19"/>
        <item x="44"/>
        <item x="24"/>
        <item x="12"/>
        <item x="17"/>
        <item x="7"/>
        <item x="48"/>
        <item x="2"/>
        <item x="21"/>
        <item x="54"/>
        <item x="34"/>
        <item x="4"/>
        <item x="9"/>
        <item x="39"/>
        <item x="49"/>
        <item x="15"/>
        <item x="14"/>
        <item x="16"/>
        <item x="40"/>
        <item x="37"/>
        <item x="33"/>
        <item x="6"/>
        <item x="36"/>
        <item x="29"/>
        <item x="13"/>
        <item x="20"/>
        <item x="1"/>
        <item x="51"/>
        <item x="56"/>
        <item x="43"/>
        <item x="31"/>
        <item x="55"/>
        <item x="11"/>
        <item x="53"/>
        <item x="32"/>
        <item x="28"/>
        <item x="50"/>
        <item x="3"/>
        <item x="38"/>
        <item x="23"/>
        <item x="22"/>
        <item x="45"/>
        <item x="10"/>
        <item x="35"/>
        <item x="18"/>
        <item x="30"/>
        <item x="52"/>
        <item x="46"/>
        <item x="8"/>
        <item x="41"/>
        <item x="42"/>
        <item x="25"/>
        <item x="0"/>
        <item x="26"/>
        <item x="5"/>
        <item x="27"/>
        <item t="default"/>
      </items>
    </pivotField>
    <pivotField showAll="0"/>
    <pivotField showAll="0"/>
    <pivotField showAll="0">
      <items count="12">
        <item x="7"/>
        <item x="8"/>
        <item x="1"/>
        <item x="5"/>
        <item x="0"/>
        <item x="3"/>
        <item x="6"/>
        <item x="2"/>
        <item x="10"/>
        <item x="9"/>
        <item x="4"/>
        <item t="default"/>
      </items>
    </pivotField>
    <pivotField showAll="0"/>
    <pivotField showAll="0"/>
    <pivotField showAll="0"/>
    <pivotField showAll="0"/>
    <pivotField axis="axisRow" multipleItemSelectionAllowed="1" showAll="0">
      <items count="346">
        <item x="327"/>
        <item x="320"/>
        <item x="323"/>
        <item x="344"/>
        <item x="324"/>
        <item x="319"/>
        <item x="322"/>
        <item x="280"/>
        <item x="203"/>
        <item x="281"/>
        <item x="274"/>
        <item x="230"/>
        <item x="317"/>
        <item x="326"/>
        <item x="313"/>
        <item x="231"/>
        <item x="271"/>
        <item x="236"/>
        <item x="246"/>
        <item x="308"/>
        <item x="342"/>
        <item x="314"/>
        <item x="318"/>
        <item x="339"/>
        <item x="311"/>
        <item x="225"/>
        <item x="245"/>
        <item x="340"/>
        <item x="282"/>
        <item x="268"/>
        <item x="220"/>
        <item x="201"/>
        <item x="200"/>
        <item x="221"/>
        <item x="338"/>
        <item x="190"/>
        <item x="341"/>
        <item x="325"/>
        <item x="264"/>
        <item x="240"/>
        <item x="267"/>
        <item x="307"/>
        <item x="243"/>
        <item x="197"/>
        <item x="265"/>
        <item x="191"/>
        <item x="337"/>
        <item x="198"/>
        <item x="277"/>
        <item x="336"/>
        <item x="193"/>
        <item x="239"/>
        <item x="270"/>
        <item x="302"/>
        <item x="275"/>
        <item x="301"/>
        <item x="309"/>
        <item x="188"/>
        <item x="212"/>
        <item x="304"/>
        <item x="334"/>
        <item x="276"/>
        <item x="223"/>
        <item x="297"/>
        <item x="278"/>
        <item x="215"/>
        <item x="202"/>
        <item x="250"/>
        <item x="217"/>
        <item x="305"/>
        <item x="332"/>
        <item x="258"/>
        <item x="247"/>
        <item x="261"/>
        <item x="300"/>
        <item x="242"/>
        <item x="244"/>
        <item x="315"/>
        <item x="166"/>
        <item x="316"/>
        <item x="222"/>
        <item x="310"/>
        <item x="263"/>
        <item x="214"/>
        <item x="219"/>
        <item x="298"/>
        <item x="207"/>
        <item x="306"/>
        <item x="174"/>
        <item x="303"/>
        <item x="333"/>
        <item x="194"/>
        <item x="256"/>
        <item x="218"/>
        <item x="228"/>
        <item x="257"/>
        <item x="260"/>
        <item x="252"/>
        <item x="176"/>
        <item x="187"/>
        <item x="208"/>
        <item x="211"/>
        <item x="255"/>
        <item x="209"/>
        <item x="226"/>
        <item x="296"/>
        <item x="269"/>
        <item x="288"/>
        <item x="227"/>
        <item x="299"/>
        <item x="285"/>
        <item x="289"/>
        <item x="213"/>
        <item x="287"/>
        <item x="181"/>
        <item x="164"/>
        <item x="167"/>
        <item x="186"/>
        <item x="210"/>
        <item x="312"/>
        <item x="232"/>
        <item x="290"/>
        <item x="182"/>
        <item x="184"/>
        <item x="272"/>
        <item x="292"/>
        <item x="189"/>
        <item x="185"/>
        <item x="328"/>
        <item x="335"/>
        <item x="259"/>
        <item x="321"/>
        <item x="196"/>
        <item x="204"/>
        <item x="172"/>
        <item x="168"/>
        <item x="224"/>
        <item x="234"/>
        <item x="343"/>
        <item x="279"/>
        <item x="229"/>
        <item x="251"/>
        <item x="291"/>
        <item x="162"/>
        <item x="284"/>
        <item x="158"/>
        <item x="155"/>
        <item x="233"/>
        <item x="157"/>
        <item x="163"/>
        <item x="154"/>
        <item x="283"/>
        <item x="175"/>
        <item x="206"/>
        <item x="139"/>
        <item x="144"/>
        <item x="169"/>
        <item x="171"/>
        <item x="293"/>
        <item x="145"/>
        <item x="165"/>
        <item x="192"/>
        <item x="216"/>
        <item x="148"/>
        <item x="138"/>
        <item x="160"/>
        <item x="249"/>
        <item x="128"/>
        <item x="248"/>
        <item x="130"/>
        <item x="120"/>
        <item x="134"/>
        <item x="161"/>
        <item x="127"/>
        <item x="132"/>
        <item x="129"/>
        <item x="147"/>
        <item x="136"/>
        <item x="146"/>
        <item x="113"/>
        <item x="295"/>
        <item x="142"/>
        <item x="114"/>
        <item x="241"/>
        <item x="156"/>
        <item x="170"/>
        <item x="106"/>
        <item x="153"/>
        <item x="262"/>
        <item x="108"/>
        <item x="105"/>
        <item x="117"/>
        <item x="331"/>
        <item x="98"/>
        <item x="99"/>
        <item x="115"/>
        <item x="137"/>
        <item x="143"/>
        <item x="90"/>
        <item x="96"/>
        <item x="97"/>
        <item x="253"/>
        <item x="107"/>
        <item x="92"/>
        <item x="93"/>
        <item x="135"/>
        <item x="86"/>
        <item x="82"/>
        <item x="91"/>
        <item x="79"/>
        <item x="81"/>
        <item x="83"/>
        <item x="100"/>
        <item x="238"/>
        <item x="111"/>
        <item x="88"/>
        <item x="80"/>
        <item x="85"/>
        <item x="116"/>
        <item x="151"/>
        <item x="95"/>
        <item x="177"/>
        <item x="77"/>
        <item x="68"/>
        <item x="76"/>
        <item x="67"/>
        <item x="70"/>
        <item x="178"/>
        <item x="66"/>
        <item x="87"/>
        <item x="103"/>
        <item x="69"/>
        <item x="75"/>
        <item x="94"/>
        <item x="273"/>
        <item x="109"/>
        <item x="84"/>
        <item x="329"/>
        <item x="126"/>
        <item x="62"/>
        <item x="294"/>
        <item x="102"/>
        <item x="64"/>
        <item x="65"/>
        <item x="286"/>
        <item x="59"/>
        <item x="123"/>
        <item x="125"/>
        <item x="54"/>
        <item x="330"/>
        <item x="73"/>
        <item x="56"/>
        <item x="149"/>
        <item x="63"/>
        <item x="49"/>
        <item x="121"/>
        <item x="71"/>
        <item x="173"/>
        <item x="205"/>
        <item x="199"/>
        <item x="101"/>
        <item x="150"/>
        <item x="152"/>
        <item x="118"/>
        <item x="38"/>
        <item x="133"/>
        <item x="124"/>
        <item x="131"/>
        <item x="48"/>
        <item x="89"/>
        <item x="39"/>
        <item x="141"/>
        <item x="61"/>
        <item x="37"/>
        <item x="74"/>
        <item x="119"/>
        <item x="72"/>
        <item x="40"/>
        <item x="43"/>
        <item x="52"/>
        <item x="60"/>
        <item x="44"/>
        <item x="22"/>
        <item x="29"/>
        <item x="50"/>
        <item x="47"/>
        <item x="30"/>
        <item x="140"/>
        <item x="104"/>
        <item x="31"/>
        <item x="41"/>
        <item x="33"/>
        <item x="112"/>
        <item x="254"/>
        <item x="46"/>
        <item x="24"/>
        <item x="55"/>
        <item x="26"/>
        <item x="45"/>
        <item x="18"/>
        <item x="159"/>
        <item x="179"/>
        <item x="57"/>
        <item x="12"/>
        <item x="15"/>
        <item x="17"/>
        <item x="13"/>
        <item x="19"/>
        <item x="21"/>
        <item x="78"/>
        <item x="25"/>
        <item x="42"/>
        <item x="27"/>
        <item x="110"/>
        <item x="10"/>
        <item x="9"/>
        <item x="16"/>
        <item x="237"/>
        <item x="122"/>
        <item x="34"/>
        <item x="6"/>
        <item x="11"/>
        <item x="4"/>
        <item x="53"/>
        <item x="195"/>
        <item x="7"/>
        <item x="180"/>
        <item x="23"/>
        <item x="58"/>
        <item x="36"/>
        <item x="14"/>
        <item x="266"/>
        <item x="235"/>
        <item x="35"/>
        <item x="183"/>
        <item x="28"/>
        <item x="3"/>
        <item x="32"/>
        <item x="20"/>
        <item x="5"/>
        <item x="1"/>
        <item x="8"/>
        <item x="2"/>
        <item x="5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3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3">
    <field x="86"/>
    <field x="16"/>
    <field x="8"/>
  </rowFields>
  <rowItems count="37">
    <i>
      <x/>
    </i>
    <i r="1">
      <x v="342"/>
    </i>
    <i r="2">
      <x v="17"/>
    </i>
    <i r="2">
      <x v="26"/>
    </i>
    <i r="2">
      <x v="37"/>
    </i>
    <i r="2">
      <x v="56"/>
    </i>
    <i>
      <x v="3"/>
    </i>
    <i r="1">
      <x v="343"/>
    </i>
    <i r="2">
      <x v="44"/>
    </i>
    <i r="2">
      <x v="48"/>
    </i>
    <i r="2">
      <x v="54"/>
    </i>
    <i>
      <x v="4"/>
    </i>
    <i r="1">
      <x v="342"/>
    </i>
    <i r="2">
      <x v="3"/>
    </i>
    <i r="2">
      <x v="6"/>
    </i>
    <i r="2">
      <x v="10"/>
    </i>
    <i r="2">
      <x v="13"/>
    </i>
    <i r="2">
      <x v="15"/>
    </i>
    <i r="2">
      <x v="18"/>
    </i>
    <i r="2">
      <x v="19"/>
    </i>
    <i r="2">
      <x v="23"/>
    </i>
    <i r="2">
      <x v="24"/>
    </i>
    <i r="2">
      <x v="25"/>
    </i>
    <i r="2">
      <x v="29"/>
    </i>
    <i r="2">
      <x v="33"/>
    </i>
    <i r="2">
      <x v="35"/>
    </i>
    <i r="2">
      <x v="37"/>
    </i>
    <i r="2">
      <x v="40"/>
    </i>
    <i r="2">
      <x v="41"/>
    </i>
    <i r="2">
      <x v="42"/>
    </i>
    <i r="2">
      <x v="47"/>
    </i>
    <i r="2">
      <x v="51"/>
    </i>
    <i r="2">
      <x v="57"/>
    </i>
    <i r="2">
      <x v="58"/>
    </i>
    <i r="1">
      <x v="343"/>
    </i>
    <i r="2"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Latest Oil" fld="22" baseField="0" baseItem="0"/>
    <dataField name="Sum of Latest Gas" fld="23" baseField="0" baseItem="0"/>
  </dataFields>
  <pivotTableStyleInfo name="PivotStyleMedium4" showRowHeaders="1" showColHeaders="1" showRowStripes="0" showColStripes="0" showLastColumn="1"/>
  <filters count="1">
    <filter fld="16" type="dateNewerThan" evalOrder="-1" id="2">
      <autoFilter ref="A1">
        <filterColumn colId="0">
          <customFilters>
            <customFilter operator="greaterThan" val="4395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P813" totalsRowCount="1" headerRowDxfId="197" dataDxfId="196">
  <autoFilter ref="A1:CP812"/>
  <tableColumns count="94">
    <tableColumn id="1" name="API/UWI" totalsRowLabel="Total" dataDxfId="195" totalsRowDxfId="93"/>
    <tableColumn id="90" name="Cleaned API" dataDxfId="194" totalsRowDxfId="92"/>
    <tableColumn id="91" name="Occurences in Magnum Permit List" totalsRowFunction="count" dataDxfId="193" totalsRowDxfId="91">
      <calculatedColumnFormula>COUNTIF(Table2[API 10/UWI],Table1[[#This Row],[Cleaned API]])</calculatedColumnFormula>
    </tableColumn>
    <tableColumn id="92" name="Data Pull Permit Type" dataDxfId="192" totalsRowDxfId="90">
      <calculatedColumnFormula>IFERROR(INDEX(Table2[Permit Type],MATCH(Table1[[#This Row],[Cleaned API]],Table2[API 10/UWI],0)), "Not in Permit List")</calculatedColumnFormula>
    </tableColumn>
    <tableColumn id="93" name="Magnum Drilled Well (Y/N)" totalsRowFunction="count" dataDxfId="191" totalsRowDxfId="89">
      <calculatedColumnFormula>IF(AND(Table1[[#This Row],[Occurences in Magnum Permit List]]&gt;0, Table1[[#This Row],[Data Pull Permit Type]]="NewDrill"), "Y", "N")</calculatedColumnFormula>
    </tableColumn>
    <tableColumn id="2" name="Operator Alias (Legacy)" dataDxfId="190" totalsRowDxfId="88"/>
    <tableColumn id="3" name="Well/Lease Name" dataDxfId="189" totalsRowDxfId="87"/>
    <tableColumn id="4" name="Well Number" dataDxfId="188" totalsRowDxfId="86"/>
    <tableColumn id="5" name="County/Parish" dataDxfId="187" totalsRowDxfId="85"/>
    <tableColumn id="94" name="Cleaned County/Parish" dataDxfId="94" totalsRowDxfId="84">
      <calculatedColumnFormula>LEFT(Table1[[#This Row],[County/Parish]],LEN(Table1[[#This Row],[County/Parish]])-5)</calculatedColumnFormula>
    </tableColumn>
    <tableColumn id="6" name="Reservoir" dataDxfId="186" totalsRowDxfId="83"/>
    <tableColumn id="7" name="Production Type" dataDxfId="185" totalsRowDxfId="82"/>
    <tableColumn id="8" name="Producing Status" dataDxfId="184" totalsRowDxfId="81"/>
    <tableColumn id="9" name="Drill Type" dataDxfId="183" totalsRowDxfId="80"/>
    <tableColumn id="10" name="Measured Depth (TD)" dataDxfId="182" totalsRowDxfId="79"/>
    <tableColumn id="11" name="Spud Date" dataDxfId="181" totalsRowDxfId="78"/>
    <tableColumn id="12" name="First Prod Date" dataDxfId="180" totalsRowDxfId="77"/>
    <tableColumn id="13" name="Last Prod Date" dataDxfId="179" totalsRowDxfId="76"/>
    <tableColumn id="14" name="Months Produced" dataDxfId="178" totalsRowDxfId="75"/>
    <tableColumn id="15" name="Cum Gas" dataDxfId="177" totalsRowDxfId="74"/>
    <tableColumn id="16" name="Daily Gas" dataDxfId="176" totalsRowDxfId="73"/>
    <tableColumn id="17" name="Cum Oil" dataDxfId="175" totalsRowDxfId="72"/>
    <tableColumn id="18" name="Daily Oil" dataDxfId="174" totalsRowDxfId="71"/>
    <tableColumn id="19" name="Latest Oil" dataDxfId="173" totalsRowDxfId="70"/>
    <tableColumn id="20" name="Latest Gas" dataDxfId="172" totalsRowDxfId="69"/>
    <tableColumn id="21" name="Cum Water" dataDxfId="171" totalsRowDxfId="68"/>
    <tableColumn id="22" name="Cum BOE" dataDxfId="170" totalsRowDxfId="67"/>
    <tableColumn id="23" name="DI Subplay" dataDxfId="169" totalsRowDxfId="66"/>
    <tableColumn id="24" name="First Month Oil" dataDxfId="168" totalsRowDxfId="65"/>
    <tableColumn id="25" name="First Month Gas" dataDxfId="167" totalsRowDxfId="64"/>
    <tableColumn id="26" name="First 6 Oil" dataDxfId="166" totalsRowDxfId="63"/>
    <tableColumn id="27" name="DI Basin" dataDxfId="165" totalsRowDxfId="62"/>
    <tableColumn id="28" name="First 6 Gas" dataDxfId="164" totalsRowDxfId="61"/>
    <tableColumn id="29" name="First 6 BOE" dataDxfId="163" totalsRowDxfId="60"/>
    <tableColumn id="30" name="First 6 Water" dataDxfId="162" totalsRowDxfId="59"/>
    <tableColumn id="31" name="DI Play" dataDxfId="161" totalsRowDxfId="58"/>
    <tableColumn id="32" name="Prac IP Oil Daily" dataDxfId="160" totalsRowDxfId="57"/>
    <tableColumn id="33" name="Prac IP BOE" dataDxfId="159" totalsRowDxfId="56"/>
    <tableColumn id="34" name="Prac IP Gas Daily" dataDxfId="158" totalsRowDxfId="55"/>
    <tableColumn id="35" name="Prac IP CFGED" dataDxfId="157" totalsRowDxfId="54"/>
    <tableColumn id="36" name="Latest Water" dataDxfId="156" totalsRowDxfId="53"/>
    <tableColumn id="37" name="Prior 12 Oil" dataDxfId="155" totalsRowDxfId="52"/>
    <tableColumn id="38" name="Prior 12 Gas" dataDxfId="154" totalsRowDxfId="51"/>
    <tableColumn id="39" name="Last Test Date" dataDxfId="153" totalsRowDxfId="50"/>
    <tableColumn id="40" name="Prior 12 Water" dataDxfId="152" totalsRowDxfId="49"/>
    <tableColumn id="41" name="Last Flow Pressure" dataDxfId="151" totalsRowDxfId="48"/>
    <tableColumn id="42" name="Last WHSIP" dataDxfId="150" totalsRowDxfId="47"/>
    <tableColumn id="43" name="2nd Month GOR" dataDxfId="149" totalsRowDxfId="46"/>
    <tableColumn id="44" name="Latest GOR" dataDxfId="148" totalsRowDxfId="45"/>
    <tableColumn id="45" name="Cum GOR" dataDxfId="147" totalsRowDxfId="44"/>
    <tableColumn id="46" name="Last 12 Yield" dataDxfId="146" totalsRowDxfId="43"/>
    <tableColumn id="47" name="2nd Month Yield" dataDxfId="145" totalsRowDxfId="42"/>
    <tableColumn id="48" name="Latest Yield" dataDxfId="144" totalsRowDxfId="41"/>
    <tableColumn id="49" name="Peak Gas" dataDxfId="143" totalsRowDxfId="40"/>
    <tableColumn id="50" name="Peak Gas Month No." dataDxfId="142" totalsRowDxfId="39"/>
    <tableColumn id="51" name="Peak Oil" dataDxfId="141" totalsRowDxfId="38"/>
    <tableColumn id="52" name="Peak Oil Month No." dataDxfId="140" totalsRowDxfId="37"/>
    <tableColumn id="53" name="Peak BOE" dataDxfId="139" totalsRowDxfId="36"/>
    <tableColumn id="54" name="Peak BOE Month No." dataDxfId="138" totalsRowDxfId="35"/>
    <tableColumn id="55" name="Peak MMCFGE" dataDxfId="137" totalsRowDxfId="34"/>
    <tableColumn id="56" name="Peak MMCFGE Month No." dataDxfId="136" totalsRowDxfId="33"/>
    <tableColumn id="57" name="Upper Perforation" dataDxfId="135" totalsRowDxfId="32"/>
    <tableColumn id="58" name="Lower Perforation" dataDxfId="134" totalsRowDxfId="31"/>
    <tableColumn id="59" name="Gas Gravity" dataDxfId="133" totalsRowDxfId="30"/>
    <tableColumn id="60" name="Oil Gravity" dataDxfId="132" totalsRowDxfId="29"/>
    <tableColumn id="61" name="Completion Date" dataDxfId="131" totalsRowDxfId="28"/>
    <tableColumn id="62" name="Well Count" dataDxfId="130" totalsRowDxfId="27"/>
    <tableColumn id="63" name="Max Active Wells" dataDxfId="129" totalsRowDxfId="26"/>
    <tableColumn id="64" name="Gas Gatherer" dataDxfId="128" totalsRowDxfId="25"/>
    <tableColumn id="65" name="Oil Gatherer" dataDxfId="127" totalsRowDxfId="24"/>
    <tableColumn id="66" name="Lease Number" dataDxfId="126" totalsRowDxfId="23"/>
    <tableColumn id="67" name="Gross Perforated Interval" dataDxfId="125" totalsRowDxfId="22"/>
    <tableColumn id="68" name="True Vertical Depth" dataDxfId="124" totalsRowDxfId="21"/>
    <tableColumn id="69" name="Field" dataDxfId="123" totalsRowDxfId="20"/>
    <tableColumn id="70" name="State" dataDxfId="122" totalsRowDxfId="19"/>
    <tableColumn id="71" name="District" dataDxfId="121" totalsRowDxfId="18"/>
    <tableColumn id="72" name="AAPG Geologic Province" dataDxfId="120" totalsRowDxfId="17"/>
    <tableColumn id="73" name="Section" dataDxfId="119" totalsRowDxfId="16"/>
    <tableColumn id="74" name="Country" dataDxfId="118" totalsRowDxfId="15"/>
    <tableColumn id="75" name="Township" dataDxfId="117" totalsRowDxfId="14"/>
    <tableColumn id="76" name="Range" dataDxfId="116" totalsRowDxfId="13"/>
    <tableColumn id="77" name="Surface Latitude (WGS84)" dataDxfId="115" totalsRowDxfId="12"/>
    <tableColumn id="78" name="Abstract" dataDxfId="114" totalsRowDxfId="11"/>
    <tableColumn id="79" name="Surface Longitude (WGS84)" dataDxfId="113" totalsRowDxfId="10"/>
    <tableColumn id="80" name="Block" dataDxfId="112" totalsRowDxfId="9"/>
    <tableColumn id="81" name="OCS Area" dataDxfId="111" totalsRowDxfId="8"/>
    <tableColumn id="82" name="PGC Area" dataDxfId="110" totalsRowDxfId="7"/>
    <tableColumn id="83" name="Operator (Reported)" dataDxfId="109" totalsRowDxfId="6"/>
    <tableColumn id="84" name="Survey" dataDxfId="108" totalsRowDxfId="5"/>
    <tableColumn id="85" name="Entity ID" dataDxfId="107" totalsRowDxfId="4"/>
    <tableColumn id="86" name="Last 12 Oil" dataDxfId="106" totalsRowDxfId="3"/>
    <tableColumn id="87" name="Last 12 Gas" dataDxfId="105" totalsRowDxfId="2"/>
    <tableColumn id="88" name="Last 12 Water" dataDxfId="104" totalsRowDxfId="1"/>
    <tableColumn id="89" name="Other No." totalsRowFunction="sum" dataDxfId="103" totalsRow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Y464" totalsRowCount="1">
  <autoFilter ref="A1:AY463">
    <filterColumn colId="13">
      <filters>
        <filter val="NewDrill"/>
      </filters>
    </filterColumn>
  </autoFilter>
  <tableColumns count="51">
    <tableColumn id="1" name="API 10/UWI" totalsRowLabel="Total" dataDxfId="102"/>
    <tableColumn id="2" name="District"/>
    <tableColumn id="3" name="Filed Date"/>
    <tableColumn id="4" name="Approved Date" dataDxfId="101"/>
    <tableColumn id="5" name="Expired Date" dataDxfId="100"/>
    <tableColumn id="6" name="State/Province"/>
    <tableColumn id="7" name="County/Parish"/>
    <tableColumn id="8" name="Operator Alias (Legacy)"/>
    <tableColumn id="9" name="Lease Name"/>
    <tableColumn id="10" name="Well Number"/>
    <tableColumn id="11" name="Formation"/>
    <tableColumn id="12" name="Permit Depth"/>
    <tableColumn id="13" name="True Vertical Depth"/>
    <tableColumn id="14" name="Permit Type" totalsRowFunction="count" totalsRowDxfId="99"/>
    <tableColumn id="15" name="Well Type"/>
    <tableColumn id="16" name="Drill Type"/>
    <tableColumn id="17" name="Well Status"/>
    <tableColumn id="18" name="Permit Status"/>
    <tableColumn id="19" name="Field"/>
    <tableColumn id="20" name="Operator (Reported)"/>
    <tableColumn id="21" name="Amended Date"/>
    <tableColumn id="22" name="Contact Name"/>
    <tableColumn id="23" name="Contact Phone"/>
    <tableColumn id="24" name="Operator Address"/>
    <tableColumn id="25" name="Operator City"/>
    <tableColumn id="26" name="Operator State"/>
    <tableColumn id="27" name="Operator Zip"/>
    <tableColumn id="28" name="Operator City 30mi"/>
    <tableColumn id="29" name="Section"/>
    <tableColumn id="30" name="Operator City 50mi"/>
    <tableColumn id="31" name="Township"/>
    <tableColumn id="32" name="Range"/>
    <tableColumn id="33" name="Block"/>
    <tableColumn id="34" name="Survey"/>
    <tableColumn id="35" name="True Vertical Depth UOM"/>
    <tableColumn id="36" name="Abstract"/>
    <tableColumn id="37" name="WGID"/>
    <tableColumn id="38" name="H2S Area"/>
    <tableColumn id="39" name="Surface Hole Latitude (WGS84)"/>
    <tableColumn id="40" name="Surface Hole Longitude (WGS84)"/>
    <tableColumn id="41" name="OFS Region"/>
    <tableColumn id="42" name="Bottom Hole Latitude (WGS84)"/>
    <tableColumn id="43" name="Bottom Hole Longitude (WGS84)"/>
    <tableColumn id="44" name="Lease Number"/>
    <tableColumn id="45" name="Permit Depth UOM"/>
    <tableColumn id="46" name="Permit Number"/>
    <tableColumn id="47" name="DI Basin"/>
    <tableColumn id="48" name="DI Play"/>
    <tableColumn id="49" name="DI Subplay"/>
    <tableColumn id="50" name="Operator Company Name"/>
    <tableColumn id="51" name="Operator Ticker" totalsRowFunction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813"/>
  <sheetViews>
    <sheetView tabSelected="1" workbookViewId="0">
      <selection activeCell="J3" sqref="J3"/>
    </sheetView>
  </sheetViews>
  <sheetFormatPr baseColWidth="10" defaultRowHeight="15" x14ac:dyDescent="0"/>
  <cols>
    <col min="1" max="1" width="18" style="3" bestFit="1" customWidth="1"/>
    <col min="2" max="2" width="18" style="3" customWidth="1"/>
    <col min="3" max="3" width="15.1640625" style="3" customWidth="1"/>
    <col min="4" max="4" width="11.1640625" style="3" customWidth="1"/>
    <col min="5" max="5" width="14.1640625" style="3" customWidth="1"/>
    <col min="6" max="6" width="18" style="3" customWidth="1"/>
    <col min="7" max="7" width="17.1640625" style="3" customWidth="1"/>
    <col min="8" max="8" width="9" style="3" customWidth="1"/>
    <col min="9" max="9" width="25.5" style="3" customWidth="1"/>
    <col min="10" max="10" width="21.33203125" style="3" customWidth="1"/>
    <col min="11" max="11" width="12.1640625" style="3" customWidth="1"/>
    <col min="12" max="12" width="15.83203125" style="3" customWidth="1"/>
    <col min="13" max="13" width="15.6640625" style="3" customWidth="1"/>
    <col min="14" max="14" width="18.33203125" style="3" customWidth="1"/>
    <col min="15" max="15" width="11" style="3" customWidth="1"/>
    <col min="16" max="16" width="11.1640625" style="3" customWidth="1"/>
    <col min="17" max="18" width="10.83203125" style="3"/>
    <col min="19" max="19" width="11.33203125" style="3" customWidth="1"/>
    <col min="20" max="20" width="12.1640625" style="3" customWidth="1"/>
    <col min="21" max="21" width="13" style="3" customWidth="1"/>
    <col min="22" max="22" width="11.33203125" style="3" customWidth="1"/>
    <col min="23" max="23" width="12.33203125" style="3" customWidth="1"/>
    <col min="24" max="24" width="16" style="3" customWidth="1"/>
    <col min="25" max="25" width="16.6640625" style="3" customWidth="1"/>
    <col min="26" max="26" width="11.5" style="3" customWidth="1"/>
    <col min="27" max="27" width="10.83203125" style="3"/>
    <col min="28" max="28" width="17.83203125" style="3" customWidth="1"/>
    <col min="29" max="29" width="12.5" style="3" customWidth="1"/>
    <col min="30" max="30" width="14.33203125" style="3" customWidth="1"/>
    <col min="31" max="31" width="10.83203125" style="3"/>
    <col min="32" max="32" width="16.5" style="3" customWidth="1"/>
    <col min="33" max="33" width="13.1640625" style="3" customWidth="1"/>
    <col min="34" max="34" width="17.1640625" style="3" customWidth="1"/>
    <col min="35" max="35" width="15.1640625" style="3" customWidth="1"/>
    <col min="36" max="36" width="14.1640625" style="3" customWidth="1"/>
    <col min="37" max="37" width="12.83203125" style="3" customWidth="1"/>
    <col min="38" max="38" width="13.6640625" style="3" customWidth="1"/>
    <col min="39" max="39" width="15.1640625" style="3" customWidth="1"/>
    <col min="40" max="40" width="15.6640625" style="3" customWidth="1"/>
    <col min="41" max="41" width="18.83203125" style="3" customWidth="1"/>
    <col min="42" max="42" width="13" style="3" customWidth="1"/>
    <col min="43" max="43" width="17" style="3" customWidth="1"/>
    <col min="44" max="44" width="12.83203125" style="3" customWidth="1"/>
    <col min="45" max="45" width="11.6640625" style="3" customWidth="1"/>
    <col min="46" max="46" width="13.83203125" style="3" customWidth="1"/>
    <col min="47" max="47" width="17.1640625" style="3" customWidth="1"/>
    <col min="48" max="48" width="13" style="3" customWidth="1"/>
    <col min="49" max="49" width="11.1640625" style="3" customWidth="1"/>
    <col min="50" max="50" width="20.33203125" style="3" customWidth="1"/>
    <col min="51" max="51" width="10.83203125" style="3"/>
    <col min="52" max="52" width="19.6640625" style="3" customWidth="1"/>
    <col min="53" max="53" width="11.5" style="3" customWidth="1"/>
    <col min="54" max="54" width="20.83203125" style="3" customWidth="1"/>
    <col min="55" max="55" width="15.6640625" style="3" customWidth="1"/>
    <col min="56" max="56" width="25" style="3" customWidth="1"/>
    <col min="57" max="58" width="18.5" style="3" customWidth="1"/>
    <col min="59" max="59" width="13" style="3" customWidth="1"/>
    <col min="60" max="60" width="12.33203125" style="3" customWidth="1"/>
    <col min="61" max="61" width="17.5" style="3" customWidth="1"/>
    <col min="62" max="62" width="12.83203125" style="3" customWidth="1"/>
    <col min="63" max="63" width="17.6640625" style="3" customWidth="1"/>
    <col min="64" max="64" width="14.5" style="3" customWidth="1"/>
    <col min="65" max="65" width="13.6640625" style="3" customWidth="1"/>
    <col min="66" max="66" width="15.5" style="3" customWidth="1"/>
    <col min="67" max="67" width="24.1640625" style="3" customWidth="1"/>
    <col min="68" max="68" width="19.6640625" style="3" customWidth="1"/>
    <col min="69" max="71" width="10.83203125" style="3"/>
    <col min="72" max="72" width="23.33203125" style="3" customWidth="1"/>
    <col min="73" max="74" width="10.83203125" style="3"/>
    <col min="75" max="75" width="11.6640625" style="3" customWidth="1"/>
    <col min="76" max="76" width="10.83203125" style="3"/>
    <col min="77" max="77" width="24.6640625" style="3" customWidth="1"/>
    <col min="78" max="78" width="10.83203125" style="3"/>
    <col min="79" max="79" width="26" style="3" customWidth="1"/>
    <col min="80" max="80" width="10.83203125" style="3"/>
    <col min="81" max="82" width="11.33203125" style="3" customWidth="1"/>
    <col min="83" max="83" width="20.5" style="3" customWidth="1"/>
    <col min="84" max="85" width="10.83203125" style="3"/>
    <col min="86" max="86" width="12.1640625" style="3" customWidth="1"/>
    <col min="87" max="87" width="13" style="3" customWidth="1"/>
    <col min="88" max="88" width="15" style="3" customWidth="1"/>
    <col min="89" max="89" width="11.83203125" style="3" customWidth="1"/>
    <col min="90" max="16384" width="10.83203125" style="3"/>
  </cols>
  <sheetData>
    <row r="1" spans="1:94" ht="45">
      <c r="A1" s="3" t="s">
        <v>0</v>
      </c>
      <c r="B1" s="3" t="s">
        <v>2523</v>
      </c>
      <c r="C1" s="3" t="s">
        <v>2527</v>
      </c>
      <c r="D1" s="3" t="s">
        <v>2526</v>
      </c>
      <c r="E1" s="3" t="s">
        <v>2524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2539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3" t="s">
        <v>52</v>
      </c>
      <c r="BG1" s="3" t="s">
        <v>53</v>
      </c>
      <c r="BH1" s="3" t="s">
        <v>54</v>
      </c>
      <c r="BI1" s="3" t="s">
        <v>55</v>
      </c>
      <c r="BJ1" s="3" t="s">
        <v>56</v>
      </c>
      <c r="BK1" s="3" t="s">
        <v>57</v>
      </c>
      <c r="BL1" s="3" t="s">
        <v>58</v>
      </c>
      <c r="BM1" s="3" t="s">
        <v>59</v>
      </c>
      <c r="BN1" s="3" t="s">
        <v>60</v>
      </c>
      <c r="BO1" s="3" t="s">
        <v>61</v>
      </c>
      <c r="BP1" s="3" t="s">
        <v>62</v>
      </c>
      <c r="BQ1" s="3" t="s">
        <v>63</v>
      </c>
      <c r="BR1" s="3" t="s">
        <v>64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</row>
    <row r="2" spans="1:94" ht="45">
      <c r="A2" s="4">
        <v>42469344440000</v>
      </c>
      <c r="B2" s="7">
        <v>4246934444</v>
      </c>
      <c r="C2" s="4">
        <f>COUNTIF(Table2[API 10/UWI],Table1[[#This Row],[Cleaned API]])</f>
        <v>1</v>
      </c>
      <c r="D2" s="7" t="str">
        <f>IFERROR(INDEX(Table2[Permit Type],MATCH(Table1[[#This Row],[Cleaned API]],Table2[API 10/UWI],0)), "Not in Permit List")</f>
        <v>NewDrill</v>
      </c>
      <c r="E2" s="7" t="str">
        <f>IF(AND(Table1[[#This Row],[Occurences in Magnum Permit List]]&gt;0, Table1[[#This Row],[Data Pull Permit Type]]="NewDrill"), "Y", "N")</f>
        <v>Y</v>
      </c>
      <c r="F2" s="3" t="s">
        <v>89</v>
      </c>
      <c r="G2" s="3" t="s">
        <v>90</v>
      </c>
      <c r="H2" s="8">
        <v>1</v>
      </c>
      <c r="I2" s="3" t="s">
        <v>91</v>
      </c>
      <c r="J2" s="3" t="str">
        <f>LEFT(Table1[[#This Row],[County/Parish]],LEN(Table1[[#This Row],[County/Parish]])-5)</f>
        <v>VICTORIA</v>
      </c>
      <c r="K2" s="3" t="s">
        <v>92</v>
      </c>
      <c r="L2" s="3" t="s">
        <v>93</v>
      </c>
      <c r="M2" s="3" t="s">
        <v>94</v>
      </c>
      <c r="N2" s="3" t="s">
        <v>95</v>
      </c>
      <c r="O2" s="3">
        <v>9500</v>
      </c>
      <c r="P2" s="5">
        <v>43635</v>
      </c>
      <c r="AF2" s="3" t="s">
        <v>96</v>
      </c>
      <c r="AR2" s="5">
        <v>43886</v>
      </c>
      <c r="AT2" s="3">
        <v>3800</v>
      </c>
      <c r="AU2" s="3">
        <v>4600</v>
      </c>
      <c r="BJ2" s="3">
        <v>9270</v>
      </c>
      <c r="BK2" s="3">
        <v>9312</v>
      </c>
      <c r="BL2" s="3">
        <v>0.66</v>
      </c>
      <c r="BM2" s="3">
        <v>46.3</v>
      </c>
      <c r="BN2" s="5">
        <v>43884</v>
      </c>
      <c r="BO2" s="3">
        <v>1</v>
      </c>
      <c r="BQ2" s="3" t="s">
        <v>89</v>
      </c>
      <c r="BR2" s="3" t="s">
        <v>97</v>
      </c>
      <c r="BS2" s="3">
        <v>290069</v>
      </c>
      <c r="BT2" s="3">
        <v>42</v>
      </c>
      <c r="BV2" s="3" t="s">
        <v>98</v>
      </c>
      <c r="BW2" s="3" t="s">
        <v>99</v>
      </c>
      <c r="BX2" s="3">
        <v>2</v>
      </c>
      <c r="BY2" s="3" t="s">
        <v>100</v>
      </c>
      <c r="CA2" s="3" t="s">
        <v>101</v>
      </c>
      <c r="CD2" s="3">
        <v>29.082583700000001</v>
      </c>
      <c r="CE2" s="3">
        <v>175</v>
      </c>
      <c r="CF2" s="3">
        <v>-96.982947899999999</v>
      </c>
      <c r="CI2" s="3" t="s">
        <v>102</v>
      </c>
      <c r="CJ2" s="3" t="s">
        <v>89</v>
      </c>
      <c r="CK2" s="3" t="s">
        <v>103</v>
      </c>
      <c r="CL2" s="3">
        <v>130836314</v>
      </c>
      <c r="CP2" s="3">
        <v>0</v>
      </c>
    </row>
    <row r="3" spans="1:94" ht="45">
      <c r="A3" s="4">
        <v>42245328640000</v>
      </c>
      <c r="B3" s="7">
        <v>4224532864</v>
      </c>
      <c r="C3" s="4">
        <f>COUNTIF(Table2[API 10/UWI],Table1[[#This Row],[Cleaned API]])</f>
        <v>1</v>
      </c>
      <c r="D3" s="7" t="str">
        <f>IFERROR(INDEX(Table2[Permit Type],MATCH(Table1[[#This Row],[Cleaned API]],Table2[API 10/UWI],0)), "Not in Permit List")</f>
        <v>NewDrill</v>
      </c>
      <c r="E3" s="7" t="str">
        <f>IF(AND(Table1[[#This Row],[Occurences in Magnum Permit List]]&gt;0, Table1[[#This Row],[Data Pull Permit Type]]="NewDrill"), "Y", "N")</f>
        <v>Y</v>
      </c>
      <c r="F3" s="3" t="s">
        <v>89</v>
      </c>
      <c r="G3" s="3" t="s">
        <v>104</v>
      </c>
      <c r="H3" s="8">
        <v>4</v>
      </c>
      <c r="I3" s="3" t="s">
        <v>105</v>
      </c>
      <c r="J3" s="3" t="str">
        <f>LEFT(Table1[[#This Row],[County/Parish]],LEN(Table1[[#This Row],[County/Parish]])-5)</f>
        <v>JEFFERSON</v>
      </c>
      <c r="K3" s="3" t="s">
        <v>106</v>
      </c>
      <c r="L3" s="3" t="s">
        <v>107</v>
      </c>
      <c r="M3" s="3" t="s">
        <v>94</v>
      </c>
      <c r="N3" s="3" t="s">
        <v>95</v>
      </c>
      <c r="O3" s="3">
        <v>8560</v>
      </c>
      <c r="P3" s="5">
        <v>43228</v>
      </c>
      <c r="AF3" s="3" t="s">
        <v>108</v>
      </c>
      <c r="AR3" s="5">
        <v>44131</v>
      </c>
      <c r="BJ3" s="3">
        <v>5961</v>
      </c>
      <c r="BK3" s="3">
        <v>6044</v>
      </c>
      <c r="BM3" s="3">
        <v>30.5</v>
      </c>
      <c r="BN3" s="5">
        <v>43645</v>
      </c>
      <c r="BO3" s="3">
        <v>1</v>
      </c>
      <c r="BQ3" s="3" t="s">
        <v>89</v>
      </c>
      <c r="BR3" s="3" t="s">
        <v>97</v>
      </c>
      <c r="BS3" s="3">
        <v>27819</v>
      </c>
      <c r="BT3" s="3">
        <v>83</v>
      </c>
      <c r="BV3" s="3" t="s">
        <v>109</v>
      </c>
      <c r="BW3" s="3" t="s">
        <v>99</v>
      </c>
      <c r="BX3" s="3">
        <v>3</v>
      </c>
      <c r="BY3" s="3" t="s">
        <v>100</v>
      </c>
      <c r="BZ3" s="3">
        <v>373</v>
      </c>
      <c r="CA3" s="3" t="s">
        <v>101</v>
      </c>
      <c r="CD3" s="3">
        <v>29.755776399999998</v>
      </c>
      <c r="CE3" s="3">
        <v>551</v>
      </c>
      <c r="CF3" s="3">
        <v>-94.259471399999995</v>
      </c>
      <c r="CI3" s="3" t="s">
        <v>102</v>
      </c>
      <c r="CJ3" s="3" t="s">
        <v>89</v>
      </c>
      <c r="CK3" s="3" t="s">
        <v>110</v>
      </c>
      <c r="CL3" s="3">
        <v>130833332</v>
      </c>
      <c r="CP3" s="3">
        <v>0</v>
      </c>
    </row>
    <row r="4" spans="1:94" ht="30">
      <c r="A4" s="4">
        <v>42039333450000</v>
      </c>
      <c r="B4" s="7">
        <v>4203933345</v>
      </c>
      <c r="C4" s="4">
        <f>COUNTIF(Table2[API 10/UWI],Table1[[#This Row],[Cleaned API]])</f>
        <v>1</v>
      </c>
      <c r="D4" s="7" t="str">
        <f>IFERROR(INDEX(Table2[Permit Type],MATCH(Table1[[#This Row],[Cleaned API]],Table2[API 10/UWI],0)), "Not in Permit List")</f>
        <v>NewDrill</v>
      </c>
      <c r="E4" s="7" t="str">
        <f>IF(AND(Table1[[#This Row],[Occurences in Magnum Permit List]]&gt;0, Table1[[#This Row],[Data Pull Permit Type]]="NewDrill"), "Y", "N")</f>
        <v>Y</v>
      </c>
      <c r="F4" s="3" t="s">
        <v>89</v>
      </c>
      <c r="G4" s="3" t="s">
        <v>111</v>
      </c>
      <c r="H4" s="8">
        <v>1</v>
      </c>
      <c r="I4" s="3" t="s">
        <v>112</v>
      </c>
      <c r="J4" s="3" t="str">
        <f>LEFT(Table1[[#This Row],[County/Parish]],LEN(Table1[[#This Row],[County/Parish]])-5)</f>
        <v>BRAZORIA</v>
      </c>
      <c r="K4" s="3" t="s">
        <v>113</v>
      </c>
      <c r="L4" s="3" t="s">
        <v>107</v>
      </c>
      <c r="M4" s="3" t="s">
        <v>94</v>
      </c>
      <c r="N4" s="3" t="s">
        <v>95</v>
      </c>
      <c r="O4" s="3">
        <v>11100</v>
      </c>
      <c r="P4" s="5">
        <v>43754</v>
      </c>
      <c r="AF4" s="3" t="s">
        <v>108</v>
      </c>
      <c r="BN4" s="5">
        <v>43780</v>
      </c>
      <c r="BO4" s="3">
        <v>1</v>
      </c>
      <c r="BS4" s="3">
        <v>27788</v>
      </c>
      <c r="BV4" s="3" t="s">
        <v>114</v>
      </c>
      <c r="BW4" s="3" t="s">
        <v>99</v>
      </c>
      <c r="BX4" s="3">
        <v>3</v>
      </c>
      <c r="BY4" s="3" t="s">
        <v>100</v>
      </c>
      <c r="BZ4" s="3">
        <v>65</v>
      </c>
      <c r="CA4" s="3" t="s">
        <v>101</v>
      </c>
      <c r="CD4" s="3">
        <v>28.9020963</v>
      </c>
      <c r="CE4" s="3">
        <v>60</v>
      </c>
      <c r="CF4" s="3">
        <v>-95.6000868</v>
      </c>
      <c r="CI4" s="3" t="s">
        <v>102</v>
      </c>
      <c r="CJ4" s="3" t="s">
        <v>89</v>
      </c>
      <c r="CK4" s="3" t="s">
        <v>115</v>
      </c>
      <c r="CL4" s="3">
        <v>130819038</v>
      </c>
      <c r="CP4" s="3">
        <v>0</v>
      </c>
    </row>
    <row r="5" spans="1:94" ht="45">
      <c r="A5" s="4">
        <v>42321324010000</v>
      </c>
      <c r="B5" s="7">
        <v>4232132401</v>
      </c>
      <c r="C5" s="4">
        <f>COUNTIF(Table2[API 10/UWI],Table1[[#This Row],[Cleaned API]])</f>
        <v>1</v>
      </c>
      <c r="D5" s="7" t="str">
        <f>IFERROR(INDEX(Table2[Permit Type],MATCH(Table1[[#This Row],[Cleaned API]],Table2[API 10/UWI],0)), "Not in Permit List")</f>
        <v>NewDrill</v>
      </c>
      <c r="E5" s="7" t="str">
        <f>IF(AND(Table1[[#This Row],[Occurences in Magnum Permit List]]&gt;0, Table1[[#This Row],[Data Pull Permit Type]]="NewDrill"), "Y", "N")</f>
        <v>Y</v>
      </c>
      <c r="F5" s="3" t="s">
        <v>89</v>
      </c>
      <c r="G5" s="3" t="s">
        <v>116</v>
      </c>
      <c r="H5" s="8">
        <v>3</v>
      </c>
      <c r="I5" s="3" t="s">
        <v>117</v>
      </c>
      <c r="J5" s="3" t="str">
        <f>LEFT(Table1[[#This Row],[County/Parish]],LEN(Table1[[#This Row],[County/Parish]])-5)</f>
        <v>MATAGORDA</v>
      </c>
      <c r="K5" s="3" t="s">
        <v>118</v>
      </c>
      <c r="L5" s="3" t="s">
        <v>107</v>
      </c>
      <c r="M5" s="3" t="s">
        <v>94</v>
      </c>
      <c r="N5" s="3" t="s">
        <v>119</v>
      </c>
      <c r="O5" s="3">
        <v>10600</v>
      </c>
      <c r="P5" s="5">
        <v>42802</v>
      </c>
      <c r="Q5" s="5">
        <v>43831</v>
      </c>
      <c r="R5" s="5">
        <v>43922</v>
      </c>
      <c r="S5" s="3">
        <v>4</v>
      </c>
      <c r="T5" s="3">
        <v>19409</v>
      </c>
      <c r="U5" s="3">
        <v>160</v>
      </c>
      <c r="V5" s="3">
        <v>687</v>
      </c>
      <c r="W5" s="3">
        <v>6</v>
      </c>
      <c r="X5" s="3">
        <v>144</v>
      </c>
      <c r="Y5" s="3">
        <v>6151</v>
      </c>
      <c r="Z5" s="3">
        <v>138</v>
      </c>
      <c r="AA5" s="3">
        <v>3922</v>
      </c>
      <c r="AC5" s="3">
        <v>197</v>
      </c>
      <c r="AD5" s="3">
        <v>3206</v>
      </c>
      <c r="AF5" s="3" t="s">
        <v>108</v>
      </c>
      <c r="AK5" s="3">
        <v>7</v>
      </c>
      <c r="AL5" s="3">
        <v>33</v>
      </c>
      <c r="AM5" s="3">
        <v>159</v>
      </c>
      <c r="AN5" s="3">
        <v>198448</v>
      </c>
      <c r="AO5" s="3">
        <v>29</v>
      </c>
      <c r="AR5" s="5">
        <v>43852</v>
      </c>
      <c r="AV5" s="3">
        <v>23820</v>
      </c>
      <c r="AW5" s="3">
        <v>28251.82</v>
      </c>
      <c r="AX5" s="3">
        <v>28250</v>
      </c>
      <c r="AY5" s="3">
        <v>35.396000000000001</v>
      </c>
      <c r="AZ5" s="3">
        <v>42</v>
      </c>
      <c r="BA5" s="3">
        <v>23.4</v>
      </c>
      <c r="BB5" s="3">
        <v>6151</v>
      </c>
      <c r="BC5" s="3">
        <v>4</v>
      </c>
      <c r="BD5" s="3">
        <v>197</v>
      </c>
      <c r="BE5" s="3">
        <v>1</v>
      </c>
      <c r="BF5" s="3">
        <v>1169</v>
      </c>
      <c r="BG5" s="3">
        <v>4</v>
      </c>
      <c r="BH5" s="3">
        <v>7</v>
      </c>
      <c r="BI5" s="3">
        <v>4</v>
      </c>
      <c r="BJ5" s="3">
        <v>8781</v>
      </c>
      <c r="BK5" s="3">
        <v>8950</v>
      </c>
      <c r="BM5" s="3">
        <v>40</v>
      </c>
      <c r="BN5" s="5">
        <v>43839</v>
      </c>
      <c r="BO5" s="3">
        <v>1</v>
      </c>
      <c r="BP5" s="3">
        <v>1</v>
      </c>
      <c r="BQ5" s="3" t="s">
        <v>89</v>
      </c>
      <c r="BR5" s="3" t="s">
        <v>97</v>
      </c>
      <c r="BS5" s="3">
        <v>27736</v>
      </c>
      <c r="BT5" s="3">
        <v>169</v>
      </c>
      <c r="BV5" s="3" t="s">
        <v>120</v>
      </c>
      <c r="BW5" s="3" t="s">
        <v>99</v>
      </c>
      <c r="BX5" s="3">
        <v>3</v>
      </c>
      <c r="BY5" s="3" t="s">
        <v>100</v>
      </c>
      <c r="CA5" s="3" t="s">
        <v>101</v>
      </c>
      <c r="CD5" s="3">
        <v>28.963709900000001</v>
      </c>
      <c r="CE5" s="3">
        <v>45</v>
      </c>
      <c r="CF5" s="3">
        <v>-95.975024700000006</v>
      </c>
      <c r="CI5" s="3" t="s">
        <v>102</v>
      </c>
      <c r="CJ5" s="3" t="s">
        <v>89</v>
      </c>
      <c r="CK5" s="3" t="s">
        <v>121</v>
      </c>
      <c r="CL5" s="3">
        <v>130785484</v>
      </c>
      <c r="CM5" s="3">
        <v>687</v>
      </c>
      <c r="CN5" s="3">
        <v>19409</v>
      </c>
      <c r="CO5" s="3">
        <v>138</v>
      </c>
      <c r="CP5" s="3">
        <v>0</v>
      </c>
    </row>
    <row r="6" spans="1:94" ht="30">
      <c r="A6" s="4">
        <v>42245328640000</v>
      </c>
      <c r="B6" s="7">
        <v>4224532864</v>
      </c>
      <c r="C6" s="4">
        <f>COUNTIF(Table2[API 10/UWI],Table1[[#This Row],[Cleaned API]])</f>
        <v>1</v>
      </c>
      <c r="D6" s="7" t="str">
        <f>IFERROR(INDEX(Table2[Permit Type],MATCH(Table1[[#This Row],[Cleaned API]],Table2[API 10/UWI],0)), "Not in Permit List")</f>
        <v>NewDrill</v>
      </c>
      <c r="E6" s="7" t="str">
        <f>IF(AND(Table1[[#This Row],[Occurences in Magnum Permit List]]&gt;0, Table1[[#This Row],[Data Pull Permit Type]]="NewDrill"), "Y", "N")</f>
        <v>Y</v>
      </c>
      <c r="F6" s="3" t="s">
        <v>89</v>
      </c>
      <c r="G6" s="3" t="s">
        <v>127</v>
      </c>
      <c r="H6" s="8">
        <v>4</v>
      </c>
      <c r="I6" s="3" t="s">
        <v>105</v>
      </c>
      <c r="J6" s="3" t="str">
        <f>LEFT(Table1[[#This Row],[County/Parish]],LEN(Table1[[#This Row],[County/Parish]])-5)</f>
        <v>JEFFERSON</v>
      </c>
      <c r="K6" s="3" t="s">
        <v>128</v>
      </c>
      <c r="L6" s="3" t="s">
        <v>107</v>
      </c>
      <c r="M6" s="3" t="s">
        <v>94</v>
      </c>
      <c r="N6" s="3" t="s">
        <v>95</v>
      </c>
      <c r="O6" s="3">
        <v>8560</v>
      </c>
      <c r="P6" s="5">
        <v>43228</v>
      </c>
      <c r="Q6" s="5">
        <v>43647</v>
      </c>
      <c r="R6" s="5">
        <v>43983</v>
      </c>
      <c r="S6" s="3">
        <v>11</v>
      </c>
      <c r="T6" s="3">
        <v>22239</v>
      </c>
      <c r="U6" s="3">
        <v>16</v>
      </c>
      <c r="V6" s="3">
        <v>15839</v>
      </c>
      <c r="W6" s="3">
        <v>64</v>
      </c>
      <c r="X6" s="3">
        <v>1618</v>
      </c>
      <c r="Z6" s="3">
        <v>0</v>
      </c>
      <c r="AA6" s="3">
        <v>19545</v>
      </c>
      <c r="AC6" s="3">
        <v>938</v>
      </c>
      <c r="AD6" s="3">
        <v>10397</v>
      </c>
      <c r="AE6" s="3">
        <v>6285</v>
      </c>
      <c r="AF6" s="3" t="s">
        <v>108</v>
      </c>
      <c r="AG6" s="3">
        <v>20314</v>
      </c>
      <c r="AH6" s="3">
        <v>9671</v>
      </c>
      <c r="AI6" s="3">
        <v>0</v>
      </c>
      <c r="AK6" s="3">
        <v>4</v>
      </c>
      <c r="AL6" s="3">
        <v>40</v>
      </c>
      <c r="AM6" s="3">
        <v>220</v>
      </c>
      <c r="AN6" s="3">
        <v>242097</v>
      </c>
      <c r="AO6" s="3">
        <v>0</v>
      </c>
      <c r="AV6" s="3">
        <v>58700</v>
      </c>
      <c r="AW6" s="3">
        <v>1404.066</v>
      </c>
      <c r="AX6" s="3">
        <v>1400</v>
      </c>
      <c r="AY6" s="3">
        <v>712.21699999999998</v>
      </c>
      <c r="AZ6" s="3">
        <v>17</v>
      </c>
      <c r="BB6" s="3">
        <v>10397</v>
      </c>
      <c r="BC6" s="3">
        <v>1</v>
      </c>
      <c r="BD6" s="3">
        <v>2381</v>
      </c>
      <c r="BE6" s="3">
        <v>5</v>
      </c>
      <c r="BF6" s="3">
        <v>2671</v>
      </c>
      <c r="BG6" s="3">
        <v>1</v>
      </c>
      <c r="BH6" s="3">
        <v>16</v>
      </c>
      <c r="BI6" s="3">
        <v>1</v>
      </c>
      <c r="BJ6" s="3">
        <v>5961</v>
      </c>
      <c r="BK6" s="3">
        <v>6044</v>
      </c>
      <c r="BM6" s="3">
        <v>27.7</v>
      </c>
      <c r="BN6" s="5">
        <v>43645</v>
      </c>
      <c r="BO6" s="3">
        <v>1</v>
      </c>
      <c r="BP6" s="3">
        <v>1</v>
      </c>
      <c r="BR6" s="3" t="s">
        <v>129</v>
      </c>
      <c r="BS6" s="3">
        <v>27617</v>
      </c>
      <c r="BT6" s="3">
        <v>83</v>
      </c>
      <c r="BV6" s="3" t="s">
        <v>109</v>
      </c>
      <c r="BW6" s="3" t="s">
        <v>99</v>
      </c>
      <c r="BX6" s="3">
        <v>3</v>
      </c>
      <c r="BY6" s="3" t="s">
        <v>100</v>
      </c>
      <c r="CA6" s="3" t="s">
        <v>101</v>
      </c>
      <c r="CD6" s="3">
        <v>29.755776399999998</v>
      </c>
      <c r="CF6" s="3">
        <v>-94.259471399999995</v>
      </c>
      <c r="CI6" s="3" t="s">
        <v>102</v>
      </c>
      <c r="CJ6" s="3" t="s">
        <v>89</v>
      </c>
      <c r="CL6" s="3">
        <v>130754877</v>
      </c>
      <c r="CM6" s="3">
        <v>15839</v>
      </c>
      <c r="CN6" s="3">
        <v>22239</v>
      </c>
      <c r="CO6" s="3">
        <v>0</v>
      </c>
      <c r="CP6" s="3">
        <v>0</v>
      </c>
    </row>
    <row r="7" spans="1:94" ht="45">
      <c r="A7" s="4">
        <v>30005643450000</v>
      </c>
      <c r="B7" s="7">
        <v>3000564345</v>
      </c>
      <c r="C7" s="4">
        <f>COUNTIF(Table2[API 10/UWI],Table1[[#This Row],[Cleaned API]])</f>
        <v>1</v>
      </c>
      <c r="D7" s="7" t="str">
        <f>IFERROR(INDEX(Table2[Permit Type],MATCH(Table1[[#This Row],[Cleaned API]],Table2[API 10/UWI],0)), "Not in Permit List")</f>
        <v>NewDrill</v>
      </c>
      <c r="E7" s="7" t="str">
        <f>IF(AND(Table1[[#This Row],[Occurences in Magnum Permit List]]&gt;0, Table1[[#This Row],[Data Pull Permit Type]]="NewDrill"), "Y", "N")</f>
        <v>Y</v>
      </c>
      <c r="F7" s="3" t="s">
        <v>89</v>
      </c>
      <c r="G7" s="3" t="s">
        <v>130</v>
      </c>
      <c r="H7" s="8">
        <v>113</v>
      </c>
      <c r="I7" s="3" t="s">
        <v>131</v>
      </c>
      <c r="J7" s="3" t="str">
        <f>LEFT(Table1[[#This Row],[County/Parish]],LEN(Table1[[#This Row],[County/Parish]])-5)</f>
        <v>CHAVES</v>
      </c>
      <c r="K7" s="3" t="s">
        <v>132</v>
      </c>
      <c r="L7" s="3" t="s">
        <v>107</v>
      </c>
      <c r="M7" s="3" t="s">
        <v>133</v>
      </c>
      <c r="N7" s="3" t="s">
        <v>95</v>
      </c>
      <c r="O7" s="3">
        <v>2100</v>
      </c>
      <c r="AF7" s="3" t="s">
        <v>134</v>
      </c>
      <c r="AJ7" s="3" t="s">
        <v>134</v>
      </c>
      <c r="BO7" s="3">
        <v>1</v>
      </c>
      <c r="BS7" s="3">
        <v>326731</v>
      </c>
      <c r="BV7" s="3" t="s">
        <v>135</v>
      </c>
      <c r="BW7" s="3" t="s">
        <v>136</v>
      </c>
      <c r="BY7" s="3" t="s">
        <v>137</v>
      </c>
      <c r="BZ7" s="3">
        <v>13</v>
      </c>
      <c r="CA7" s="3" t="s">
        <v>101</v>
      </c>
      <c r="CB7" s="3" t="s">
        <v>138</v>
      </c>
      <c r="CC7" s="3" t="s">
        <v>139</v>
      </c>
      <c r="CD7" s="3">
        <v>33.536199400000001</v>
      </c>
      <c r="CF7" s="3">
        <v>-104.1404884</v>
      </c>
      <c r="CI7" s="3" t="s">
        <v>140</v>
      </c>
      <c r="CJ7" s="3" t="s">
        <v>89</v>
      </c>
      <c r="CL7" s="3">
        <v>130663347</v>
      </c>
      <c r="CP7" s="3">
        <v>0</v>
      </c>
    </row>
    <row r="8" spans="1:94" ht="45">
      <c r="A8" s="4">
        <v>42481017440000</v>
      </c>
      <c r="B8" s="7">
        <v>4248101744</v>
      </c>
      <c r="C8" s="4">
        <f>COUNTIF(Table2[API 10/UWI],Table1[[#This Row],[Cleaned API]])</f>
        <v>0</v>
      </c>
      <c r="D8" s="7" t="str">
        <f>IFERROR(INDEX(Table2[Permit Type],MATCH(Table1[[#This Row],[Cleaned API]],Table2[API 10/UWI],0)), "Not in Permit List")</f>
        <v>Not in Permit List</v>
      </c>
      <c r="E8" s="7" t="str">
        <f>IF(AND(Table1[[#This Row],[Occurences in Magnum Permit List]]&gt;0, Table1[[#This Row],[Data Pull Permit Type]]="NewDrill"), "Y", "N")</f>
        <v>N</v>
      </c>
      <c r="F8" s="3" t="s">
        <v>89</v>
      </c>
      <c r="G8" s="3" t="s">
        <v>141</v>
      </c>
      <c r="H8" s="8">
        <v>5</v>
      </c>
      <c r="I8" s="3" t="s">
        <v>142</v>
      </c>
      <c r="J8" s="3" t="str">
        <f>LEFT(Table1[[#This Row],[County/Parish]],LEN(Table1[[#This Row],[County/Parish]])-5)</f>
        <v>WHARTON</v>
      </c>
      <c r="K8" s="3" t="s">
        <v>143</v>
      </c>
      <c r="L8" s="3" t="s">
        <v>93</v>
      </c>
      <c r="M8" s="3" t="s">
        <v>94</v>
      </c>
      <c r="N8" s="3" t="s">
        <v>95</v>
      </c>
      <c r="O8" s="3">
        <v>7204</v>
      </c>
      <c r="P8" s="5">
        <v>367</v>
      </c>
      <c r="Q8" s="5">
        <v>43586</v>
      </c>
      <c r="R8" s="5">
        <v>43983</v>
      </c>
      <c r="S8" s="3">
        <v>14</v>
      </c>
      <c r="T8" s="3">
        <v>48124</v>
      </c>
      <c r="U8" s="3">
        <v>127</v>
      </c>
      <c r="V8" s="3">
        <v>156</v>
      </c>
      <c r="W8" s="3">
        <v>1</v>
      </c>
      <c r="X8" s="3">
        <v>15</v>
      </c>
      <c r="Y8" s="3">
        <v>4240</v>
      </c>
      <c r="Z8" s="3">
        <v>0</v>
      </c>
      <c r="AA8" s="3">
        <v>8177</v>
      </c>
      <c r="AD8" s="3">
        <v>1965</v>
      </c>
      <c r="AE8" s="3">
        <v>36</v>
      </c>
      <c r="AF8" s="3" t="s">
        <v>108</v>
      </c>
      <c r="AG8" s="3">
        <v>16315</v>
      </c>
      <c r="AH8" s="3">
        <v>2755</v>
      </c>
      <c r="AI8" s="3">
        <v>0</v>
      </c>
      <c r="AK8" s="3">
        <v>0</v>
      </c>
      <c r="AL8" s="3">
        <v>23</v>
      </c>
      <c r="AM8" s="3">
        <v>133</v>
      </c>
      <c r="AN8" s="3">
        <v>135200</v>
      </c>
      <c r="AO8" s="3">
        <v>0</v>
      </c>
      <c r="AP8" s="3">
        <v>10</v>
      </c>
      <c r="AQ8" s="3">
        <v>5961</v>
      </c>
      <c r="AR8" s="5">
        <v>43613</v>
      </c>
      <c r="AS8" s="3">
        <v>0</v>
      </c>
      <c r="AT8" s="3">
        <v>1455</v>
      </c>
      <c r="AU8" s="3">
        <v>2015</v>
      </c>
      <c r="AV8" s="3">
        <v>399600</v>
      </c>
      <c r="AW8" s="3">
        <v>288787.67099999997</v>
      </c>
      <c r="AX8" s="3">
        <v>308490</v>
      </c>
      <c r="AY8" s="3">
        <v>3.4630000000000001</v>
      </c>
      <c r="AZ8" s="3">
        <v>2.5</v>
      </c>
      <c r="BA8" s="3">
        <v>3.5</v>
      </c>
      <c r="BB8" s="3">
        <v>4729</v>
      </c>
      <c r="BC8" s="3">
        <v>7</v>
      </c>
      <c r="BD8" s="3">
        <v>23</v>
      </c>
      <c r="BE8" s="3">
        <v>9</v>
      </c>
      <c r="BF8" s="3">
        <v>800</v>
      </c>
      <c r="BG8" s="3">
        <v>7</v>
      </c>
      <c r="BH8" s="3">
        <v>5</v>
      </c>
      <c r="BI8" s="3">
        <v>7</v>
      </c>
      <c r="BJ8" s="3">
        <v>6133</v>
      </c>
      <c r="BK8" s="3">
        <v>6141</v>
      </c>
      <c r="BL8" s="3">
        <v>0.64</v>
      </c>
      <c r="BN8" s="5">
        <v>43603</v>
      </c>
      <c r="BO8" s="3">
        <v>1</v>
      </c>
      <c r="BP8" s="3">
        <v>1</v>
      </c>
      <c r="BQ8" s="3" t="s">
        <v>89</v>
      </c>
      <c r="BR8" s="3" t="s">
        <v>97</v>
      </c>
      <c r="BS8" s="3">
        <v>287522</v>
      </c>
      <c r="BT8" s="3">
        <v>8</v>
      </c>
      <c r="BV8" s="3" t="s">
        <v>144</v>
      </c>
      <c r="BW8" s="3" t="s">
        <v>99</v>
      </c>
      <c r="BX8" s="3">
        <v>3</v>
      </c>
      <c r="BY8" s="3" t="s">
        <v>100</v>
      </c>
      <c r="BZ8" s="3">
        <v>23</v>
      </c>
      <c r="CA8" s="3" t="s">
        <v>101</v>
      </c>
      <c r="CD8" s="3">
        <v>29.060730800000002</v>
      </c>
      <c r="CE8" s="3">
        <v>287</v>
      </c>
      <c r="CF8" s="3">
        <v>-96.386690999999999</v>
      </c>
      <c r="CI8" s="3" t="s">
        <v>102</v>
      </c>
      <c r="CJ8" s="3" t="s">
        <v>89</v>
      </c>
      <c r="CK8" s="3" t="s">
        <v>145</v>
      </c>
      <c r="CL8" s="3">
        <v>130661963</v>
      </c>
      <c r="CM8" s="3">
        <v>146</v>
      </c>
      <c r="CN8" s="3">
        <v>42163</v>
      </c>
      <c r="CO8" s="3">
        <v>0</v>
      </c>
      <c r="CP8" s="3">
        <v>0</v>
      </c>
    </row>
    <row r="9" spans="1:94" ht="60">
      <c r="A9" s="4">
        <v>42199335230000</v>
      </c>
      <c r="B9" s="7">
        <v>4219933523</v>
      </c>
      <c r="C9" s="4">
        <f>COUNTIF(Table2[API 10/UWI],Table1[[#This Row],[Cleaned API]])</f>
        <v>2</v>
      </c>
      <c r="D9" s="7" t="str">
        <f>IFERROR(INDEX(Table2[Permit Type],MATCH(Table1[[#This Row],[Cleaned API]],Table2[API 10/UWI],0)), "Not in Permit List")</f>
        <v>Recomplete</v>
      </c>
      <c r="E9" s="7" t="str">
        <f>IF(AND(Table1[[#This Row],[Occurences in Magnum Permit List]]&gt;0, Table1[[#This Row],[Data Pull Permit Type]]="NewDrill"), "Y", "N")</f>
        <v>N</v>
      </c>
      <c r="F9" s="3" t="s">
        <v>89</v>
      </c>
      <c r="G9" s="3" t="s">
        <v>146</v>
      </c>
      <c r="H9" s="8">
        <v>1</v>
      </c>
      <c r="I9" s="3" t="s">
        <v>147</v>
      </c>
      <c r="J9" s="3" t="str">
        <f>LEFT(Table1[[#This Row],[County/Parish]],LEN(Table1[[#This Row],[County/Parish]])-5)</f>
        <v>HARDIN</v>
      </c>
      <c r="K9" s="3" t="s">
        <v>148</v>
      </c>
      <c r="L9" s="3" t="s">
        <v>93</v>
      </c>
      <c r="M9" s="3" t="s">
        <v>94</v>
      </c>
      <c r="N9" s="3" t="s">
        <v>149</v>
      </c>
      <c r="O9" s="3">
        <v>13205</v>
      </c>
      <c r="P9" s="5">
        <v>42127</v>
      </c>
      <c r="AF9" s="3" t="s">
        <v>108</v>
      </c>
      <c r="AR9" s="5">
        <v>43623</v>
      </c>
      <c r="AT9" s="3">
        <v>1880</v>
      </c>
      <c r="AU9" s="3">
        <v>2200</v>
      </c>
      <c r="BJ9" s="3">
        <v>6607</v>
      </c>
      <c r="BK9" s="3">
        <v>6631</v>
      </c>
      <c r="BL9" s="3">
        <v>0.68</v>
      </c>
      <c r="BM9" s="3">
        <v>53.3</v>
      </c>
      <c r="BN9" s="5">
        <v>43606</v>
      </c>
      <c r="BO9" s="3">
        <v>1</v>
      </c>
      <c r="BQ9" s="3" t="s">
        <v>89</v>
      </c>
      <c r="BR9" s="3" t="s">
        <v>150</v>
      </c>
      <c r="BS9" s="3">
        <v>287418</v>
      </c>
      <c r="BT9" s="3">
        <v>24</v>
      </c>
      <c r="BV9" s="3" t="s">
        <v>151</v>
      </c>
      <c r="BW9" s="3" t="s">
        <v>99</v>
      </c>
      <c r="BX9" s="3">
        <v>3</v>
      </c>
      <c r="BY9" s="3" t="s">
        <v>100</v>
      </c>
      <c r="BZ9" s="3">
        <v>185</v>
      </c>
      <c r="CA9" s="3" t="s">
        <v>101</v>
      </c>
      <c r="CD9" s="3">
        <v>30.4947278</v>
      </c>
      <c r="CE9" s="3">
        <v>298</v>
      </c>
      <c r="CF9" s="3">
        <v>-94.176142299999995</v>
      </c>
      <c r="CG9" s="3">
        <v>1</v>
      </c>
      <c r="CI9" s="3" t="s">
        <v>102</v>
      </c>
      <c r="CJ9" s="3" t="s">
        <v>89</v>
      </c>
      <c r="CK9" s="3" t="s">
        <v>152</v>
      </c>
      <c r="CL9" s="3">
        <v>130656751</v>
      </c>
      <c r="CP9" s="3">
        <v>0</v>
      </c>
    </row>
    <row r="10" spans="1:94" ht="45">
      <c r="A10" s="4">
        <v>42481017780000</v>
      </c>
      <c r="B10" s="7">
        <v>4248101778</v>
      </c>
      <c r="C10" s="4">
        <f>COUNTIF(Table2[API 10/UWI],Table1[[#This Row],[Cleaned API]])</f>
        <v>0</v>
      </c>
      <c r="D10" s="7" t="str">
        <f>IFERROR(INDEX(Table2[Permit Type],MATCH(Table1[[#This Row],[Cleaned API]],Table2[API 10/UWI],0)), "Not in Permit List")</f>
        <v>Not in Permit List</v>
      </c>
      <c r="E10" s="7" t="str">
        <f>IF(AND(Table1[[#This Row],[Occurences in Magnum Permit List]]&gt;0, Table1[[#This Row],[Data Pull Permit Type]]="NewDrill"), "Y", "N")</f>
        <v>N</v>
      </c>
      <c r="F10" s="3" t="s">
        <v>89</v>
      </c>
      <c r="G10" s="3" t="s">
        <v>153</v>
      </c>
      <c r="H10" s="8">
        <v>1</v>
      </c>
      <c r="I10" s="3" t="s">
        <v>142</v>
      </c>
      <c r="J10" s="3" t="str">
        <f>LEFT(Table1[[#This Row],[County/Parish]],LEN(Table1[[#This Row],[County/Parish]])-5)</f>
        <v>WHARTON</v>
      </c>
      <c r="K10" s="3" t="s">
        <v>154</v>
      </c>
      <c r="L10" s="3" t="s">
        <v>107</v>
      </c>
      <c r="M10" s="3" t="s">
        <v>94</v>
      </c>
      <c r="N10" s="3" t="s">
        <v>95</v>
      </c>
      <c r="O10" s="3">
        <v>6467</v>
      </c>
      <c r="Q10" s="5">
        <v>43586</v>
      </c>
      <c r="R10" s="5">
        <v>43983</v>
      </c>
      <c r="S10" s="3">
        <v>9</v>
      </c>
      <c r="T10" s="3">
        <v>1842</v>
      </c>
      <c r="U10" s="3">
        <v>5</v>
      </c>
      <c r="V10" s="3">
        <v>4818</v>
      </c>
      <c r="W10" s="3">
        <v>9</v>
      </c>
      <c r="X10" s="3">
        <v>231</v>
      </c>
      <c r="Y10" s="3">
        <v>180</v>
      </c>
      <c r="Z10" s="3">
        <v>598942</v>
      </c>
      <c r="AA10" s="3">
        <v>5125</v>
      </c>
      <c r="AC10" s="3">
        <v>2415</v>
      </c>
      <c r="AD10" s="3">
        <v>884</v>
      </c>
      <c r="AE10" s="3">
        <v>3263</v>
      </c>
      <c r="AF10" s="3" t="s">
        <v>108</v>
      </c>
      <c r="AG10" s="3">
        <v>1008</v>
      </c>
      <c r="AH10" s="3">
        <v>3431</v>
      </c>
      <c r="AI10" s="3">
        <v>405635</v>
      </c>
      <c r="AK10" s="3">
        <v>27</v>
      </c>
      <c r="AL10" s="3">
        <v>28</v>
      </c>
      <c r="AM10" s="3">
        <v>4</v>
      </c>
      <c r="AN10" s="3">
        <v>167533</v>
      </c>
      <c r="AO10" s="3">
        <v>28716</v>
      </c>
      <c r="AP10" s="3">
        <v>3232</v>
      </c>
      <c r="AQ10" s="3">
        <v>1008</v>
      </c>
      <c r="AR10" s="5">
        <v>43594</v>
      </c>
      <c r="AS10" s="3">
        <v>401781</v>
      </c>
      <c r="AV10" s="3">
        <v>150</v>
      </c>
      <c r="AW10" s="3">
        <v>525.851</v>
      </c>
      <c r="AX10" s="3">
        <v>380</v>
      </c>
      <c r="AY10" s="3">
        <v>1901.6790000000001</v>
      </c>
      <c r="AZ10" s="3">
        <v>6588.7</v>
      </c>
      <c r="BA10" s="3">
        <v>1283.3</v>
      </c>
      <c r="BB10" s="3">
        <v>884</v>
      </c>
      <c r="BC10" s="3">
        <v>1</v>
      </c>
      <c r="BD10" s="3">
        <v>2415</v>
      </c>
      <c r="BE10" s="3">
        <v>1</v>
      </c>
      <c r="BF10" s="3">
        <v>2562</v>
      </c>
      <c r="BG10" s="3">
        <v>1</v>
      </c>
      <c r="BH10" s="3">
        <v>15</v>
      </c>
      <c r="BI10" s="3">
        <v>1</v>
      </c>
      <c r="BJ10" s="3">
        <v>5993</v>
      </c>
      <c r="BK10" s="3">
        <v>5999</v>
      </c>
      <c r="BM10" s="3">
        <v>40</v>
      </c>
      <c r="BN10" s="5">
        <v>32310</v>
      </c>
      <c r="BO10" s="3">
        <v>1</v>
      </c>
      <c r="BP10" s="3">
        <v>1</v>
      </c>
      <c r="BQ10" s="3" t="s">
        <v>89</v>
      </c>
      <c r="BR10" s="3" t="s">
        <v>97</v>
      </c>
      <c r="BS10" s="3">
        <v>27533</v>
      </c>
      <c r="BT10" s="3">
        <v>6</v>
      </c>
      <c r="BV10" s="3" t="s">
        <v>144</v>
      </c>
      <c r="BW10" s="3" t="s">
        <v>99</v>
      </c>
      <c r="BX10" s="3">
        <v>3</v>
      </c>
      <c r="BY10" s="3" t="s">
        <v>100</v>
      </c>
      <c r="BZ10" s="3">
        <v>25</v>
      </c>
      <c r="CA10" s="3" t="s">
        <v>101</v>
      </c>
      <c r="CD10" s="3">
        <v>29.067709600000001</v>
      </c>
      <c r="CE10" s="3">
        <v>288</v>
      </c>
      <c r="CF10" s="3">
        <v>-96.380234000000002</v>
      </c>
      <c r="CI10" s="3" t="s">
        <v>102</v>
      </c>
      <c r="CJ10" s="3" t="s">
        <v>89</v>
      </c>
      <c r="CK10" s="3" t="s">
        <v>145</v>
      </c>
      <c r="CL10" s="3">
        <v>130525893</v>
      </c>
      <c r="CM10" s="3">
        <v>1586</v>
      </c>
      <c r="CN10" s="3">
        <v>834</v>
      </c>
      <c r="CO10" s="3">
        <v>197161</v>
      </c>
      <c r="CP10" s="3">
        <v>0</v>
      </c>
    </row>
    <row r="11" spans="1:94" ht="30">
      <c r="A11" s="4">
        <v>42199335420000</v>
      </c>
      <c r="B11" s="7">
        <v>4219933542</v>
      </c>
      <c r="C11" s="4">
        <f>COUNTIF(Table2[API 10/UWI],Table1[[#This Row],[Cleaned API]])</f>
        <v>1</v>
      </c>
      <c r="D11" s="7" t="str">
        <f>IFERROR(INDEX(Table2[Permit Type],MATCH(Table1[[#This Row],[Cleaned API]],Table2[API 10/UWI],0)), "Not in Permit List")</f>
        <v>Recomplete</v>
      </c>
      <c r="E11" s="7" t="str">
        <f>IF(AND(Table1[[#This Row],[Occurences in Magnum Permit List]]&gt;0, Table1[[#This Row],[Data Pull Permit Type]]="NewDrill"), "Y", "N")</f>
        <v>N</v>
      </c>
      <c r="F11" s="3" t="s">
        <v>89</v>
      </c>
      <c r="G11" s="3" t="s">
        <v>155</v>
      </c>
      <c r="H11" s="8">
        <v>1</v>
      </c>
      <c r="I11" s="3" t="s">
        <v>147</v>
      </c>
      <c r="J11" s="3" t="str">
        <f>LEFT(Table1[[#This Row],[County/Parish]],LEN(Table1[[#This Row],[County/Parish]])-5)</f>
        <v>HARDIN</v>
      </c>
      <c r="K11" s="3" t="s">
        <v>156</v>
      </c>
      <c r="L11" s="3" t="s">
        <v>107</v>
      </c>
      <c r="M11" s="3" t="s">
        <v>94</v>
      </c>
      <c r="N11" s="3" t="s">
        <v>149</v>
      </c>
      <c r="O11" s="3">
        <v>13699</v>
      </c>
      <c r="P11" s="5">
        <v>42285</v>
      </c>
      <c r="Q11" s="5">
        <v>43497</v>
      </c>
      <c r="R11" s="5">
        <v>43983</v>
      </c>
      <c r="S11" s="3">
        <v>15</v>
      </c>
      <c r="V11" s="3">
        <v>5193</v>
      </c>
      <c r="W11" s="3">
        <v>0</v>
      </c>
      <c r="X11" s="3">
        <v>4</v>
      </c>
      <c r="Z11" s="3">
        <v>0</v>
      </c>
      <c r="AA11" s="3">
        <v>5193</v>
      </c>
      <c r="AC11" s="3">
        <v>1275</v>
      </c>
      <c r="AE11" s="3">
        <v>4666</v>
      </c>
      <c r="AF11" s="3" t="s">
        <v>108</v>
      </c>
      <c r="AG11" s="3">
        <v>0</v>
      </c>
      <c r="AH11" s="3">
        <v>4666</v>
      </c>
      <c r="AI11" s="3">
        <v>0</v>
      </c>
      <c r="AK11" s="3">
        <v>39</v>
      </c>
      <c r="AL11" s="3">
        <v>39</v>
      </c>
      <c r="AM11" s="3">
        <v>0</v>
      </c>
      <c r="AN11" s="3">
        <v>232645</v>
      </c>
      <c r="AO11" s="3">
        <v>0</v>
      </c>
      <c r="AP11" s="3">
        <v>4314</v>
      </c>
      <c r="AR11" s="5">
        <v>43501</v>
      </c>
      <c r="AS11" s="3">
        <v>0</v>
      </c>
      <c r="AV11" s="3">
        <v>0</v>
      </c>
      <c r="AX11" s="3">
        <v>0</v>
      </c>
      <c r="BD11" s="3">
        <v>1275</v>
      </c>
      <c r="BE11" s="3">
        <v>1</v>
      </c>
      <c r="BF11" s="3">
        <v>1275</v>
      </c>
      <c r="BG11" s="3">
        <v>1</v>
      </c>
      <c r="BH11" s="3">
        <v>8</v>
      </c>
      <c r="BI11" s="3">
        <v>1</v>
      </c>
      <c r="BJ11" s="3">
        <v>6665</v>
      </c>
      <c r="BK11" s="3">
        <v>6673</v>
      </c>
      <c r="BM11" s="3">
        <v>39.1</v>
      </c>
      <c r="BN11" s="5">
        <v>42306</v>
      </c>
      <c r="BO11" s="3">
        <v>1</v>
      </c>
      <c r="BP11" s="3">
        <v>1</v>
      </c>
      <c r="BR11" s="3" t="s">
        <v>129</v>
      </c>
      <c r="BS11" s="3">
        <v>27499</v>
      </c>
      <c r="BT11" s="3">
        <v>8</v>
      </c>
      <c r="BV11" s="3" t="s">
        <v>151</v>
      </c>
      <c r="BW11" s="3" t="s">
        <v>99</v>
      </c>
      <c r="BX11" s="3">
        <v>3</v>
      </c>
      <c r="BY11" s="3" t="s">
        <v>100</v>
      </c>
      <c r="BZ11" s="3">
        <v>185</v>
      </c>
      <c r="CA11" s="3" t="s">
        <v>101</v>
      </c>
      <c r="CD11" s="3">
        <v>30.494911699999999</v>
      </c>
      <c r="CE11" s="3">
        <v>298</v>
      </c>
      <c r="CF11" s="3">
        <v>-94.175976000000006</v>
      </c>
      <c r="CG11" s="3">
        <v>1</v>
      </c>
      <c r="CI11" s="3" t="s">
        <v>102</v>
      </c>
      <c r="CJ11" s="3" t="s">
        <v>89</v>
      </c>
      <c r="CK11" s="3" t="s">
        <v>152</v>
      </c>
      <c r="CL11" s="3">
        <v>130502413</v>
      </c>
      <c r="CM11" s="3">
        <v>879</v>
      </c>
      <c r="CO11" s="3">
        <v>0</v>
      </c>
      <c r="CP11" s="3">
        <v>0</v>
      </c>
    </row>
    <row r="12" spans="1:94" ht="60">
      <c r="A12" s="4">
        <v>42199335230000</v>
      </c>
      <c r="B12" s="7">
        <v>4219933523</v>
      </c>
      <c r="C12" s="4">
        <f>COUNTIF(Table2[API 10/UWI],Table1[[#This Row],[Cleaned API]])</f>
        <v>2</v>
      </c>
      <c r="D12" s="7" t="str">
        <f>IFERROR(INDEX(Table2[Permit Type],MATCH(Table1[[#This Row],[Cleaned API]],Table2[API 10/UWI],0)), "Not in Permit List")</f>
        <v>Recomplete</v>
      </c>
      <c r="E12" s="7" t="str">
        <f>IF(AND(Table1[[#This Row],[Occurences in Magnum Permit List]]&gt;0, Table1[[#This Row],[Data Pull Permit Type]]="NewDrill"), "Y", "N")</f>
        <v>N</v>
      </c>
      <c r="F12" s="3" t="s">
        <v>89</v>
      </c>
      <c r="G12" s="3" t="s">
        <v>146</v>
      </c>
      <c r="H12" s="8">
        <v>1</v>
      </c>
      <c r="I12" s="3" t="s">
        <v>147</v>
      </c>
      <c r="J12" s="3" t="str">
        <f>LEFT(Table1[[#This Row],[County/Parish]],LEN(Table1[[#This Row],[County/Parish]])-5)</f>
        <v>HARDIN</v>
      </c>
      <c r="K12" s="3" t="s">
        <v>157</v>
      </c>
      <c r="L12" s="3" t="s">
        <v>107</v>
      </c>
      <c r="M12" s="3" t="s">
        <v>94</v>
      </c>
      <c r="N12" s="3" t="s">
        <v>149</v>
      </c>
      <c r="O12" s="3">
        <v>13205</v>
      </c>
      <c r="P12" s="5">
        <v>42127</v>
      </c>
      <c r="AF12" s="3" t="s">
        <v>108</v>
      </c>
      <c r="AR12" s="5">
        <v>43615</v>
      </c>
      <c r="BJ12" s="3">
        <v>6805</v>
      </c>
      <c r="BK12" s="3">
        <v>7340</v>
      </c>
      <c r="BM12" s="3">
        <v>42.5</v>
      </c>
      <c r="BN12" s="5">
        <v>42209</v>
      </c>
      <c r="BO12" s="3">
        <v>1</v>
      </c>
      <c r="BQ12" s="3" t="s">
        <v>89</v>
      </c>
      <c r="BR12" s="3" t="s">
        <v>150</v>
      </c>
      <c r="BS12" s="3">
        <v>27494</v>
      </c>
      <c r="BT12" s="3">
        <v>535</v>
      </c>
      <c r="BV12" s="3" t="s">
        <v>151</v>
      </c>
      <c r="BW12" s="3" t="s">
        <v>99</v>
      </c>
      <c r="BX12" s="3">
        <v>3</v>
      </c>
      <c r="BY12" s="3" t="s">
        <v>100</v>
      </c>
      <c r="BZ12" s="3">
        <v>185</v>
      </c>
      <c r="CA12" s="3" t="s">
        <v>101</v>
      </c>
      <c r="CD12" s="3">
        <v>30.4947278</v>
      </c>
      <c r="CE12" s="3">
        <v>298</v>
      </c>
      <c r="CF12" s="3">
        <v>-94.176142299999995</v>
      </c>
      <c r="CG12" s="3">
        <v>1</v>
      </c>
      <c r="CI12" s="3" t="s">
        <v>102</v>
      </c>
      <c r="CJ12" s="3" t="s">
        <v>89</v>
      </c>
      <c r="CK12" s="3" t="s">
        <v>152</v>
      </c>
      <c r="CL12" s="3">
        <v>130492571</v>
      </c>
      <c r="CP12" s="3">
        <v>0</v>
      </c>
    </row>
    <row r="13" spans="1:94" ht="75">
      <c r="A13" s="4">
        <v>42199335230000</v>
      </c>
      <c r="B13" s="7">
        <v>4219933523</v>
      </c>
      <c r="C13" s="4">
        <f>COUNTIF(Table2[API 10/UWI],Table1[[#This Row],[Cleaned API]])</f>
        <v>2</v>
      </c>
      <c r="D13" s="7" t="str">
        <f>IFERROR(INDEX(Table2[Permit Type],MATCH(Table1[[#This Row],[Cleaned API]],Table2[API 10/UWI],0)), "Not in Permit List")</f>
        <v>Recomplete</v>
      </c>
      <c r="E13" s="7" t="str">
        <f>IF(AND(Table1[[#This Row],[Occurences in Magnum Permit List]]&gt;0, Table1[[#This Row],[Data Pull Permit Type]]="NewDrill"), "Y", "N")</f>
        <v>N</v>
      </c>
      <c r="F13" s="3" t="s">
        <v>89</v>
      </c>
      <c r="G13" s="3" t="s">
        <v>146</v>
      </c>
      <c r="H13" s="8">
        <v>1</v>
      </c>
      <c r="I13" s="3" t="s">
        <v>147</v>
      </c>
      <c r="J13" s="3" t="str">
        <f>LEFT(Table1[[#This Row],[County/Parish]],LEN(Table1[[#This Row],[County/Parish]])-5)</f>
        <v>HARDIN</v>
      </c>
      <c r="K13" s="3" t="s">
        <v>156</v>
      </c>
      <c r="L13" s="3" t="s">
        <v>107</v>
      </c>
      <c r="M13" s="3" t="s">
        <v>94</v>
      </c>
      <c r="N13" s="3" t="s">
        <v>149</v>
      </c>
      <c r="O13" s="3">
        <v>13205</v>
      </c>
      <c r="P13" s="5">
        <v>42127</v>
      </c>
      <c r="Q13" s="5">
        <v>43313</v>
      </c>
      <c r="R13" s="5">
        <v>43983</v>
      </c>
      <c r="S13" s="3">
        <v>13</v>
      </c>
      <c r="T13" s="3">
        <v>2199</v>
      </c>
      <c r="U13" s="3">
        <v>4</v>
      </c>
      <c r="V13" s="3">
        <v>1337</v>
      </c>
      <c r="W13" s="3">
        <v>1</v>
      </c>
      <c r="X13" s="3">
        <v>4</v>
      </c>
      <c r="Z13" s="3">
        <v>1013</v>
      </c>
      <c r="AA13" s="3">
        <v>1704</v>
      </c>
      <c r="AC13" s="3">
        <v>887</v>
      </c>
      <c r="AE13" s="3">
        <v>887</v>
      </c>
      <c r="AF13" s="3" t="s">
        <v>108</v>
      </c>
      <c r="AG13" s="3">
        <v>0</v>
      </c>
      <c r="AH13" s="3">
        <v>887</v>
      </c>
      <c r="AI13" s="3">
        <v>563</v>
      </c>
      <c r="AK13" s="3">
        <v>6</v>
      </c>
      <c r="AL13" s="3">
        <v>6</v>
      </c>
      <c r="AM13" s="3">
        <v>0</v>
      </c>
      <c r="AN13" s="3">
        <v>37548</v>
      </c>
      <c r="AO13" s="3">
        <v>4</v>
      </c>
      <c r="AP13" s="3">
        <v>1189</v>
      </c>
      <c r="AQ13" s="3">
        <v>840</v>
      </c>
      <c r="AR13" s="5">
        <v>43615</v>
      </c>
      <c r="AS13" s="3">
        <v>865</v>
      </c>
      <c r="AW13" s="3">
        <v>9182.4320000000007</v>
      </c>
      <c r="AX13" s="3">
        <v>1640</v>
      </c>
      <c r="AY13" s="3">
        <v>108.904</v>
      </c>
      <c r="AZ13" s="3">
        <v>0</v>
      </c>
      <c r="BB13" s="3">
        <v>677</v>
      </c>
      <c r="BC13" s="3">
        <v>9</v>
      </c>
      <c r="BD13" s="3">
        <v>887</v>
      </c>
      <c r="BE13" s="3">
        <v>1</v>
      </c>
      <c r="BF13" s="3">
        <v>887</v>
      </c>
      <c r="BG13" s="3">
        <v>1</v>
      </c>
      <c r="BH13" s="3">
        <v>5</v>
      </c>
      <c r="BI13" s="3">
        <v>1</v>
      </c>
      <c r="BJ13" s="3">
        <v>6572</v>
      </c>
      <c r="BK13" s="3">
        <v>7340</v>
      </c>
      <c r="BM13" s="3">
        <v>41.7</v>
      </c>
      <c r="BN13" s="5">
        <v>42209</v>
      </c>
      <c r="BO13" s="3">
        <v>1</v>
      </c>
      <c r="BP13" s="3">
        <v>1</v>
      </c>
      <c r="BQ13" s="3" t="s">
        <v>158</v>
      </c>
      <c r="BR13" s="3" t="s">
        <v>159</v>
      </c>
      <c r="BS13" s="3">
        <v>27495</v>
      </c>
      <c r="BT13" s="3">
        <v>768</v>
      </c>
      <c r="BV13" s="3" t="s">
        <v>151</v>
      </c>
      <c r="BW13" s="3" t="s">
        <v>99</v>
      </c>
      <c r="BX13" s="3">
        <v>3</v>
      </c>
      <c r="BY13" s="3" t="s">
        <v>100</v>
      </c>
      <c r="CA13" s="3" t="s">
        <v>101</v>
      </c>
      <c r="CD13" s="3">
        <v>30.4947278</v>
      </c>
      <c r="CF13" s="3">
        <v>-94.176142299999995</v>
      </c>
      <c r="CI13" s="3" t="s">
        <v>102</v>
      </c>
      <c r="CJ13" s="3" t="s">
        <v>89</v>
      </c>
      <c r="CL13" s="3">
        <v>130492570</v>
      </c>
      <c r="CM13" s="3">
        <v>148</v>
      </c>
      <c r="CN13" s="3">
        <v>1359</v>
      </c>
      <c r="CO13" s="3">
        <v>148</v>
      </c>
      <c r="CP13" s="3">
        <v>0</v>
      </c>
    </row>
    <row r="14" spans="1:94" ht="45">
      <c r="A14" s="4">
        <v>42025336700000</v>
      </c>
      <c r="B14" s="7">
        <v>4202533670</v>
      </c>
      <c r="C14" s="4">
        <f>COUNTIF(Table2[API 10/UWI],Table1[[#This Row],[Cleaned API]])</f>
        <v>1</v>
      </c>
      <c r="D14" s="7" t="str">
        <f>IFERROR(INDEX(Table2[Permit Type],MATCH(Table1[[#This Row],[Cleaned API]],Table2[API 10/UWI],0)), "Not in Permit List")</f>
        <v>Recomplete</v>
      </c>
      <c r="E14" s="7" t="str">
        <f>IF(AND(Table1[[#This Row],[Occurences in Magnum Permit List]]&gt;0, Table1[[#This Row],[Data Pull Permit Type]]="NewDrill"), "Y", "N")</f>
        <v>N</v>
      </c>
      <c r="F14" s="3" t="s">
        <v>89</v>
      </c>
      <c r="G14" s="3" t="s">
        <v>160</v>
      </c>
      <c r="H14" s="8">
        <v>1</v>
      </c>
      <c r="I14" s="3" t="s">
        <v>161</v>
      </c>
      <c r="J14" s="3" t="str">
        <f>LEFT(Table1[[#This Row],[County/Parish]],LEN(Table1[[#This Row],[County/Parish]])-5)</f>
        <v>BEE</v>
      </c>
      <c r="K14" s="3" t="s">
        <v>162</v>
      </c>
      <c r="L14" s="3" t="s">
        <v>93</v>
      </c>
      <c r="M14" s="3" t="s">
        <v>94</v>
      </c>
      <c r="N14" s="3" t="s">
        <v>95</v>
      </c>
      <c r="O14" s="3">
        <v>10300</v>
      </c>
      <c r="P14" s="5">
        <v>40187</v>
      </c>
      <c r="Q14" s="5">
        <v>43405</v>
      </c>
      <c r="R14" s="5">
        <v>43739</v>
      </c>
      <c r="S14" s="3">
        <v>11</v>
      </c>
      <c r="T14" s="3">
        <v>6780</v>
      </c>
      <c r="V14" s="3">
        <v>214</v>
      </c>
      <c r="Y14" s="3">
        <v>154</v>
      </c>
      <c r="Z14" s="3">
        <v>0</v>
      </c>
      <c r="AA14" s="3">
        <v>1344</v>
      </c>
      <c r="AB14" s="3" t="s">
        <v>163</v>
      </c>
      <c r="AC14" s="3">
        <v>10</v>
      </c>
      <c r="AD14" s="3">
        <v>503</v>
      </c>
      <c r="AE14" s="3">
        <v>43</v>
      </c>
      <c r="AF14" s="3" t="s">
        <v>96</v>
      </c>
      <c r="AG14" s="3">
        <v>4433</v>
      </c>
      <c r="AH14" s="3">
        <v>782</v>
      </c>
      <c r="AI14" s="3">
        <v>0</v>
      </c>
      <c r="AJ14" s="3" t="s">
        <v>164</v>
      </c>
      <c r="AK14" s="3">
        <v>1</v>
      </c>
      <c r="AL14" s="3">
        <v>18</v>
      </c>
      <c r="AM14" s="3">
        <v>99</v>
      </c>
      <c r="AN14" s="3">
        <v>105000</v>
      </c>
      <c r="AO14" s="3">
        <v>0</v>
      </c>
      <c r="AR14" s="5">
        <v>43436</v>
      </c>
      <c r="AT14" s="3">
        <v>700</v>
      </c>
      <c r="AU14" s="3">
        <v>1115</v>
      </c>
      <c r="AV14" s="3">
        <v>102500</v>
      </c>
      <c r="AW14" s="3">
        <v>31682.242999999999</v>
      </c>
      <c r="AX14" s="3">
        <v>31680</v>
      </c>
      <c r="AY14" s="3">
        <v>31.562999999999999</v>
      </c>
      <c r="AZ14" s="3">
        <v>9.8000000000000007</v>
      </c>
      <c r="BA14" s="3">
        <v>0</v>
      </c>
      <c r="BB14" s="3">
        <v>3075</v>
      </c>
      <c r="BC14" s="3">
        <v>2</v>
      </c>
      <c r="BD14" s="3">
        <v>164</v>
      </c>
      <c r="BE14" s="3">
        <v>7</v>
      </c>
      <c r="BF14" s="3">
        <v>543</v>
      </c>
      <c r="BG14" s="3">
        <v>2</v>
      </c>
      <c r="BH14" s="3">
        <v>3</v>
      </c>
      <c r="BI14" s="3">
        <v>2</v>
      </c>
      <c r="BJ14" s="3">
        <v>2513</v>
      </c>
      <c r="BK14" s="3">
        <v>2515</v>
      </c>
      <c r="BL14" s="3">
        <v>0.56000000000000005</v>
      </c>
      <c r="BN14" s="5">
        <v>43434</v>
      </c>
      <c r="BO14" s="3">
        <v>1</v>
      </c>
      <c r="BP14" s="3">
        <v>1</v>
      </c>
      <c r="BQ14" s="3" t="s">
        <v>89</v>
      </c>
      <c r="BR14" s="3" t="s">
        <v>165</v>
      </c>
      <c r="BS14" s="3">
        <v>286124</v>
      </c>
      <c r="BT14" s="3">
        <v>2</v>
      </c>
      <c r="BV14" s="3" t="s">
        <v>166</v>
      </c>
      <c r="BW14" s="3" t="s">
        <v>99</v>
      </c>
      <c r="BX14" s="3">
        <v>2</v>
      </c>
      <c r="BY14" s="3" t="s">
        <v>100</v>
      </c>
      <c r="CA14" s="3" t="s">
        <v>101</v>
      </c>
      <c r="CD14" s="3">
        <v>28.5296567</v>
      </c>
      <c r="CE14" s="3">
        <v>165</v>
      </c>
      <c r="CF14" s="3">
        <v>-97.811132499999999</v>
      </c>
      <c r="CI14" s="3" t="s">
        <v>102</v>
      </c>
      <c r="CJ14" s="3" t="s">
        <v>89</v>
      </c>
      <c r="CK14" s="3" t="s">
        <v>167</v>
      </c>
      <c r="CL14" s="3">
        <v>130490588</v>
      </c>
      <c r="CM14" s="3">
        <v>214</v>
      </c>
      <c r="CN14" s="3">
        <v>6780</v>
      </c>
      <c r="CO14" s="3">
        <v>0</v>
      </c>
      <c r="CP14" s="3">
        <v>0</v>
      </c>
    </row>
    <row r="15" spans="1:94" ht="75">
      <c r="A15" s="4">
        <v>42199335230000</v>
      </c>
      <c r="B15" s="7">
        <v>4219933523</v>
      </c>
      <c r="C15" s="4">
        <f>COUNTIF(Table2[API 10/UWI],Table1[[#This Row],[Cleaned API]])</f>
        <v>2</v>
      </c>
      <c r="D15" s="7" t="str">
        <f>IFERROR(INDEX(Table2[Permit Type],MATCH(Table1[[#This Row],[Cleaned API]],Table2[API 10/UWI],0)), "Not in Permit List")</f>
        <v>Recomplete</v>
      </c>
      <c r="E15" s="7" t="str">
        <f>IF(AND(Table1[[#This Row],[Occurences in Magnum Permit List]]&gt;0, Table1[[#This Row],[Data Pull Permit Type]]="NewDrill"), "Y", "N")</f>
        <v>N</v>
      </c>
      <c r="F15" s="3" t="s">
        <v>89</v>
      </c>
      <c r="G15" s="3" t="s">
        <v>146</v>
      </c>
      <c r="H15" s="8">
        <v>1</v>
      </c>
      <c r="I15" s="3" t="s">
        <v>147</v>
      </c>
      <c r="J15" s="3" t="str">
        <f>LEFT(Table1[[#This Row],[County/Parish]],LEN(Table1[[#This Row],[County/Parish]])-5)</f>
        <v>HARDIN</v>
      </c>
      <c r="K15" s="3" t="s">
        <v>156</v>
      </c>
      <c r="L15" s="3" t="s">
        <v>93</v>
      </c>
      <c r="M15" s="3" t="s">
        <v>168</v>
      </c>
      <c r="N15" s="3" t="s">
        <v>149</v>
      </c>
      <c r="O15" s="3">
        <v>13205</v>
      </c>
      <c r="P15" s="5">
        <v>42127</v>
      </c>
      <c r="Q15" s="5">
        <v>43070</v>
      </c>
      <c r="R15" s="5">
        <v>43252</v>
      </c>
      <c r="S15" s="3">
        <v>7</v>
      </c>
      <c r="T15" s="3">
        <v>32287</v>
      </c>
      <c r="V15" s="3">
        <v>1830</v>
      </c>
      <c r="X15" s="3">
        <v>721</v>
      </c>
      <c r="Y15" s="3">
        <v>2665</v>
      </c>
      <c r="Z15" s="3">
        <v>554</v>
      </c>
      <c r="AA15" s="3">
        <v>7211</v>
      </c>
      <c r="AC15" s="3">
        <v>23</v>
      </c>
      <c r="AE15" s="3">
        <v>1109</v>
      </c>
      <c r="AF15" s="3" t="s">
        <v>108</v>
      </c>
      <c r="AG15" s="3">
        <v>29622</v>
      </c>
      <c r="AH15" s="3">
        <v>6046</v>
      </c>
      <c r="AI15" s="3">
        <v>508</v>
      </c>
      <c r="AK15" s="3">
        <v>2</v>
      </c>
      <c r="AL15" s="3">
        <v>30</v>
      </c>
      <c r="AM15" s="3">
        <v>167</v>
      </c>
      <c r="AN15" s="3">
        <v>181065</v>
      </c>
      <c r="AO15" s="3">
        <v>46</v>
      </c>
      <c r="AR15" s="5">
        <v>43110</v>
      </c>
      <c r="AT15" s="3">
        <v>1540</v>
      </c>
      <c r="AU15" s="3">
        <v>1750</v>
      </c>
      <c r="AV15" s="3">
        <v>71960</v>
      </c>
      <c r="AW15" s="3">
        <v>17643.169000000002</v>
      </c>
      <c r="AX15" s="3">
        <v>17640</v>
      </c>
      <c r="AY15" s="3">
        <v>56.679000000000002</v>
      </c>
      <c r="AZ15" s="3">
        <v>13.9</v>
      </c>
      <c r="BA15" s="3">
        <v>270.5</v>
      </c>
      <c r="BB15" s="3">
        <v>6585</v>
      </c>
      <c r="BC15" s="3">
        <v>3</v>
      </c>
      <c r="BD15" s="3">
        <v>721</v>
      </c>
      <c r="BE15" s="3">
        <v>7</v>
      </c>
      <c r="BF15" s="3">
        <v>1579</v>
      </c>
      <c r="BG15" s="3">
        <v>6</v>
      </c>
      <c r="BH15" s="3">
        <v>9</v>
      </c>
      <c r="BI15" s="3">
        <v>6</v>
      </c>
      <c r="BJ15" s="3">
        <v>6572</v>
      </c>
      <c r="BK15" s="3">
        <v>6576</v>
      </c>
      <c r="BL15" s="3">
        <v>0.65</v>
      </c>
      <c r="BM15" s="3">
        <v>59</v>
      </c>
      <c r="BN15" s="5">
        <v>43098</v>
      </c>
      <c r="BO15" s="3">
        <v>1</v>
      </c>
      <c r="BP15" s="3">
        <v>1</v>
      </c>
      <c r="BQ15" s="3" t="s">
        <v>158</v>
      </c>
      <c r="BR15" s="3" t="s">
        <v>159</v>
      </c>
      <c r="BS15" s="3">
        <v>285550</v>
      </c>
      <c r="BT15" s="3">
        <v>4</v>
      </c>
      <c r="BV15" s="3" t="s">
        <v>151</v>
      </c>
      <c r="BW15" s="3" t="s">
        <v>99</v>
      </c>
      <c r="BX15" s="3">
        <v>3</v>
      </c>
      <c r="BY15" s="3" t="s">
        <v>100</v>
      </c>
      <c r="BZ15" s="3">
        <v>185</v>
      </c>
      <c r="CA15" s="3" t="s">
        <v>101</v>
      </c>
      <c r="CD15" s="3">
        <v>30.4947278</v>
      </c>
      <c r="CE15" s="3">
        <v>298</v>
      </c>
      <c r="CF15" s="3">
        <v>-94.176142299999995</v>
      </c>
      <c r="CG15" s="3">
        <v>1</v>
      </c>
      <c r="CI15" s="3" t="s">
        <v>102</v>
      </c>
      <c r="CJ15" s="3" t="s">
        <v>89</v>
      </c>
      <c r="CK15" s="3" t="s">
        <v>152</v>
      </c>
      <c r="CL15" s="3">
        <v>130426808</v>
      </c>
      <c r="CM15" s="3">
        <v>1830</v>
      </c>
      <c r="CN15" s="3">
        <v>32287</v>
      </c>
      <c r="CO15" s="3">
        <v>554</v>
      </c>
      <c r="CP15" s="3">
        <v>0</v>
      </c>
    </row>
    <row r="16" spans="1:94" ht="75">
      <c r="A16" s="4">
        <v>42457308890000</v>
      </c>
      <c r="B16" s="7">
        <v>4245730889</v>
      </c>
      <c r="C16" s="4">
        <f>COUNTIF(Table2[API 10/UWI],Table1[[#This Row],[Cleaned API]])</f>
        <v>1</v>
      </c>
      <c r="D16" s="7" t="str">
        <f>IFERROR(INDEX(Table2[Permit Type],MATCH(Table1[[#This Row],[Cleaned API]],Table2[API 10/UWI],0)), "Not in Permit List")</f>
        <v>NewDrill</v>
      </c>
      <c r="E16" s="7" t="str">
        <f>IF(AND(Table1[[#This Row],[Occurences in Magnum Permit List]]&gt;0, Table1[[#This Row],[Data Pull Permit Type]]="NewDrill"), "Y", "N")</f>
        <v>Y</v>
      </c>
      <c r="F16" s="3" t="s">
        <v>89</v>
      </c>
      <c r="G16" s="3" t="s">
        <v>169</v>
      </c>
      <c r="H16" s="8" t="s">
        <v>170</v>
      </c>
      <c r="I16" s="3" t="s">
        <v>171</v>
      </c>
      <c r="J16" s="3" t="str">
        <f>LEFT(Table1[[#This Row],[County/Parish]],LEN(Table1[[#This Row],[County/Parish]])-5)</f>
        <v>TYLER</v>
      </c>
      <c r="K16" s="3" t="s">
        <v>172</v>
      </c>
      <c r="L16" s="3" t="s">
        <v>107</v>
      </c>
      <c r="M16" s="3" t="s">
        <v>94</v>
      </c>
      <c r="N16" s="3" t="s">
        <v>119</v>
      </c>
      <c r="O16" s="3">
        <v>10100</v>
      </c>
      <c r="P16" s="5">
        <v>43196</v>
      </c>
      <c r="Q16" s="5">
        <v>43252</v>
      </c>
      <c r="R16" s="5">
        <v>43922</v>
      </c>
      <c r="S16" s="3">
        <v>23</v>
      </c>
      <c r="T16" s="3">
        <v>125504</v>
      </c>
      <c r="U16" s="3">
        <v>91</v>
      </c>
      <c r="V16" s="3">
        <v>88290</v>
      </c>
      <c r="W16" s="3">
        <v>79</v>
      </c>
      <c r="X16" s="3">
        <v>667</v>
      </c>
      <c r="Y16" s="3">
        <v>1038</v>
      </c>
      <c r="Z16" s="3">
        <v>12744</v>
      </c>
      <c r="AA16" s="3">
        <v>109207</v>
      </c>
      <c r="AC16" s="3">
        <v>2677</v>
      </c>
      <c r="AD16" s="3">
        <v>3107</v>
      </c>
      <c r="AE16" s="3">
        <v>35220</v>
      </c>
      <c r="AF16" s="3" t="s">
        <v>108</v>
      </c>
      <c r="AG16" s="3">
        <v>53912</v>
      </c>
      <c r="AH16" s="3">
        <v>44205</v>
      </c>
      <c r="AI16" s="3">
        <v>198</v>
      </c>
      <c r="AK16" s="3">
        <v>223</v>
      </c>
      <c r="AL16" s="3">
        <v>278</v>
      </c>
      <c r="AM16" s="3">
        <v>329</v>
      </c>
      <c r="AN16" s="3">
        <v>1667419</v>
      </c>
      <c r="AO16" s="3">
        <v>416</v>
      </c>
      <c r="AP16" s="3">
        <v>54051</v>
      </c>
      <c r="AQ16" s="3">
        <v>88006</v>
      </c>
      <c r="AR16" s="5">
        <v>43931</v>
      </c>
      <c r="AS16" s="3">
        <v>2697</v>
      </c>
      <c r="AV16" s="3">
        <v>1480</v>
      </c>
      <c r="AW16" s="3">
        <v>1095.184</v>
      </c>
      <c r="AX16" s="3">
        <v>1420</v>
      </c>
      <c r="AY16" s="3">
        <v>913.08900000000006</v>
      </c>
      <c r="AZ16" s="3">
        <v>677.9</v>
      </c>
      <c r="BA16" s="3">
        <v>642.6</v>
      </c>
      <c r="BB16" s="3">
        <v>10362</v>
      </c>
      <c r="BC16" s="3">
        <v>5</v>
      </c>
      <c r="BD16" s="3">
        <v>6998</v>
      </c>
      <c r="BE16" s="3">
        <v>3</v>
      </c>
      <c r="BF16" s="3">
        <v>8698</v>
      </c>
      <c r="BG16" s="3">
        <v>3</v>
      </c>
      <c r="BH16" s="3">
        <v>52</v>
      </c>
      <c r="BI16" s="3">
        <v>3</v>
      </c>
      <c r="BJ16" s="3">
        <v>9533</v>
      </c>
      <c r="BK16" s="3">
        <v>9553</v>
      </c>
      <c r="BM16" s="3">
        <v>38.700000000000003</v>
      </c>
      <c r="BN16" s="5">
        <v>43264</v>
      </c>
      <c r="BO16" s="3">
        <v>1</v>
      </c>
      <c r="BP16" s="3">
        <v>1</v>
      </c>
      <c r="BR16" s="3" t="s">
        <v>159</v>
      </c>
      <c r="BS16" s="3">
        <v>27418</v>
      </c>
      <c r="BT16" s="3">
        <v>20</v>
      </c>
      <c r="BV16" s="3" t="s">
        <v>173</v>
      </c>
      <c r="BW16" s="3" t="s">
        <v>99</v>
      </c>
      <c r="BX16" s="3">
        <v>3</v>
      </c>
      <c r="BY16" s="3" t="s">
        <v>100</v>
      </c>
      <c r="CA16" s="3" t="s">
        <v>101</v>
      </c>
      <c r="CD16" s="3">
        <v>30.531000299999999</v>
      </c>
      <c r="CE16" s="3">
        <v>298</v>
      </c>
      <c r="CF16" s="3">
        <v>-94.2544489</v>
      </c>
      <c r="CI16" s="3" t="s">
        <v>102</v>
      </c>
      <c r="CJ16" s="3" t="s">
        <v>89</v>
      </c>
      <c r="CK16" s="3" t="s">
        <v>174</v>
      </c>
      <c r="CL16" s="3">
        <v>130288603</v>
      </c>
      <c r="CM16" s="3">
        <v>34239</v>
      </c>
      <c r="CN16" s="3">
        <v>37498</v>
      </c>
      <c r="CO16" s="3">
        <v>10047</v>
      </c>
      <c r="CP16" s="3">
        <v>0</v>
      </c>
    </row>
    <row r="17" spans="1:94" ht="30">
      <c r="A17" s="4">
        <v>42199335270000</v>
      </c>
      <c r="B17" s="7">
        <v>4219933527</v>
      </c>
      <c r="C17" s="4">
        <f>COUNTIF(Table2[API 10/UWI],Table1[[#This Row],[Cleaned API]])</f>
        <v>1</v>
      </c>
      <c r="D17" s="7" t="str">
        <f>IFERROR(INDEX(Table2[Permit Type],MATCH(Table1[[#This Row],[Cleaned API]],Table2[API 10/UWI],0)), "Not in Permit List")</f>
        <v>Recomplete</v>
      </c>
      <c r="E17" s="7" t="str">
        <f>IF(AND(Table1[[#This Row],[Occurences in Magnum Permit List]]&gt;0, Table1[[#This Row],[Data Pull Permit Type]]="NewDrill"), "Y", "N")</f>
        <v>N</v>
      </c>
      <c r="F17" s="3" t="s">
        <v>89</v>
      </c>
      <c r="G17" s="3" t="s">
        <v>175</v>
      </c>
      <c r="H17" s="8">
        <v>1</v>
      </c>
      <c r="I17" s="3" t="s">
        <v>147</v>
      </c>
      <c r="J17" s="3" t="str">
        <f>LEFT(Table1[[#This Row],[County/Parish]],LEN(Table1[[#This Row],[County/Parish]])-5)</f>
        <v>HARDIN</v>
      </c>
      <c r="K17" s="3" t="s">
        <v>176</v>
      </c>
      <c r="L17" s="3" t="s">
        <v>107</v>
      </c>
      <c r="M17" s="3" t="s">
        <v>94</v>
      </c>
      <c r="N17" s="3" t="s">
        <v>149</v>
      </c>
      <c r="O17" s="3">
        <v>14203</v>
      </c>
      <c r="P17" s="5">
        <v>42203</v>
      </c>
      <c r="Q17" s="5">
        <v>43344</v>
      </c>
      <c r="R17" s="5">
        <v>43983</v>
      </c>
      <c r="S17" s="3">
        <v>21</v>
      </c>
      <c r="T17" s="3">
        <v>6054</v>
      </c>
      <c r="V17" s="3">
        <v>24514</v>
      </c>
      <c r="W17" s="3">
        <v>2</v>
      </c>
      <c r="X17" s="3">
        <v>5</v>
      </c>
      <c r="Z17" s="3">
        <v>27711</v>
      </c>
      <c r="AA17" s="3">
        <v>25523</v>
      </c>
      <c r="AC17" s="3">
        <v>1973</v>
      </c>
      <c r="AD17" s="3">
        <v>711</v>
      </c>
      <c r="AE17" s="3">
        <v>12336</v>
      </c>
      <c r="AF17" s="3" t="s">
        <v>108</v>
      </c>
      <c r="AG17" s="3">
        <v>5386</v>
      </c>
      <c r="AH17" s="3">
        <v>13234</v>
      </c>
      <c r="AI17" s="3">
        <v>13945</v>
      </c>
      <c r="AK17" s="3">
        <v>83</v>
      </c>
      <c r="AL17" s="3">
        <v>89</v>
      </c>
      <c r="AM17" s="3">
        <v>32</v>
      </c>
      <c r="AN17" s="3">
        <v>532290</v>
      </c>
      <c r="AO17" s="3">
        <v>6</v>
      </c>
      <c r="AP17" s="3">
        <v>19052</v>
      </c>
      <c r="AQ17" s="3">
        <v>6054</v>
      </c>
      <c r="AR17" s="5">
        <v>43806</v>
      </c>
      <c r="AS17" s="3">
        <v>21537</v>
      </c>
      <c r="AV17" s="3">
        <v>390</v>
      </c>
      <c r="AX17" s="3">
        <v>250</v>
      </c>
      <c r="AZ17" s="3">
        <v>2575.3000000000002</v>
      </c>
      <c r="BB17" s="3">
        <v>1679</v>
      </c>
      <c r="BC17" s="3">
        <v>5</v>
      </c>
      <c r="BD17" s="3">
        <v>3021</v>
      </c>
      <c r="BE17" s="3">
        <v>3</v>
      </c>
      <c r="BF17" s="3">
        <v>3262</v>
      </c>
      <c r="BG17" s="3">
        <v>3</v>
      </c>
      <c r="BH17" s="3">
        <v>20</v>
      </c>
      <c r="BI17" s="3">
        <v>3</v>
      </c>
      <c r="BJ17" s="3">
        <v>6801</v>
      </c>
      <c r="BK17" s="3">
        <v>6803</v>
      </c>
      <c r="BM17" s="3">
        <v>41.3</v>
      </c>
      <c r="BN17" s="5">
        <v>42288</v>
      </c>
      <c r="BO17" s="3">
        <v>1</v>
      </c>
      <c r="BP17" s="3">
        <v>1</v>
      </c>
      <c r="BR17" s="3" t="s">
        <v>129</v>
      </c>
      <c r="BS17" s="3">
        <v>27401</v>
      </c>
      <c r="BT17" s="3">
        <v>2</v>
      </c>
      <c r="BV17" s="3" t="s">
        <v>151</v>
      </c>
      <c r="BW17" s="3" t="s">
        <v>99</v>
      </c>
      <c r="BX17" s="3">
        <v>3</v>
      </c>
      <c r="BY17" s="3" t="s">
        <v>100</v>
      </c>
      <c r="BZ17" s="3">
        <v>185</v>
      </c>
      <c r="CA17" s="3" t="s">
        <v>101</v>
      </c>
      <c r="CD17" s="3">
        <v>30.4950847</v>
      </c>
      <c r="CE17" s="3">
        <v>298</v>
      </c>
      <c r="CF17" s="3">
        <v>-94.175819399999995</v>
      </c>
      <c r="CG17" s="3">
        <v>1</v>
      </c>
      <c r="CI17" s="3" t="s">
        <v>102</v>
      </c>
      <c r="CJ17" s="3" t="s">
        <v>89</v>
      </c>
      <c r="CK17" s="3" t="s">
        <v>152</v>
      </c>
      <c r="CL17" s="3">
        <v>130263763</v>
      </c>
      <c r="CM17" s="3">
        <v>5462</v>
      </c>
      <c r="CO17" s="3">
        <v>6174</v>
      </c>
      <c r="CP17" s="3">
        <v>0</v>
      </c>
    </row>
    <row r="18" spans="1:94" ht="60">
      <c r="A18" s="4">
        <v>42089321290000</v>
      </c>
      <c r="B18" s="7">
        <v>4208932129</v>
      </c>
      <c r="C18" s="4">
        <f>COUNTIF(Table2[API 10/UWI],Table1[[#This Row],[Cleaned API]])</f>
        <v>2</v>
      </c>
      <c r="D18" s="7" t="str">
        <f>IFERROR(INDEX(Table2[Permit Type],MATCH(Table1[[#This Row],[Cleaned API]],Table2[API 10/UWI],0)), "Not in Permit List")</f>
        <v>Recomplete</v>
      </c>
      <c r="E18" s="7" t="str">
        <f>IF(AND(Table1[[#This Row],[Occurences in Magnum Permit List]]&gt;0, Table1[[#This Row],[Data Pull Permit Type]]="NewDrill"), "Y", "N")</f>
        <v>N</v>
      </c>
      <c r="F18" s="3" t="s">
        <v>89</v>
      </c>
      <c r="G18" s="3" t="s">
        <v>177</v>
      </c>
      <c r="H18" s="8" t="s">
        <v>178</v>
      </c>
      <c r="I18" s="3" t="s">
        <v>179</v>
      </c>
      <c r="J18" s="3" t="str">
        <f>LEFT(Table1[[#This Row],[County/Parish]],LEN(Table1[[#This Row],[County/Parish]])-5)</f>
        <v>COLORADO</v>
      </c>
      <c r="K18" s="3" t="s">
        <v>180</v>
      </c>
      <c r="L18" s="3" t="s">
        <v>93</v>
      </c>
      <c r="M18" s="3" t="s">
        <v>94</v>
      </c>
      <c r="N18" s="3" t="s">
        <v>149</v>
      </c>
      <c r="O18" s="3">
        <v>15532</v>
      </c>
      <c r="P18" s="5">
        <v>36280</v>
      </c>
      <c r="Q18" s="5">
        <v>42948</v>
      </c>
      <c r="R18" s="5">
        <v>43891</v>
      </c>
      <c r="S18" s="3">
        <v>32</v>
      </c>
      <c r="T18" s="3">
        <v>564584</v>
      </c>
      <c r="U18" s="3">
        <v>355</v>
      </c>
      <c r="V18" s="3">
        <v>6716</v>
      </c>
      <c r="W18" s="3">
        <v>4</v>
      </c>
      <c r="X18" s="3">
        <v>10</v>
      </c>
      <c r="Y18" s="3">
        <v>672</v>
      </c>
      <c r="Z18" s="3">
        <v>744</v>
      </c>
      <c r="AA18" s="3">
        <v>100813</v>
      </c>
      <c r="AD18" s="3">
        <v>1479</v>
      </c>
      <c r="AE18" s="3">
        <v>951</v>
      </c>
      <c r="AF18" s="3" t="s">
        <v>108</v>
      </c>
      <c r="AG18" s="3">
        <v>69706</v>
      </c>
      <c r="AH18" s="3">
        <v>12569</v>
      </c>
      <c r="AI18" s="3">
        <v>91</v>
      </c>
      <c r="AJ18" s="3" t="s">
        <v>181</v>
      </c>
      <c r="AK18" s="3">
        <v>4</v>
      </c>
      <c r="AL18" s="3">
        <v>52</v>
      </c>
      <c r="AM18" s="3">
        <v>289</v>
      </c>
      <c r="AN18" s="3">
        <v>314400</v>
      </c>
      <c r="AO18" s="3">
        <v>1</v>
      </c>
      <c r="AP18" s="3">
        <v>2969</v>
      </c>
      <c r="AQ18" s="3">
        <v>245451</v>
      </c>
      <c r="AR18" s="5">
        <v>43651</v>
      </c>
      <c r="AS18" s="3">
        <v>324</v>
      </c>
      <c r="AT18" s="3">
        <v>700</v>
      </c>
      <c r="AU18" s="3">
        <v>2215</v>
      </c>
      <c r="AV18" s="3">
        <v>69460</v>
      </c>
      <c r="AW18" s="3">
        <v>92078.97</v>
      </c>
      <c r="AX18" s="3">
        <v>84070</v>
      </c>
      <c r="AY18" s="3">
        <v>10.86</v>
      </c>
      <c r="AZ18" s="3">
        <v>14.4</v>
      </c>
      <c r="BA18" s="3">
        <v>14.9</v>
      </c>
      <c r="BB18" s="3">
        <v>23709</v>
      </c>
      <c r="BC18" s="3">
        <v>24</v>
      </c>
      <c r="BD18" s="3">
        <v>381</v>
      </c>
      <c r="BE18" s="3">
        <v>11</v>
      </c>
      <c r="BF18" s="3">
        <v>4250</v>
      </c>
      <c r="BG18" s="3">
        <v>24</v>
      </c>
      <c r="BH18" s="3">
        <v>25</v>
      </c>
      <c r="BI18" s="3">
        <v>24</v>
      </c>
      <c r="BJ18" s="3">
        <v>7470</v>
      </c>
      <c r="BK18" s="3">
        <v>7475</v>
      </c>
      <c r="BL18" s="3">
        <v>0.73</v>
      </c>
      <c r="BM18" s="3">
        <v>51.3</v>
      </c>
      <c r="BN18" s="5">
        <v>42971</v>
      </c>
      <c r="BO18" s="3">
        <v>1</v>
      </c>
      <c r="BP18" s="3">
        <v>1</v>
      </c>
      <c r="BQ18" s="3" t="s">
        <v>89</v>
      </c>
      <c r="BR18" s="3" t="s">
        <v>150</v>
      </c>
      <c r="BS18" s="3">
        <v>284976</v>
      </c>
      <c r="BT18" s="3">
        <v>5</v>
      </c>
      <c r="BV18" s="3" t="s">
        <v>182</v>
      </c>
      <c r="BW18" s="3" t="s">
        <v>99</v>
      </c>
      <c r="BX18" s="3">
        <v>3</v>
      </c>
      <c r="BY18" s="3" t="s">
        <v>100</v>
      </c>
      <c r="CA18" s="3" t="s">
        <v>101</v>
      </c>
      <c r="CD18" s="3">
        <v>29.7873378</v>
      </c>
      <c r="CE18" s="3">
        <v>29</v>
      </c>
      <c r="CF18" s="3">
        <v>-96.636899499999998</v>
      </c>
      <c r="CI18" s="3" t="s">
        <v>102</v>
      </c>
      <c r="CJ18" s="3" t="s">
        <v>89</v>
      </c>
      <c r="CK18" s="3" t="s">
        <v>183</v>
      </c>
      <c r="CL18" s="3">
        <v>130212189</v>
      </c>
      <c r="CM18" s="3">
        <v>2330</v>
      </c>
      <c r="CN18" s="3">
        <v>214544</v>
      </c>
      <c r="CO18" s="3">
        <v>283</v>
      </c>
      <c r="CP18" s="3">
        <v>0</v>
      </c>
    </row>
    <row r="19" spans="1:94" ht="45">
      <c r="A19" s="4">
        <v>42321324150000</v>
      </c>
      <c r="B19" s="7">
        <v>4232132415</v>
      </c>
      <c r="C19" s="4">
        <f>COUNTIF(Table2[API 10/UWI],Table1[[#This Row],[Cleaned API]])</f>
        <v>1</v>
      </c>
      <c r="D19" s="7" t="str">
        <f>IFERROR(INDEX(Table2[Permit Type],MATCH(Table1[[#This Row],[Cleaned API]],Table2[API 10/UWI],0)), "Not in Permit List")</f>
        <v>NewDrill</v>
      </c>
      <c r="E19" s="7" t="str">
        <f>IF(AND(Table1[[#This Row],[Occurences in Magnum Permit List]]&gt;0, Table1[[#This Row],[Data Pull Permit Type]]="NewDrill"), "Y", "N")</f>
        <v>Y</v>
      </c>
      <c r="F19" s="3" t="s">
        <v>89</v>
      </c>
      <c r="G19" s="3" t="s">
        <v>184</v>
      </c>
      <c r="H19" s="8" t="s">
        <v>185</v>
      </c>
      <c r="I19" s="3" t="s">
        <v>117</v>
      </c>
      <c r="J19" s="3" t="str">
        <f>LEFT(Table1[[#This Row],[County/Parish]],LEN(Table1[[#This Row],[County/Parish]])-5)</f>
        <v>MATAGORDA</v>
      </c>
      <c r="K19" s="3" t="s">
        <v>186</v>
      </c>
      <c r="L19" s="3" t="s">
        <v>93</v>
      </c>
      <c r="M19" s="3" t="s">
        <v>94</v>
      </c>
      <c r="N19" s="3" t="s">
        <v>95</v>
      </c>
      <c r="O19" s="3">
        <v>8800</v>
      </c>
      <c r="P19" s="5">
        <v>43061</v>
      </c>
      <c r="Q19" s="5">
        <v>43191</v>
      </c>
      <c r="R19" s="5">
        <v>43983</v>
      </c>
      <c r="S19" s="3">
        <v>27</v>
      </c>
      <c r="T19" s="3">
        <v>613421</v>
      </c>
      <c r="U19" s="3">
        <v>520</v>
      </c>
      <c r="V19" s="3">
        <v>5493</v>
      </c>
      <c r="W19" s="3">
        <v>2</v>
      </c>
      <c r="X19" s="3">
        <v>32</v>
      </c>
      <c r="Y19" s="3">
        <v>14059</v>
      </c>
      <c r="Z19" s="3">
        <v>0</v>
      </c>
      <c r="AA19" s="3">
        <v>107730</v>
      </c>
      <c r="AC19" s="3">
        <v>170</v>
      </c>
      <c r="AD19" s="3">
        <v>8278</v>
      </c>
      <c r="AE19" s="3">
        <v>2373</v>
      </c>
      <c r="AF19" s="3" t="s">
        <v>108</v>
      </c>
      <c r="AG19" s="3">
        <v>176285</v>
      </c>
      <c r="AH19" s="3">
        <v>31754</v>
      </c>
      <c r="AI19" s="3">
        <v>0</v>
      </c>
      <c r="AK19" s="3">
        <v>16</v>
      </c>
      <c r="AL19" s="3">
        <v>197</v>
      </c>
      <c r="AM19" s="3">
        <v>1089</v>
      </c>
      <c r="AN19" s="3">
        <v>1184710</v>
      </c>
      <c r="AO19" s="3">
        <v>0</v>
      </c>
      <c r="AP19" s="3">
        <v>3265</v>
      </c>
      <c r="AQ19" s="3">
        <v>325360</v>
      </c>
      <c r="AR19" s="5">
        <v>43223</v>
      </c>
      <c r="AS19" s="3">
        <v>0</v>
      </c>
      <c r="AT19" s="3">
        <v>2115</v>
      </c>
      <c r="AU19" s="3">
        <v>2215</v>
      </c>
      <c r="AV19" s="3">
        <v>68340</v>
      </c>
      <c r="AW19" s="3">
        <v>200080.63</v>
      </c>
      <c r="AX19" s="3">
        <v>111670</v>
      </c>
      <c r="AY19" s="3">
        <v>4.9980000000000002</v>
      </c>
      <c r="AZ19" s="3">
        <v>14.6</v>
      </c>
      <c r="BA19" s="3">
        <v>2.2999999999999998</v>
      </c>
      <c r="BB19" s="3">
        <v>35765</v>
      </c>
      <c r="BC19" s="3">
        <v>4</v>
      </c>
      <c r="BD19" s="3">
        <v>619</v>
      </c>
      <c r="BE19" s="3">
        <v>4</v>
      </c>
      <c r="BF19" s="3">
        <v>6580</v>
      </c>
      <c r="BG19" s="3">
        <v>4</v>
      </c>
      <c r="BH19" s="3">
        <v>39</v>
      </c>
      <c r="BI19" s="3">
        <v>4</v>
      </c>
      <c r="BJ19" s="3">
        <v>7641</v>
      </c>
      <c r="BK19" s="3">
        <v>7647</v>
      </c>
      <c r="BL19" s="3">
        <v>0.63</v>
      </c>
      <c r="BM19" s="3">
        <v>56.6</v>
      </c>
      <c r="BN19" s="5">
        <v>43214</v>
      </c>
      <c r="BO19" s="3">
        <v>1</v>
      </c>
      <c r="BP19" s="3">
        <v>1</v>
      </c>
      <c r="BQ19" s="3" t="s">
        <v>89</v>
      </c>
      <c r="BR19" s="3" t="s">
        <v>165</v>
      </c>
      <c r="BS19" s="3">
        <v>284977</v>
      </c>
      <c r="BT19" s="3">
        <v>6</v>
      </c>
      <c r="BV19" s="3" t="s">
        <v>187</v>
      </c>
      <c r="BW19" s="3" t="s">
        <v>99</v>
      </c>
      <c r="BX19" s="3">
        <v>3</v>
      </c>
      <c r="BY19" s="3" t="s">
        <v>100</v>
      </c>
      <c r="CA19" s="3" t="s">
        <v>101</v>
      </c>
      <c r="CD19" s="3">
        <v>28.735486699999999</v>
      </c>
      <c r="CE19" s="3">
        <v>162</v>
      </c>
      <c r="CF19" s="3">
        <v>-96.228375400000004</v>
      </c>
      <c r="CI19" s="3" t="s">
        <v>102</v>
      </c>
      <c r="CJ19" s="3" t="s">
        <v>89</v>
      </c>
      <c r="CK19" s="3" t="s">
        <v>188</v>
      </c>
      <c r="CL19" s="3">
        <v>130212169</v>
      </c>
      <c r="CM19" s="3">
        <v>1079</v>
      </c>
      <c r="CN19" s="3">
        <v>215887</v>
      </c>
      <c r="CO19" s="3">
        <v>0</v>
      </c>
      <c r="CP19" s="3">
        <v>0</v>
      </c>
    </row>
    <row r="20" spans="1:94" ht="45">
      <c r="A20" s="4">
        <v>42321324150000</v>
      </c>
      <c r="B20" s="7">
        <v>4232132415</v>
      </c>
      <c r="C20" s="4">
        <f>COUNTIF(Table2[API 10/UWI],Table1[[#This Row],[Cleaned API]])</f>
        <v>1</v>
      </c>
      <c r="D20" s="7" t="str">
        <f>IFERROR(INDEX(Table2[Permit Type],MATCH(Table1[[#This Row],[Cleaned API]],Table2[API 10/UWI],0)), "Not in Permit List")</f>
        <v>NewDrill</v>
      </c>
      <c r="E20" s="7" t="str">
        <f>IF(AND(Table1[[#This Row],[Occurences in Magnum Permit List]]&gt;0, Table1[[#This Row],[Data Pull Permit Type]]="NewDrill"), "Y", "N")</f>
        <v>Y</v>
      </c>
      <c r="F20" s="3" t="s">
        <v>89</v>
      </c>
      <c r="G20" s="3" t="s">
        <v>184</v>
      </c>
      <c r="H20" s="8" t="s">
        <v>189</v>
      </c>
      <c r="I20" s="3" t="s">
        <v>117</v>
      </c>
      <c r="J20" s="3" t="str">
        <f>LEFT(Table1[[#This Row],[County/Parish]],LEN(Table1[[#This Row],[County/Parish]])-5)</f>
        <v>MATAGORDA</v>
      </c>
      <c r="K20" s="3" t="s">
        <v>190</v>
      </c>
      <c r="L20" s="3" t="s">
        <v>93</v>
      </c>
      <c r="M20" s="3" t="s">
        <v>94</v>
      </c>
      <c r="N20" s="3" t="s">
        <v>95</v>
      </c>
      <c r="O20" s="3">
        <v>8800</v>
      </c>
      <c r="P20" s="5">
        <v>43061</v>
      </c>
      <c r="Q20" s="5">
        <v>43191</v>
      </c>
      <c r="R20" s="5">
        <v>43983</v>
      </c>
      <c r="S20" s="3">
        <v>25</v>
      </c>
      <c r="T20" s="3">
        <v>324268</v>
      </c>
      <c r="U20" s="3">
        <v>151</v>
      </c>
      <c r="V20" s="3">
        <v>2360</v>
      </c>
      <c r="W20" s="3">
        <v>0</v>
      </c>
      <c r="Y20" s="3">
        <v>22</v>
      </c>
      <c r="Z20" s="3">
        <v>4177</v>
      </c>
      <c r="AA20" s="3">
        <v>56405</v>
      </c>
      <c r="AD20" s="3">
        <v>3799</v>
      </c>
      <c r="AE20" s="3">
        <v>453</v>
      </c>
      <c r="AF20" s="3" t="s">
        <v>108</v>
      </c>
      <c r="AG20" s="3">
        <v>73067</v>
      </c>
      <c r="AH20" s="3">
        <v>12631</v>
      </c>
      <c r="AI20" s="3">
        <v>942</v>
      </c>
      <c r="AK20" s="3">
        <v>3</v>
      </c>
      <c r="AL20" s="3">
        <v>95</v>
      </c>
      <c r="AM20" s="3">
        <v>553</v>
      </c>
      <c r="AN20" s="3">
        <v>570419</v>
      </c>
      <c r="AO20" s="3">
        <v>0</v>
      </c>
      <c r="AP20" s="3">
        <v>1772</v>
      </c>
      <c r="AQ20" s="3">
        <v>195807</v>
      </c>
      <c r="AR20" s="5">
        <v>43223</v>
      </c>
      <c r="AS20" s="3">
        <v>2521</v>
      </c>
      <c r="AT20" s="3">
        <v>235</v>
      </c>
      <c r="AU20" s="3">
        <v>700</v>
      </c>
      <c r="AV20" s="3">
        <v>186210</v>
      </c>
      <c r="AW20" s="3">
        <v>209747.74799999999</v>
      </c>
      <c r="AX20" s="3">
        <v>137400</v>
      </c>
      <c r="AY20" s="3">
        <v>4.7679999999999998</v>
      </c>
      <c r="AZ20" s="3">
        <v>5.4</v>
      </c>
      <c r="BA20" s="3">
        <v>0</v>
      </c>
      <c r="BB20" s="3">
        <v>20082</v>
      </c>
      <c r="BC20" s="3">
        <v>14</v>
      </c>
      <c r="BD20" s="3">
        <v>258</v>
      </c>
      <c r="BE20" s="3">
        <v>6</v>
      </c>
      <c r="BF20" s="3">
        <v>3434</v>
      </c>
      <c r="BG20" s="3">
        <v>14</v>
      </c>
      <c r="BH20" s="3">
        <v>21</v>
      </c>
      <c r="BI20" s="3">
        <v>14</v>
      </c>
      <c r="BJ20" s="3">
        <v>8666</v>
      </c>
      <c r="BK20" s="3">
        <v>8672</v>
      </c>
      <c r="BL20" s="3">
        <v>0.64</v>
      </c>
      <c r="BM20" s="3">
        <v>51</v>
      </c>
      <c r="BN20" s="5">
        <v>43214</v>
      </c>
      <c r="BO20" s="3">
        <v>1</v>
      </c>
      <c r="BP20" s="3">
        <v>1</v>
      </c>
      <c r="BQ20" s="3" t="s">
        <v>89</v>
      </c>
      <c r="BR20" s="3" t="s">
        <v>165</v>
      </c>
      <c r="BS20" s="3">
        <v>285001</v>
      </c>
      <c r="BT20" s="3">
        <v>6</v>
      </c>
      <c r="BV20" s="3" t="s">
        <v>187</v>
      </c>
      <c r="BW20" s="3" t="s">
        <v>99</v>
      </c>
      <c r="BX20" s="3">
        <v>3</v>
      </c>
      <c r="BY20" s="3" t="s">
        <v>100</v>
      </c>
      <c r="CA20" s="3" t="s">
        <v>101</v>
      </c>
      <c r="CD20" s="3">
        <v>28.735486699999999</v>
      </c>
      <c r="CE20" s="3">
        <v>162</v>
      </c>
      <c r="CF20" s="3">
        <v>-96.228375400000004</v>
      </c>
      <c r="CI20" s="3" t="s">
        <v>102</v>
      </c>
      <c r="CJ20" s="3" t="s">
        <v>89</v>
      </c>
      <c r="CK20" s="3" t="s">
        <v>188</v>
      </c>
      <c r="CL20" s="3">
        <v>130212020</v>
      </c>
      <c r="CM20" s="3">
        <v>444</v>
      </c>
      <c r="CN20" s="3">
        <v>93128</v>
      </c>
      <c r="CO20" s="3">
        <v>1200</v>
      </c>
      <c r="CP20" s="3">
        <v>0</v>
      </c>
    </row>
    <row r="21" spans="1:94" ht="60">
      <c r="A21" s="4">
        <v>17079205450000</v>
      </c>
      <c r="B21" s="7">
        <v>1707920545</v>
      </c>
      <c r="C21" s="4">
        <f>COUNTIF(Table2[API 10/UWI],Table1[[#This Row],[Cleaned API]])</f>
        <v>1</v>
      </c>
      <c r="D21" s="7" t="str">
        <f>IFERROR(INDEX(Table2[Permit Type],MATCH(Table1[[#This Row],[Cleaned API]],Table2[API 10/UWI],0)), "Not in Permit List")</f>
        <v>NewDrill</v>
      </c>
      <c r="E21" s="7" t="str">
        <f>IF(AND(Table1[[#This Row],[Occurences in Magnum Permit List]]&gt;0, Table1[[#This Row],[Data Pull Permit Type]]="NewDrill"), "Y", "N")</f>
        <v>Y</v>
      </c>
      <c r="F21" s="3" t="s">
        <v>89</v>
      </c>
      <c r="G21" s="3" t="s">
        <v>191</v>
      </c>
      <c r="H21" s="8">
        <v>1</v>
      </c>
      <c r="I21" s="3" t="s">
        <v>192</v>
      </c>
      <c r="J21" s="3" t="str">
        <f>LEFT(Table1[[#This Row],[County/Parish]],LEN(Table1[[#This Row],[County/Parish]])-5)</f>
        <v>RAPIDES</v>
      </c>
      <c r="L21" s="3" t="s">
        <v>193</v>
      </c>
      <c r="M21" s="3" t="s">
        <v>194</v>
      </c>
      <c r="N21" s="3" t="s">
        <v>95</v>
      </c>
      <c r="O21" s="3">
        <v>8500</v>
      </c>
      <c r="P21" s="5">
        <v>43336</v>
      </c>
      <c r="AF21" s="3" t="s">
        <v>195</v>
      </c>
      <c r="AJ21" s="3" t="s">
        <v>196</v>
      </c>
      <c r="BO21" s="3">
        <v>1</v>
      </c>
      <c r="BV21" s="3" t="s">
        <v>197</v>
      </c>
      <c r="BW21" s="3" t="s">
        <v>125</v>
      </c>
      <c r="BX21" s="3" t="s">
        <v>198</v>
      </c>
      <c r="BY21" s="3" t="s">
        <v>100</v>
      </c>
      <c r="BZ21" s="3">
        <v>6</v>
      </c>
      <c r="CA21" s="3" t="s">
        <v>101</v>
      </c>
      <c r="CB21" s="3" t="s">
        <v>199</v>
      </c>
      <c r="CC21" s="3" t="s">
        <v>200</v>
      </c>
      <c r="CD21" s="3">
        <v>31.0882006</v>
      </c>
      <c r="CF21" s="3">
        <v>-92.603969000000006</v>
      </c>
      <c r="CI21" s="3" t="s">
        <v>201</v>
      </c>
      <c r="CJ21" s="3" t="s">
        <v>126</v>
      </c>
      <c r="CL21" s="3">
        <v>130152308</v>
      </c>
      <c r="CP21" s="3">
        <v>251222</v>
      </c>
    </row>
    <row r="22" spans="1:94" ht="30">
      <c r="A22" s="4">
        <v>42245328580000</v>
      </c>
      <c r="B22" s="7">
        <v>4224532858</v>
      </c>
      <c r="C22" s="4">
        <f>COUNTIF(Table2[API 10/UWI],Table1[[#This Row],[Cleaned API]])</f>
        <v>2</v>
      </c>
      <c r="D22" s="7" t="str">
        <f>IFERROR(INDEX(Table2[Permit Type],MATCH(Table1[[#This Row],[Cleaned API]],Table2[API 10/UWI],0)), "Not in Permit List")</f>
        <v>Recomplete</v>
      </c>
      <c r="E22" s="7" t="str">
        <f>IF(AND(Table1[[#This Row],[Occurences in Magnum Permit List]]&gt;0, Table1[[#This Row],[Data Pull Permit Type]]="NewDrill"), "Y", "N")</f>
        <v>N</v>
      </c>
      <c r="F22" s="3" t="s">
        <v>89</v>
      </c>
      <c r="G22" s="3" t="s">
        <v>202</v>
      </c>
      <c r="H22" s="8">
        <v>3</v>
      </c>
      <c r="I22" s="3" t="s">
        <v>105</v>
      </c>
      <c r="J22" s="3" t="str">
        <f>LEFT(Table1[[#This Row],[County/Parish]],LEN(Table1[[#This Row],[County/Parish]])-5)</f>
        <v>JEFFERSON</v>
      </c>
      <c r="K22" s="3" t="s">
        <v>203</v>
      </c>
      <c r="L22" s="3" t="s">
        <v>107</v>
      </c>
      <c r="M22" s="3" t="s">
        <v>94</v>
      </c>
      <c r="N22" s="3" t="s">
        <v>95</v>
      </c>
      <c r="O22" s="3">
        <v>6810</v>
      </c>
      <c r="P22" s="5">
        <v>42939</v>
      </c>
      <c r="Q22" s="5">
        <v>43221</v>
      </c>
      <c r="R22" s="5">
        <v>43922</v>
      </c>
      <c r="S22" s="3">
        <v>19</v>
      </c>
      <c r="T22" s="3">
        <v>27607</v>
      </c>
      <c r="U22" s="3">
        <v>20</v>
      </c>
      <c r="V22" s="3">
        <v>1091</v>
      </c>
      <c r="Y22" s="3">
        <v>460</v>
      </c>
      <c r="Z22" s="3">
        <v>219</v>
      </c>
      <c r="AA22" s="3">
        <v>5692</v>
      </c>
      <c r="AC22" s="3">
        <v>183</v>
      </c>
      <c r="AD22" s="3">
        <v>5477</v>
      </c>
      <c r="AE22" s="3">
        <v>986</v>
      </c>
      <c r="AF22" s="3" t="s">
        <v>108</v>
      </c>
      <c r="AG22" s="3">
        <v>5477</v>
      </c>
      <c r="AH22" s="3">
        <v>1899</v>
      </c>
      <c r="AI22" s="3">
        <v>198</v>
      </c>
      <c r="AK22" s="3">
        <v>8</v>
      </c>
      <c r="AL22" s="3">
        <v>8</v>
      </c>
      <c r="AM22" s="3">
        <v>0</v>
      </c>
      <c r="AN22" s="3">
        <v>49800</v>
      </c>
      <c r="AO22" s="3">
        <v>0</v>
      </c>
      <c r="AP22" s="3">
        <v>1080</v>
      </c>
      <c r="AQ22" s="3">
        <v>23456</v>
      </c>
      <c r="AR22" s="5">
        <v>43257</v>
      </c>
      <c r="AS22" s="3">
        <v>216</v>
      </c>
      <c r="AV22" s="3">
        <v>0</v>
      </c>
      <c r="AW22" s="3">
        <v>377363.636</v>
      </c>
      <c r="AX22" s="3">
        <v>25300</v>
      </c>
      <c r="AY22" s="3">
        <v>2.65</v>
      </c>
      <c r="BA22" s="3">
        <v>0</v>
      </c>
      <c r="BB22" s="3">
        <v>10064</v>
      </c>
      <c r="BC22" s="3">
        <v>10</v>
      </c>
      <c r="BD22" s="3">
        <v>385</v>
      </c>
      <c r="BE22" s="3">
        <v>3</v>
      </c>
      <c r="BF22" s="3">
        <v>1713</v>
      </c>
      <c r="BG22" s="3">
        <v>10</v>
      </c>
      <c r="BH22" s="3">
        <v>10</v>
      </c>
      <c r="BI22" s="3">
        <v>10</v>
      </c>
      <c r="BJ22" s="3">
        <v>5914</v>
      </c>
      <c r="BK22" s="3">
        <v>5928</v>
      </c>
      <c r="BM22" s="3">
        <v>40</v>
      </c>
      <c r="BN22" s="5">
        <v>43013</v>
      </c>
      <c r="BO22" s="3">
        <v>1</v>
      </c>
      <c r="BP22" s="3">
        <v>1</v>
      </c>
      <c r="BR22" s="3" t="s">
        <v>129</v>
      </c>
      <c r="BS22" s="3">
        <v>27348</v>
      </c>
      <c r="BT22" s="3">
        <v>14</v>
      </c>
      <c r="BV22" s="3" t="s">
        <v>109</v>
      </c>
      <c r="BW22" s="3" t="s">
        <v>99</v>
      </c>
      <c r="BX22" s="3">
        <v>3</v>
      </c>
      <c r="BY22" s="3" t="s">
        <v>100</v>
      </c>
      <c r="BZ22" s="3">
        <v>373</v>
      </c>
      <c r="CA22" s="3" t="s">
        <v>101</v>
      </c>
      <c r="CD22" s="3">
        <v>29.7558957</v>
      </c>
      <c r="CE22" s="3">
        <v>551</v>
      </c>
      <c r="CF22" s="3">
        <v>-94.256541799999994</v>
      </c>
      <c r="CI22" s="3" t="s">
        <v>102</v>
      </c>
      <c r="CJ22" s="3" t="s">
        <v>89</v>
      </c>
      <c r="CK22" s="3" t="s">
        <v>110</v>
      </c>
      <c r="CL22" s="3">
        <v>130148811</v>
      </c>
      <c r="CM22" s="3">
        <v>11</v>
      </c>
      <c r="CN22" s="3">
        <v>4151</v>
      </c>
      <c r="CO22" s="3">
        <v>3</v>
      </c>
      <c r="CP22" s="3">
        <v>0</v>
      </c>
    </row>
    <row r="23" spans="1:94" ht="75">
      <c r="A23" s="4">
        <v>42199335230000</v>
      </c>
      <c r="B23" s="7">
        <v>4219933523</v>
      </c>
      <c r="C23" s="4">
        <f>COUNTIF(Table2[API 10/UWI],Table1[[#This Row],[Cleaned API]])</f>
        <v>2</v>
      </c>
      <c r="D23" s="7" t="str">
        <f>IFERROR(INDEX(Table2[Permit Type],MATCH(Table1[[#This Row],[Cleaned API]],Table2[API 10/UWI],0)), "Not in Permit List")</f>
        <v>Recomplete</v>
      </c>
      <c r="E23" s="7" t="str">
        <f>IF(AND(Table1[[#This Row],[Occurences in Magnum Permit List]]&gt;0, Table1[[#This Row],[Data Pull Permit Type]]="NewDrill"), "Y", "N")</f>
        <v>N</v>
      </c>
      <c r="F23" s="3" t="s">
        <v>89</v>
      </c>
      <c r="G23" s="3" t="s">
        <v>204</v>
      </c>
      <c r="H23" s="8" t="s">
        <v>205</v>
      </c>
      <c r="I23" s="3" t="s">
        <v>147</v>
      </c>
      <c r="J23" s="3" t="str">
        <f>LEFT(Table1[[#This Row],[County/Parish]],LEN(Table1[[#This Row],[County/Parish]])-5)</f>
        <v>HARDIN</v>
      </c>
      <c r="K23" s="3" t="s">
        <v>206</v>
      </c>
      <c r="L23" s="3" t="s">
        <v>107</v>
      </c>
      <c r="M23" s="3" t="s">
        <v>94</v>
      </c>
      <c r="N23" s="3" t="s">
        <v>149</v>
      </c>
      <c r="O23" s="3">
        <v>13205</v>
      </c>
      <c r="P23" s="5">
        <v>42127</v>
      </c>
      <c r="AF23" s="3" t="s">
        <v>108</v>
      </c>
      <c r="BJ23" s="3">
        <v>10067</v>
      </c>
      <c r="BK23" s="3">
        <v>13087</v>
      </c>
      <c r="BM23" s="3">
        <v>42.8</v>
      </c>
      <c r="BN23" s="5">
        <v>42209</v>
      </c>
      <c r="BO23" s="3">
        <v>1</v>
      </c>
      <c r="BQ23" s="3" t="s">
        <v>158</v>
      </c>
      <c r="BR23" s="3" t="s">
        <v>207</v>
      </c>
      <c r="BS23" s="3">
        <v>27318</v>
      </c>
      <c r="BT23" s="3">
        <v>3020</v>
      </c>
      <c r="BV23" s="3" t="s">
        <v>208</v>
      </c>
      <c r="BW23" s="3" t="s">
        <v>99</v>
      </c>
      <c r="BX23" s="3">
        <v>3</v>
      </c>
      <c r="BY23" s="3" t="s">
        <v>100</v>
      </c>
      <c r="BZ23" s="3">
        <v>185</v>
      </c>
      <c r="CA23" s="3" t="s">
        <v>101</v>
      </c>
      <c r="CD23" s="3">
        <v>30.4947278</v>
      </c>
      <c r="CE23" s="3">
        <v>298</v>
      </c>
      <c r="CF23" s="3">
        <v>-94.176142299999995</v>
      </c>
      <c r="CG23" s="3">
        <v>1</v>
      </c>
      <c r="CI23" s="3" t="s">
        <v>102</v>
      </c>
      <c r="CJ23" s="3" t="s">
        <v>89</v>
      </c>
      <c r="CK23" s="3" t="s">
        <v>152</v>
      </c>
      <c r="CL23" s="3">
        <v>130108357</v>
      </c>
      <c r="CP23" s="3">
        <v>0</v>
      </c>
    </row>
    <row r="24" spans="1:94" ht="45">
      <c r="A24" s="4">
        <v>42245328580000</v>
      </c>
      <c r="B24" s="7">
        <v>4224532858</v>
      </c>
      <c r="C24" s="4">
        <f>COUNTIF(Table2[API 10/UWI],Table1[[#This Row],[Cleaned API]])</f>
        <v>2</v>
      </c>
      <c r="D24" s="7" t="str">
        <f>IFERROR(INDEX(Table2[Permit Type],MATCH(Table1[[#This Row],[Cleaned API]],Table2[API 10/UWI],0)), "Not in Permit List")</f>
        <v>Recomplete</v>
      </c>
      <c r="E24" s="7" t="str">
        <f>IF(AND(Table1[[#This Row],[Occurences in Magnum Permit List]]&gt;0, Table1[[#This Row],[Data Pull Permit Type]]="NewDrill"), "Y", "N")</f>
        <v>N</v>
      </c>
      <c r="F24" s="3" t="s">
        <v>89</v>
      </c>
      <c r="G24" s="3" t="s">
        <v>209</v>
      </c>
      <c r="H24" s="8">
        <v>3</v>
      </c>
      <c r="I24" s="3" t="s">
        <v>105</v>
      </c>
      <c r="J24" s="3" t="str">
        <f>LEFT(Table1[[#This Row],[County/Parish]],LEN(Table1[[#This Row],[County/Parish]])-5)</f>
        <v>JEFFERSON</v>
      </c>
      <c r="K24" s="3" t="s">
        <v>210</v>
      </c>
      <c r="L24" s="3" t="s">
        <v>93</v>
      </c>
      <c r="M24" s="3" t="s">
        <v>211</v>
      </c>
      <c r="N24" s="3" t="s">
        <v>95</v>
      </c>
      <c r="O24" s="3">
        <v>6810</v>
      </c>
      <c r="P24" s="5">
        <v>42939</v>
      </c>
      <c r="Q24" s="5">
        <v>43009</v>
      </c>
      <c r="R24" s="5">
        <v>43191</v>
      </c>
      <c r="S24" s="3">
        <v>7</v>
      </c>
      <c r="T24" s="3">
        <v>156072</v>
      </c>
      <c r="V24" s="3">
        <v>670</v>
      </c>
      <c r="X24" s="3">
        <v>40</v>
      </c>
      <c r="Y24" s="3">
        <v>2964</v>
      </c>
      <c r="Z24" s="3">
        <v>0</v>
      </c>
      <c r="AA24" s="3">
        <v>26682</v>
      </c>
      <c r="AC24" s="3">
        <v>175</v>
      </c>
      <c r="AD24" s="3">
        <v>36966</v>
      </c>
      <c r="AE24" s="3">
        <v>630</v>
      </c>
      <c r="AF24" s="3" t="s">
        <v>108</v>
      </c>
      <c r="AG24" s="3">
        <v>153108</v>
      </c>
      <c r="AH24" s="3">
        <v>26148</v>
      </c>
      <c r="AI24" s="3">
        <v>0</v>
      </c>
      <c r="AK24" s="3">
        <v>4</v>
      </c>
      <c r="AL24" s="3">
        <v>198</v>
      </c>
      <c r="AM24" s="3">
        <v>1162</v>
      </c>
      <c r="AN24" s="3">
        <v>1188667</v>
      </c>
      <c r="AO24" s="3">
        <v>0</v>
      </c>
      <c r="AR24" s="5">
        <v>43015</v>
      </c>
      <c r="AT24" s="3">
        <v>1510</v>
      </c>
      <c r="AU24" s="3">
        <v>1575</v>
      </c>
      <c r="AV24" s="3">
        <v>266210</v>
      </c>
      <c r="AW24" s="3">
        <v>232943.28400000001</v>
      </c>
      <c r="AX24" s="3">
        <v>232940</v>
      </c>
      <c r="AY24" s="3">
        <v>4.2930000000000001</v>
      </c>
      <c r="AZ24" s="3">
        <v>3.8</v>
      </c>
      <c r="BA24" s="3">
        <v>13.5</v>
      </c>
      <c r="BB24" s="3">
        <v>36966</v>
      </c>
      <c r="BC24" s="3">
        <v>1</v>
      </c>
      <c r="BD24" s="3">
        <v>175</v>
      </c>
      <c r="BE24" s="3">
        <v>1</v>
      </c>
      <c r="BF24" s="3">
        <v>6336</v>
      </c>
      <c r="BG24" s="3">
        <v>1</v>
      </c>
      <c r="BH24" s="3">
        <v>38</v>
      </c>
      <c r="BI24" s="3">
        <v>1</v>
      </c>
      <c r="BJ24" s="3">
        <v>6560</v>
      </c>
      <c r="BK24" s="3">
        <v>6588</v>
      </c>
      <c r="BL24" s="3">
        <v>0.61</v>
      </c>
      <c r="BM24" s="3">
        <v>54.4</v>
      </c>
      <c r="BN24" s="5">
        <v>43013</v>
      </c>
      <c r="BO24" s="3">
        <v>1</v>
      </c>
      <c r="BP24" s="3">
        <v>1</v>
      </c>
      <c r="BQ24" s="3" t="s">
        <v>89</v>
      </c>
      <c r="BR24" s="3" t="s">
        <v>97</v>
      </c>
      <c r="BS24" s="3">
        <v>283658</v>
      </c>
      <c r="BT24" s="3">
        <v>28</v>
      </c>
      <c r="BV24" s="3" t="s">
        <v>109</v>
      </c>
      <c r="BW24" s="3" t="s">
        <v>99</v>
      </c>
      <c r="BX24" s="3">
        <v>3</v>
      </c>
      <c r="BY24" s="3" t="s">
        <v>100</v>
      </c>
      <c r="BZ24" s="3">
        <v>373</v>
      </c>
      <c r="CA24" s="3" t="s">
        <v>101</v>
      </c>
      <c r="CD24" s="3">
        <v>29.7558957</v>
      </c>
      <c r="CE24" s="3">
        <v>551</v>
      </c>
      <c r="CF24" s="3">
        <v>-94.256541799999994</v>
      </c>
      <c r="CI24" s="3" t="s">
        <v>102</v>
      </c>
      <c r="CJ24" s="3" t="s">
        <v>89</v>
      </c>
      <c r="CK24" s="3" t="s">
        <v>110</v>
      </c>
      <c r="CL24" s="3">
        <v>130046695</v>
      </c>
      <c r="CM24" s="3">
        <v>670</v>
      </c>
      <c r="CN24" s="3">
        <v>156072</v>
      </c>
      <c r="CO24" s="3">
        <v>0</v>
      </c>
      <c r="CP24" s="3">
        <v>0</v>
      </c>
    </row>
    <row r="25" spans="1:94" ht="45">
      <c r="A25" s="4">
        <v>42089321290000</v>
      </c>
      <c r="B25" s="7">
        <v>4208932129</v>
      </c>
      <c r="C25" s="4">
        <f>COUNTIF(Table2[API 10/UWI],Table1[[#This Row],[Cleaned API]])</f>
        <v>2</v>
      </c>
      <c r="D25" s="7" t="str">
        <f>IFERROR(INDEX(Table2[Permit Type],MATCH(Table1[[#This Row],[Cleaned API]],Table2[API 10/UWI],0)), "Not in Permit List")</f>
        <v>Recomplete</v>
      </c>
      <c r="E25" s="7" t="str">
        <f>IF(AND(Table1[[#This Row],[Occurences in Magnum Permit List]]&gt;0, Table1[[#This Row],[Data Pull Permit Type]]="NewDrill"), "Y", "N")</f>
        <v>N</v>
      </c>
      <c r="F25" s="3" t="s">
        <v>89</v>
      </c>
      <c r="G25" s="3" t="s">
        <v>177</v>
      </c>
      <c r="H25" s="8" t="s">
        <v>178</v>
      </c>
      <c r="I25" s="3" t="s">
        <v>179</v>
      </c>
      <c r="J25" s="3" t="str">
        <f>LEFT(Table1[[#This Row],[County/Parish]],LEN(Table1[[#This Row],[County/Parish]])-5)</f>
        <v>COLORADO</v>
      </c>
      <c r="L25" s="3" t="s">
        <v>93</v>
      </c>
      <c r="M25" s="3" t="s">
        <v>94</v>
      </c>
      <c r="N25" s="3" t="s">
        <v>149</v>
      </c>
      <c r="O25" s="3">
        <v>15532</v>
      </c>
      <c r="P25" s="5">
        <v>36280</v>
      </c>
      <c r="AF25" s="3" t="s">
        <v>108</v>
      </c>
      <c r="AJ25" s="3" t="s">
        <v>181</v>
      </c>
      <c r="AR25" s="5">
        <v>43004</v>
      </c>
      <c r="AT25" s="3">
        <v>1990</v>
      </c>
      <c r="AU25" s="3">
        <v>2215</v>
      </c>
      <c r="BJ25" s="3">
        <v>7470</v>
      </c>
      <c r="BK25" s="3">
        <v>7475</v>
      </c>
      <c r="BL25" s="3">
        <v>0.73</v>
      </c>
      <c r="BM25" s="3">
        <v>49</v>
      </c>
      <c r="BN25" s="5">
        <v>42971</v>
      </c>
      <c r="BO25" s="3">
        <v>1</v>
      </c>
      <c r="BQ25" s="3" t="s">
        <v>89</v>
      </c>
      <c r="BR25" s="3" t="s">
        <v>212</v>
      </c>
      <c r="BS25" s="3">
        <v>283557</v>
      </c>
      <c r="BT25" s="3">
        <v>5</v>
      </c>
      <c r="BV25" s="3" t="s">
        <v>114</v>
      </c>
      <c r="BW25" s="3" t="s">
        <v>99</v>
      </c>
      <c r="BX25" s="3">
        <v>3</v>
      </c>
      <c r="BY25" s="3" t="s">
        <v>100</v>
      </c>
      <c r="CA25" s="3" t="s">
        <v>101</v>
      </c>
      <c r="CD25" s="3">
        <v>29.7873378</v>
      </c>
      <c r="CE25" s="3">
        <v>29</v>
      </c>
      <c r="CF25" s="3">
        <v>-96.636899499999998</v>
      </c>
      <c r="CI25" s="3" t="s">
        <v>102</v>
      </c>
      <c r="CJ25" s="3" t="s">
        <v>89</v>
      </c>
      <c r="CK25" s="3" t="s">
        <v>183</v>
      </c>
      <c r="CL25" s="3">
        <v>130046624</v>
      </c>
      <c r="CP25" s="3">
        <v>0</v>
      </c>
    </row>
    <row r="26" spans="1:94" ht="45">
      <c r="A26" s="4">
        <v>42481353860000</v>
      </c>
      <c r="B26" s="7">
        <v>4248135386</v>
      </c>
      <c r="C26" s="4">
        <f>COUNTIF(Table2[API 10/UWI],Table1[[#This Row],[Cleaned API]])</f>
        <v>2</v>
      </c>
      <c r="D26" s="7" t="str">
        <f>IFERROR(INDEX(Table2[Permit Type],MATCH(Table1[[#This Row],[Cleaned API]],Table2[API 10/UWI],0)), "Not in Permit List")</f>
        <v>Recomplete</v>
      </c>
      <c r="E26" s="7" t="str">
        <f>IF(AND(Table1[[#This Row],[Occurences in Magnum Permit List]]&gt;0, Table1[[#This Row],[Data Pull Permit Type]]="NewDrill"), "Y", "N")</f>
        <v>N</v>
      </c>
      <c r="F26" s="3" t="s">
        <v>89</v>
      </c>
      <c r="G26" s="3" t="s">
        <v>213</v>
      </c>
      <c r="H26" s="8">
        <v>1</v>
      </c>
      <c r="I26" s="3" t="s">
        <v>142</v>
      </c>
      <c r="J26" s="3" t="str">
        <f>LEFT(Table1[[#This Row],[County/Parish]],LEN(Table1[[#This Row],[County/Parish]])-5)</f>
        <v>WHARTON</v>
      </c>
      <c r="K26" s="3">
        <v>5375</v>
      </c>
      <c r="L26" s="3" t="s">
        <v>107</v>
      </c>
      <c r="M26" s="3" t="s">
        <v>94</v>
      </c>
      <c r="N26" s="3" t="s">
        <v>95</v>
      </c>
      <c r="O26" s="3">
        <v>7020</v>
      </c>
      <c r="P26" s="5">
        <v>42814</v>
      </c>
      <c r="Q26" s="5">
        <v>42948</v>
      </c>
      <c r="R26" s="5">
        <v>43374</v>
      </c>
      <c r="S26" s="3">
        <v>14</v>
      </c>
      <c r="T26" s="3">
        <v>840</v>
      </c>
      <c r="V26" s="3">
        <v>5524</v>
      </c>
      <c r="X26" s="3">
        <v>11</v>
      </c>
      <c r="Z26" s="3">
        <v>8500</v>
      </c>
      <c r="AA26" s="3">
        <v>5664</v>
      </c>
      <c r="AC26" s="3">
        <v>1063</v>
      </c>
      <c r="AE26" s="3">
        <v>3569</v>
      </c>
      <c r="AF26" s="3" t="s">
        <v>108</v>
      </c>
      <c r="AG26" s="3">
        <v>0</v>
      </c>
      <c r="AH26" s="3">
        <v>3569</v>
      </c>
      <c r="AI26" s="3">
        <v>5492</v>
      </c>
      <c r="AK26" s="3">
        <v>13</v>
      </c>
      <c r="AL26" s="3">
        <v>13</v>
      </c>
      <c r="AM26" s="3">
        <v>0</v>
      </c>
      <c r="AN26" s="3">
        <v>75800</v>
      </c>
      <c r="AO26" s="3">
        <v>17</v>
      </c>
      <c r="AP26" s="3">
        <v>2162</v>
      </c>
      <c r="AR26" s="5">
        <v>42959</v>
      </c>
      <c r="AS26" s="3">
        <v>3327</v>
      </c>
      <c r="AV26" s="3">
        <v>0</v>
      </c>
      <c r="AW26" s="3">
        <v>249.851</v>
      </c>
      <c r="AX26" s="3">
        <v>150</v>
      </c>
      <c r="AY26" s="3">
        <v>4002.3809999999999</v>
      </c>
      <c r="BB26" s="3">
        <v>124</v>
      </c>
      <c r="BC26" s="3">
        <v>2</v>
      </c>
      <c r="BD26" s="3">
        <v>1063</v>
      </c>
      <c r="BE26" s="3">
        <v>1</v>
      </c>
      <c r="BF26" s="3">
        <v>1063</v>
      </c>
      <c r="BG26" s="3">
        <v>1</v>
      </c>
      <c r="BH26" s="3">
        <v>6</v>
      </c>
      <c r="BI26" s="3">
        <v>1</v>
      </c>
      <c r="BJ26" s="3">
        <v>5600</v>
      </c>
      <c r="BK26" s="3">
        <v>5605</v>
      </c>
      <c r="BM26" s="3">
        <v>27</v>
      </c>
      <c r="BN26" s="5">
        <v>42949</v>
      </c>
      <c r="BO26" s="3">
        <v>1</v>
      </c>
      <c r="BP26" s="3">
        <v>1</v>
      </c>
      <c r="BQ26" s="3" t="s">
        <v>89</v>
      </c>
      <c r="BR26" s="3" t="s">
        <v>97</v>
      </c>
      <c r="BS26" s="3">
        <v>27279</v>
      </c>
      <c r="BT26" s="3">
        <v>5</v>
      </c>
      <c r="BV26" s="3" t="s">
        <v>214</v>
      </c>
      <c r="BW26" s="3" t="s">
        <v>99</v>
      </c>
      <c r="BX26" s="3">
        <v>3</v>
      </c>
      <c r="BY26" s="3" t="s">
        <v>100</v>
      </c>
      <c r="BZ26" s="3">
        <v>4</v>
      </c>
      <c r="CA26" s="3" t="s">
        <v>101</v>
      </c>
      <c r="CD26" s="3">
        <v>29.215586500000001</v>
      </c>
      <c r="CE26" s="3">
        <v>11</v>
      </c>
      <c r="CF26" s="3">
        <v>-96.042477099999999</v>
      </c>
      <c r="CI26" s="3" t="s">
        <v>102</v>
      </c>
      <c r="CJ26" s="3" t="s">
        <v>89</v>
      </c>
      <c r="CK26" s="3" t="s">
        <v>215</v>
      </c>
      <c r="CL26" s="3">
        <v>130039621</v>
      </c>
      <c r="CM26" s="3">
        <v>3362</v>
      </c>
      <c r="CN26" s="3">
        <v>840</v>
      </c>
      <c r="CO26" s="3">
        <v>5173</v>
      </c>
      <c r="CP26" s="3">
        <v>0</v>
      </c>
    </row>
    <row r="27" spans="1:94" ht="75">
      <c r="A27" s="4">
        <v>42457308840000</v>
      </c>
      <c r="B27" s="7">
        <v>4245730884</v>
      </c>
      <c r="C27" s="4">
        <f>COUNTIF(Table2[API 10/UWI],Table1[[#This Row],[Cleaned API]])</f>
        <v>1</v>
      </c>
      <c r="D27" s="7" t="str">
        <f>IFERROR(INDEX(Table2[Permit Type],MATCH(Table1[[#This Row],[Cleaned API]],Table2[API 10/UWI],0)), "Not in Permit List")</f>
        <v>NewDrill</v>
      </c>
      <c r="E27" s="7" t="str">
        <f>IF(AND(Table1[[#This Row],[Occurences in Magnum Permit List]]&gt;0, Table1[[#This Row],[Data Pull Permit Type]]="NewDrill"), "Y", "N")</f>
        <v>Y</v>
      </c>
      <c r="F27" s="3" t="s">
        <v>89</v>
      </c>
      <c r="G27" s="3" t="s">
        <v>169</v>
      </c>
      <c r="H27" s="8" t="s">
        <v>216</v>
      </c>
      <c r="I27" s="3" t="s">
        <v>171</v>
      </c>
      <c r="J27" s="3" t="str">
        <f>LEFT(Table1[[#This Row],[County/Parish]],LEN(Table1[[#This Row],[County/Parish]])-5)</f>
        <v>TYLER</v>
      </c>
      <c r="K27" s="3" t="s">
        <v>217</v>
      </c>
      <c r="L27" s="3" t="s">
        <v>107</v>
      </c>
      <c r="M27" s="3" t="s">
        <v>94</v>
      </c>
      <c r="N27" s="3" t="s">
        <v>95</v>
      </c>
      <c r="O27" s="3">
        <v>10770</v>
      </c>
      <c r="P27" s="5">
        <v>42876</v>
      </c>
      <c r="Q27" s="5">
        <v>42948</v>
      </c>
      <c r="R27" s="5">
        <v>43952</v>
      </c>
      <c r="S27" s="3">
        <v>34</v>
      </c>
      <c r="T27" s="3">
        <v>50916</v>
      </c>
      <c r="U27" s="3">
        <v>12</v>
      </c>
      <c r="V27" s="3">
        <v>33079</v>
      </c>
      <c r="W27" s="3">
        <v>4</v>
      </c>
      <c r="X27" s="3">
        <v>3</v>
      </c>
      <c r="Y27" s="3">
        <v>1</v>
      </c>
      <c r="Z27" s="3">
        <v>0</v>
      </c>
      <c r="AA27" s="3">
        <v>41565</v>
      </c>
      <c r="AC27" s="3">
        <v>2158</v>
      </c>
      <c r="AD27" s="3">
        <v>962</v>
      </c>
      <c r="AE27" s="3">
        <v>11830</v>
      </c>
      <c r="AF27" s="3" t="s">
        <v>108</v>
      </c>
      <c r="AG27" s="3">
        <v>24069</v>
      </c>
      <c r="AH27" s="3">
        <v>15842</v>
      </c>
      <c r="AI27" s="3">
        <v>0</v>
      </c>
      <c r="AK27" s="3">
        <v>27</v>
      </c>
      <c r="AL27" s="3">
        <v>41</v>
      </c>
      <c r="AM27" s="3">
        <v>85</v>
      </c>
      <c r="AN27" s="3">
        <v>243700</v>
      </c>
      <c r="AO27" s="3">
        <v>0</v>
      </c>
      <c r="AP27" s="3">
        <v>9483</v>
      </c>
      <c r="AQ27" s="3">
        <v>5352</v>
      </c>
      <c r="AR27" s="5">
        <v>42960</v>
      </c>
      <c r="AS27" s="3">
        <v>0</v>
      </c>
      <c r="AV27" s="3">
        <v>3200</v>
      </c>
      <c r="AW27" s="3">
        <v>1555.471</v>
      </c>
      <c r="AX27" s="3">
        <v>1540</v>
      </c>
      <c r="AY27" s="3">
        <v>642.89200000000005</v>
      </c>
      <c r="AZ27" s="3">
        <v>312.89999999999998</v>
      </c>
      <c r="BA27" s="3">
        <v>3000</v>
      </c>
      <c r="BB27" s="3">
        <v>6991</v>
      </c>
      <c r="BC27" s="3">
        <v>5</v>
      </c>
      <c r="BD27" s="3">
        <v>3093</v>
      </c>
      <c r="BE27" s="3">
        <v>5</v>
      </c>
      <c r="BF27" s="3">
        <v>4258</v>
      </c>
      <c r="BG27" s="3">
        <v>5</v>
      </c>
      <c r="BH27" s="3">
        <v>26</v>
      </c>
      <c r="BI27" s="3">
        <v>5</v>
      </c>
      <c r="BJ27" s="3">
        <v>9020</v>
      </c>
      <c r="BK27" s="3">
        <v>9038</v>
      </c>
      <c r="BM27" s="3">
        <v>42.5</v>
      </c>
      <c r="BN27" s="5">
        <v>42949</v>
      </c>
      <c r="BO27" s="3">
        <v>1</v>
      </c>
      <c r="BP27" s="3">
        <v>1</v>
      </c>
      <c r="BR27" s="3" t="s">
        <v>159</v>
      </c>
      <c r="BS27" s="3">
        <v>27285</v>
      </c>
      <c r="BT27" s="3">
        <v>18</v>
      </c>
      <c r="BV27" s="3" t="s">
        <v>173</v>
      </c>
      <c r="BW27" s="3" t="s">
        <v>99</v>
      </c>
      <c r="BX27" s="3">
        <v>3</v>
      </c>
      <c r="BY27" s="3" t="s">
        <v>100</v>
      </c>
      <c r="CA27" s="3" t="s">
        <v>101</v>
      </c>
      <c r="CD27" s="3">
        <v>30.531750500000001</v>
      </c>
      <c r="CE27" s="3">
        <v>298</v>
      </c>
      <c r="CF27" s="3">
        <v>-94.259153600000005</v>
      </c>
      <c r="CI27" s="3" t="s">
        <v>102</v>
      </c>
      <c r="CJ27" s="3" t="s">
        <v>89</v>
      </c>
      <c r="CK27" s="3" t="s">
        <v>174</v>
      </c>
      <c r="CL27" s="3">
        <v>130039614</v>
      </c>
      <c r="CM27" s="3">
        <v>3948</v>
      </c>
      <c r="CN27" s="3">
        <v>6141</v>
      </c>
      <c r="CO27" s="3">
        <v>0</v>
      </c>
      <c r="CP27" s="3">
        <v>0</v>
      </c>
    </row>
    <row r="28" spans="1:94" ht="75">
      <c r="A28" s="4">
        <v>42457308840000</v>
      </c>
      <c r="B28" s="7">
        <v>4245730884</v>
      </c>
      <c r="C28" s="4">
        <f>COUNTIF(Table2[API 10/UWI],Table1[[#This Row],[Cleaned API]])</f>
        <v>1</v>
      </c>
      <c r="D28" s="7" t="str">
        <f>IFERROR(INDEX(Table2[Permit Type],MATCH(Table1[[#This Row],[Cleaned API]],Table2[API 10/UWI],0)), "Not in Permit List")</f>
        <v>NewDrill</v>
      </c>
      <c r="E28" s="7" t="str">
        <f>IF(AND(Table1[[#This Row],[Occurences in Magnum Permit List]]&gt;0, Table1[[#This Row],[Data Pull Permit Type]]="NewDrill"), "Y", "N")</f>
        <v>Y</v>
      </c>
      <c r="F28" s="3" t="s">
        <v>89</v>
      </c>
      <c r="G28" s="3" t="s">
        <v>169</v>
      </c>
      <c r="H28" s="8" t="s">
        <v>218</v>
      </c>
      <c r="I28" s="3" t="s">
        <v>171</v>
      </c>
      <c r="J28" s="3" t="str">
        <f>LEFT(Table1[[#This Row],[County/Parish]],LEN(Table1[[#This Row],[County/Parish]])-5)</f>
        <v>TYLER</v>
      </c>
      <c r="K28" s="3" t="s">
        <v>219</v>
      </c>
      <c r="L28" s="3" t="s">
        <v>93</v>
      </c>
      <c r="M28" s="3" t="s">
        <v>94</v>
      </c>
      <c r="N28" s="3" t="s">
        <v>95</v>
      </c>
      <c r="O28" s="3">
        <v>10770</v>
      </c>
      <c r="P28" s="5">
        <v>42876</v>
      </c>
      <c r="Q28" s="5">
        <v>42948</v>
      </c>
      <c r="R28" s="5">
        <v>43040</v>
      </c>
      <c r="S28" s="3">
        <v>4</v>
      </c>
      <c r="T28" s="3">
        <v>16246</v>
      </c>
      <c r="V28" s="3">
        <v>3676</v>
      </c>
      <c r="X28" s="3">
        <v>138</v>
      </c>
      <c r="Y28" s="3">
        <v>1516</v>
      </c>
      <c r="Z28" s="3">
        <v>117</v>
      </c>
      <c r="AA28" s="3">
        <v>6384</v>
      </c>
      <c r="AC28" s="3">
        <v>2439</v>
      </c>
      <c r="AD28" s="3">
        <v>9581</v>
      </c>
      <c r="AF28" s="3" t="s">
        <v>108</v>
      </c>
      <c r="AK28" s="3">
        <v>24</v>
      </c>
      <c r="AL28" s="3">
        <v>41</v>
      </c>
      <c r="AM28" s="3">
        <v>97</v>
      </c>
      <c r="AN28" s="3">
        <v>243633</v>
      </c>
      <c r="AO28" s="3">
        <v>11</v>
      </c>
      <c r="AR28" s="5">
        <v>42954</v>
      </c>
      <c r="AT28" s="3">
        <v>2195</v>
      </c>
      <c r="AU28" s="3">
        <v>2960</v>
      </c>
      <c r="AV28" s="3">
        <v>3970</v>
      </c>
      <c r="AW28" s="3">
        <v>4419.4780000000001</v>
      </c>
      <c r="AX28" s="3">
        <v>4420</v>
      </c>
      <c r="AY28" s="3">
        <v>226.27099999999999</v>
      </c>
      <c r="AZ28" s="3">
        <v>251.8</v>
      </c>
      <c r="BA28" s="3">
        <v>91</v>
      </c>
      <c r="BB28" s="3">
        <v>9581</v>
      </c>
      <c r="BC28" s="3">
        <v>1</v>
      </c>
      <c r="BD28" s="3">
        <v>2439</v>
      </c>
      <c r="BE28" s="3">
        <v>1</v>
      </c>
      <c r="BF28" s="3">
        <v>4036</v>
      </c>
      <c r="BG28" s="3">
        <v>1</v>
      </c>
      <c r="BH28" s="3">
        <v>24</v>
      </c>
      <c r="BI28" s="3">
        <v>1</v>
      </c>
      <c r="BJ28" s="3">
        <v>9882</v>
      </c>
      <c r="BK28" s="3">
        <v>9892</v>
      </c>
      <c r="BL28" s="3">
        <v>0.73</v>
      </c>
      <c r="BM28" s="3">
        <v>50.9</v>
      </c>
      <c r="BN28" s="5">
        <v>42949</v>
      </c>
      <c r="BO28" s="3">
        <v>1</v>
      </c>
      <c r="BP28" s="3">
        <v>1</v>
      </c>
      <c r="BQ28" s="3" t="s">
        <v>89</v>
      </c>
      <c r="BR28" s="3" t="s">
        <v>159</v>
      </c>
      <c r="BS28" s="3">
        <v>283360</v>
      </c>
      <c r="BT28" s="3">
        <v>10</v>
      </c>
      <c r="BV28" s="3" t="s">
        <v>173</v>
      </c>
      <c r="BW28" s="3" t="s">
        <v>99</v>
      </c>
      <c r="BX28" s="3">
        <v>3</v>
      </c>
      <c r="BY28" s="3" t="s">
        <v>100</v>
      </c>
      <c r="CA28" s="3" t="s">
        <v>101</v>
      </c>
      <c r="CD28" s="3">
        <v>30.531750500000001</v>
      </c>
      <c r="CE28" s="3">
        <v>298</v>
      </c>
      <c r="CF28" s="3">
        <v>-94.259153600000005</v>
      </c>
      <c r="CI28" s="3" t="s">
        <v>102</v>
      </c>
      <c r="CJ28" s="3" t="s">
        <v>89</v>
      </c>
      <c r="CK28" s="3" t="s">
        <v>174</v>
      </c>
      <c r="CL28" s="3">
        <v>130039613</v>
      </c>
      <c r="CM28" s="3">
        <v>3676</v>
      </c>
      <c r="CN28" s="3">
        <v>16246</v>
      </c>
      <c r="CO28" s="3">
        <v>117</v>
      </c>
      <c r="CP28" s="3">
        <v>0</v>
      </c>
    </row>
    <row r="29" spans="1:94" ht="75">
      <c r="A29" s="4">
        <v>42457308750000</v>
      </c>
      <c r="B29" s="7">
        <v>4245730875</v>
      </c>
      <c r="C29" s="4">
        <f>COUNTIF(Table2[API 10/UWI],Table1[[#This Row],[Cleaned API]])</f>
        <v>1</v>
      </c>
      <c r="D29" s="7" t="str">
        <f>IFERROR(INDEX(Table2[Permit Type],MATCH(Table1[[#This Row],[Cleaned API]],Table2[API 10/UWI],0)), "Not in Permit List")</f>
        <v>NewDrill</v>
      </c>
      <c r="E29" s="7" t="str">
        <f>IF(AND(Table1[[#This Row],[Occurences in Magnum Permit List]]&gt;0, Table1[[#This Row],[Data Pull Permit Type]]="NewDrill"), "Y", "N")</f>
        <v>Y</v>
      </c>
      <c r="F29" s="3" t="s">
        <v>89</v>
      </c>
      <c r="G29" s="3" t="s">
        <v>169</v>
      </c>
      <c r="H29" s="8" t="s">
        <v>220</v>
      </c>
      <c r="I29" s="3" t="s">
        <v>171</v>
      </c>
      <c r="J29" s="3" t="str">
        <f>LEFT(Table1[[#This Row],[County/Parish]],LEN(Table1[[#This Row],[County/Parish]])-5)</f>
        <v>TYLER</v>
      </c>
      <c r="K29" s="3" t="s">
        <v>221</v>
      </c>
      <c r="L29" s="3" t="s">
        <v>107</v>
      </c>
      <c r="M29" s="3" t="s">
        <v>94</v>
      </c>
      <c r="N29" s="3" t="s">
        <v>95</v>
      </c>
      <c r="O29" s="3">
        <v>9975</v>
      </c>
      <c r="P29" s="5">
        <v>42560</v>
      </c>
      <c r="Q29" s="5">
        <v>42767</v>
      </c>
      <c r="R29" s="5">
        <v>43983</v>
      </c>
      <c r="S29" s="3">
        <v>41</v>
      </c>
      <c r="T29" s="3">
        <v>104981</v>
      </c>
      <c r="U29" s="3">
        <v>36</v>
      </c>
      <c r="V29" s="3">
        <v>47202</v>
      </c>
      <c r="W29" s="3">
        <v>34</v>
      </c>
      <c r="X29" s="3">
        <v>1348</v>
      </c>
      <c r="Y29" s="3">
        <v>1227</v>
      </c>
      <c r="Z29" s="3">
        <v>68205</v>
      </c>
      <c r="AA29" s="3">
        <v>64699</v>
      </c>
      <c r="AC29" s="3">
        <v>3895</v>
      </c>
      <c r="AD29" s="3">
        <v>7477</v>
      </c>
      <c r="AE29" s="3">
        <v>16883</v>
      </c>
      <c r="AF29" s="3" t="s">
        <v>108</v>
      </c>
      <c r="AG29" s="3">
        <v>40066</v>
      </c>
      <c r="AH29" s="3">
        <v>23561</v>
      </c>
      <c r="AI29" s="3">
        <v>24958</v>
      </c>
      <c r="AK29" s="3">
        <v>95</v>
      </c>
      <c r="AL29" s="3">
        <v>141</v>
      </c>
      <c r="AM29" s="3">
        <v>276</v>
      </c>
      <c r="AN29" s="3">
        <v>848129</v>
      </c>
      <c r="AO29" s="3">
        <v>1678</v>
      </c>
      <c r="AP29" s="3">
        <v>5783</v>
      </c>
      <c r="AQ29" s="3">
        <v>19870</v>
      </c>
      <c r="AR29" s="5">
        <v>43850</v>
      </c>
      <c r="AS29" s="3">
        <v>8548</v>
      </c>
      <c r="AV29" s="3">
        <v>2890</v>
      </c>
      <c r="AW29" s="3">
        <v>1111.992</v>
      </c>
      <c r="AX29" s="3">
        <v>2220</v>
      </c>
      <c r="AY29" s="3">
        <v>899.28700000000003</v>
      </c>
      <c r="AZ29" s="3">
        <v>346.2</v>
      </c>
      <c r="BA29" s="3">
        <v>1098.5999999999999</v>
      </c>
      <c r="BB29" s="3">
        <v>8971</v>
      </c>
      <c r="BC29" s="3">
        <v>6</v>
      </c>
      <c r="BD29" s="3">
        <v>3895</v>
      </c>
      <c r="BE29" s="3">
        <v>1</v>
      </c>
      <c r="BF29" s="3">
        <v>5141</v>
      </c>
      <c r="BG29" s="3">
        <v>1</v>
      </c>
      <c r="BH29" s="3">
        <v>31</v>
      </c>
      <c r="BI29" s="3">
        <v>1</v>
      </c>
      <c r="BJ29" s="3">
        <v>9470</v>
      </c>
      <c r="BK29" s="3">
        <v>9636</v>
      </c>
      <c r="BM29" s="3">
        <v>46.3</v>
      </c>
      <c r="BN29" s="5">
        <v>42768</v>
      </c>
      <c r="BO29" s="3">
        <v>1</v>
      </c>
      <c r="BP29" s="3">
        <v>1</v>
      </c>
      <c r="BR29" s="3" t="s">
        <v>159</v>
      </c>
      <c r="BS29" s="3">
        <v>27236</v>
      </c>
      <c r="BT29" s="3">
        <v>166</v>
      </c>
      <c r="BV29" s="3" t="s">
        <v>173</v>
      </c>
      <c r="BW29" s="3" t="s">
        <v>99</v>
      </c>
      <c r="BX29" s="3">
        <v>3</v>
      </c>
      <c r="BY29" s="3" t="s">
        <v>100</v>
      </c>
      <c r="CA29" s="3" t="s">
        <v>101</v>
      </c>
      <c r="CD29" s="3">
        <v>30.531108199999998</v>
      </c>
      <c r="CE29" s="3">
        <v>298</v>
      </c>
      <c r="CF29" s="3">
        <v>-94.255357700000005</v>
      </c>
      <c r="CI29" s="3" t="s">
        <v>102</v>
      </c>
      <c r="CJ29" s="3" t="s">
        <v>89</v>
      </c>
      <c r="CK29" s="3" t="s">
        <v>174</v>
      </c>
      <c r="CL29" s="3">
        <v>129914850</v>
      </c>
      <c r="CM29" s="3">
        <v>10590</v>
      </c>
      <c r="CN29" s="3">
        <v>11776</v>
      </c>
      <c r="CO29" s="3">
        <v>14083</v>
      </c>
      <c r="CP29" s="3">
        <v>0</v>
      </c>
    </row>
    <row r="30" spans="1:94" ht="75">
      <c r="A30" s="4">
        <v>42457308750000</v>
      </c>
      <c r="B30" s="7">
        <v>4245730875</v>
      </c>
      <c r="C30" s="4">
        <f>COUNTIF(Table2[API 10/UWI],Table1[[#This Row],[Cleaned API]])</f>
        <v>1</v>
      </c>
      <c r="D30" s="7" t="str">
        <f>IFERROR(INDEX(Table2[Permit Type],MATCH(Table1[[#This Row],[Cleaned API]],Table2[API 10/UWI],0)), "Not in Permit List")</f>
        <v>NewDrill</v>
      </c>
      <c r="E30" s="7" t="str">
        <f>IF(AND(Table1[[#This Row],[Occurences in Magnum Permit List]]&gt;0, Table1[[#This Row],[Data Pull Permit Type]]="NewDrill"), "Y", "N")</f>
        <v>Y</v>
      </c>
      <c r="F30" s="3" t="s">
        <v>89</v>
      </c>
      <c r="G30" s="3" t="s">
        <v>169</v>
      </c>
      <c r="H30" s="8" t="s">
        <v>222</v>
      </c>
      <c r="I30" s="3" t="s">
        <v>171</v>
      </c>
      <c r="J30" s="3" t="str">
        <f>LEFT(Table1[[#This Row],[County/Parish]],LEN(Table1[[#This Row],[County/Parish]])-5)</f>
        <v>TYLER</v>
      </c>
      <c r="K30" s="3" t="s">
        <v>172</v>
      </c>
      <c r="L30" s="3" t="s">
        <v>93</v>
      </c>
      <c r="M30" s="3" t="s">
        <v>94</v>
      </c>
      <c r="N30" s="3" t="s">
        <v>95</v>
      </c>
      <c r="O30" s="3">
        <v>9975</v>
      </c>
      <c r="P30" s="5">
        <v>42560</v>
      </c>
      <c r="Q30" s="5">
        <v>42767</v>
      </c>
      <c r="R30" s="5">
        <v>43983</v>
      </c>
      <c r="S30" s="3">
        <v>41</v>
      </c>
      <c r="T30" s="3">
        <v>627615</v>
      </c>
      <c r="U30" s="3">
        <v>33</v>
      </c>
      <c r="V30" s="3">
        <v>85444</v>
      </c>
      <c r="W30" s="3">
        <v>6</v>
      </c>
      <c r="Y30" s="3">
        <v>1116</v>
      </c>
      <c r="Z30" s="3">
        <v>1076</v>
      </c>
      <c r="AA30" s="3">
        <v>190047</v>
      </c>
      <c r="AC30" s="3">
        <v>6733</v>
      </c>
      <c r="AD30" s="3">
        <v>43002</v>
      </c>
      <c r="AE30" s="3">
        <v>34185</v>
      </c>
      <c r="AF30" s="3" t="s">
        <v>108</v>
      </c>
      <c r="AG30" s="3">
        <v>279159</v>
      </c>
      <c r="AH30" s="3">
        <v>80712</v>
      </c>
      <c r="AI30" s="3">
        <v>481</v>
      </c>
      <c r="AK30" s="3">
        <v>205</v>
      </c>
      <c r="AL30" s="3">
        <v>450</v>
      </c>
      <c r="AM30" s="3">
        <v>1468</v>
      </c>
      <c r="AN30" s="3">
        <v>2699355</v>
      </c>
      <c r="AO30" s="3">
        <v>2</v>
      </c>
      <c r="AP30" s="3">
        <v>14889</v>
      </c>
      <c r="AQ30" s="3">
        <v>67628</v>
      </c>
      <c r="AR30" s="5">
        <v>42773</v>
      </c>
      <c r="AS30" s="3">
        <v>115</v>
      </c>
      <c r="AT30" s="3">
        <v>2380</v>
      </c>
      <c r="AU30" s="3">
        <v>2715</v>
      </c>
      <c r="AV30" s="3">
        <v>7160</v>
      </c>
      <c r="AW30" s="3">
        <v>3300.7640000000001</v>
      </c>
      <c r="AX30" s="3">
        <v>7350</v>
      </c>
      <c r="AY30" s="3">
        <v>302.95999999999998</v>
      </c>
      <c r="AZ30" s="3">
        <v>139.80000000000001</v>
      </c>
      <c r="BA30" s="3">
        <v>0</v>
      </c>
      <c r="BB30" s="3">
        <v>49251</v>
      </c>
      <c r="BC30" s="3">
        <v>3</v>
      </c>
      <c r="BD30" s="3">
        <v>6733</v>
      </c>
      <c r="BE30" s="3">
        <v>1</v>
      </c>
      <c r="BF30" s="3">
        <v>13947</v>
      </c>
      <c r="BG30" s="3">
        <v>2</v>
      </c>
      <c r="BH30" s="3">
        <v>84</v>
      </c>
      <c r="BI30" s="3">
        <v>2</v>
      </c>
      <c r="BJ30" s="3">
        <v>9318</v>
      </c>
      <c r="BK30" s="3">
        <v>9332</v>
      </c>
      <c r="BL30" s="3">
        <v>0.73</v>
      </c>
      <c r="BM30" s="3">
        <v>54.4</v>
      </c>
      <c r="BN30" s="5">
        <v>42768</v>
      </c>
      <c r="BO30" s="3">
        <v>1</v>
      </c>
      <c r="BP30" s="3">
        <v>1</v>
      </c>
      <c r="BQ30" s="3" t="s">
        <v>89</v>
      </c>
      <c r="BR30" s="3" t="s">
        <v>159</v>
      </c>
      <c r="BS30" s="3">
        <v>282350</v>
      </c>
      <c r="BT30" s="3">
        <v>14</v>
      </c>
      <c r="BV30" s="3" t="s">
        <v>173</v>
      </c>
      <c r="BW30" s="3" t="s">
        <v>99</v>
      </c>
      <c r="BX30" s="3">
        <v>3</v>
      </c>
      <c r="BY30" s="3" t="s">
        <v>100</v>
      </c>
      <c r="CA30" s="3" t="s">
        <v>101</v>
      </c>
      <c r="CD30" s="3">
        <v>30.531108199999998</v>
      </c>
      <c r="CE30" s="3">
        <v>298</v>
      </c>
      <c r="CF30" s="3">
        <v>-94.255357700000005</v>
      </c>
      <c r="CI30" s="3" t="s">
        <v>102</v>
      </c>
      <c r="CJ30" s="3" t="s">
        <v>89</v>
      </c>
      <c r="CK30" s="3" t="s">
        <v>174</v>
      </c>
      <c r="CL30" s="3">
        <v>129914849</v>
      </c>
      <c r="CM30" s="3">
        <v>5107</v>
      </c>
      <c r="CN30" s="3">
        <v>16857</v>
      </c>
      <c r="CO30" s="3">
        <v>27</v>
      </c>
      <c r="CP30" s="3">
        <v>0</v>
      </c>
    </row>
    <row r="31" spans="1:94" ht="75">
      <c r="A31" s="4">
        <v>42199335270000</v>
      </c>
      <c r="B31" s="7">
        <v>4219933527</v>
      </c>
      <c r="C31" s="4">
        <f>COUNTIF(Table2[API 10/UWI],Table1[[#This Row],[Cleaned API]])</f>
        <v>1</v>
      </c>
      <c r="D31" s="7" t="str">
        <f>IFERROR(INDEX(Table2[Permit Type],MATCH(Table1[[#This Row],[Cleaned API]],Table2[API 10/UWI],0)), "Not in Permit List")</f>
        <v>Recomplete</v>
      </c>
      <c r="E31" s="7" t="str">
        <f>IF(AND(Table1[[#This Row],[Occurences in Magnum Permit List]]&gt;0, Table1[[#This Row],[Data Pull Permit Type]]="NewDrill"), "Y", "N")</f>
        <v>N</v>
      </c>
      <c r="F31" s="3" t="s">
        <v>89</v>
      </c>
      <c r="G31" s="3" t="s">
        <v>223</v>
      </c>
      <c r="H31" s="8" t="s">
        <v>205</v>
      </c>
      <c r="I31" s="3" t="s">
        <v>147</v>
      </c>
      <c r="J31" s="3" t="str">
        <f>LEFT(Table1[[#This Row],[County/Parish]],LEN(Table1[[#This Row],[County/Parish]])-5)</f>
        <v>HARDIN</v>
      </c>
      <c r="K31" s="3" t="s">
        <v>206</v>
      </c>
      <c r="L31" s="3" t="s">
        <v>93</v>
      </c>
      <c r="M31" s="3" t="s">
        <v>211</v>
      </c>
      <c r="N31" s="3" t="s">
        <v>149</v>
      </c>
      <c r="O31" s="3">
        <v>14203</v>
      </c>
      <c r="P31" s="5">
        <v>42203</v>
      </c>
      <c r="Q31" s="5">
        <v>42278</v>
      </c>
      <c r="R31" s="5">
        <v>43009</v>
      </c>
      <c r="S31" s="3">
        <v>12</v>
      </c>
      <c r="T31" s="3">
        <v>37207</v>
      </c>
      <c r="V31" s="3">
        <v>305</v>
      </c>
      <c r="X31" s="3">
        <v>1</v>
      </c>
      <c r="Z31" s="3">
        <v>0</v>
      </c>
      <c r="AA31" s="3">
        <v>6506</v>
      </c>
      <c r="AD31" s="3">
        <v>11664</v>
      </c>
      <c r="AE31" s="3">
        <v>0</v>
      </c>
      <c r="AF31" s="3" t="s">
        <v>108</v>
      </c>
      <c r="AG31" s="3">
        <v>29398</v>
      </c>
      <c r="AH31" s="3">
        <v>4900</v>
      </c>
      <c r="AI31" s="3">
        <v>0</v>
      </c>
      <c r="AK31" s="3">
        <v>0</v>
      </c>
      <c r="AL31" s="3">
        <v>35</v>
      </c>
      <c r="AM31" s="3">
        <v>212</v>
      </c>
      <c r="AN31" s="3">
        <v>211900</v>
      </c>
      <c r="AO31" s="3">
        <v>0</v>
      </c>
      <c r="AP31" s="3">
        <v>304</v>
      </c>
      <c r="AQ31" s="3">
        <v>25543</v>
      </c>
      <c r="AS31" s="3">
        <v>0</v>
      </c>
      <c r="AX31" s="3">
        <v>121990</v>
      </c>
      <c r="AZ31" s="3">
        <v>0</v>
      </c>
      <c r="BB31" s="3">
        <v>11664</v>
      </c>
      <c r="BC31" s="3">
        <v>1</v>
      </c>
      <c r="BD31" s="3">
        <v>304</v>
      </c>
      <c r="BE31" s="3">
        <v>1</v>
      </c>
      <c r="BF31" s="3">
        <v>1944</v>
      </c>
      <c r="BG31" s="3">
        <v>1</v>
      </c>
      <c r="BH31" s="3">
        <v>12</v>
      </c>
      <c r="BI31" s="3">
        <v>1</v>
      </c>
      <c r="BJ31" s="3">
        <v>10042</v>
      </c>
      <c r="BK31" s="3">
        <v>10052</v>
      </c>
      <c r="BN31" s="5">
        <v>42288</v>
      </c>
      <c r="BO31" s="3">
        <v>1</v>
      </c>
      <c r="BP31" s="3">
        <v>1</v>
      </c>
      <c r="BQ31" s="3" t="s">
        <v>158</v>
      </c>
      <c r="BR31" s="3" t="s">
        <v>207</v>
      </c>
      <c r="BS31" s="3">
        <v>281878</v>
      </c>
      <c r="BT31" s="3">
        <v>10</v>
      </c>
      <c r="BV31" s="3" t="s">
        <v>208</v>
      </c>
      <c r="BW31" s="3" t="s">
        <v>99</v>
      </c>
      <c r="BX31" s="3">
        <v>3</v>
      </c>
      <c r="BY31" s="3" t="s">
        <v>100</v>
      </c>
      <c r="BZ31" s="3">
        <v>185</v>
      </c>
      <c r="CA31" s="3" t="s">
        <v>101</v>
      </c>
      <c r="CD31" s="3">
        <v>30.4950847</v>
      </c>
      <c r="CE31" s="3">
        <v>298</v>
      </c>
      <c r="CF31" s="3">
        <v>-94.175819399999995</v>
      </c>
      <c r="CG31" s="3">
        <v>1</v>
      </c>
      <c r="CI31" s="3" t="s">
        <v>102</v>
      </c>
      <c r="CJ31" s="3" t="s">
        <v>89</v>
      </c>
      <c r="CK31" s="3" t="s">
        <v>152</v>
      </c>
      <c r="CL31" s="3">
        <v>129788723</v>
      </c>
      <c r="CM31" s="3">
        <v>1</v>
      </c>
      <c r="CO31" s="3">
        <v>0</v>
      </c>
      <c r="CP31" s="3">
        <v>6752</v>
      </c>
    </row>
    <row r="32" spans="1:94" ht="45">
      <c r="A32" s="4">
        <v>42245328040000</v>
      </c>
      <c r="B32" s="7">
        <v>4224532804</v>
      </c>
      <c r="C32" s="4">
        <f>COUNTIF(Table2[API 10/UWI],Table1[[#This Row],[Cleaned API]])</f>
        <v>2</v>
      </c>
      <c r="D32" s="7" t="str">
        <f>IFERROR(INDEX(Table2[Permit Type],MATCH(Table1[[#This Row],[Cleaned API]],Table2[API 10/UWI],0)), "Not in Permit List")</f>
        <v>Recomplete</v>
      </c>
      <c r="E32" s="7" t="str">
        <f>IF(AND(Table1[[#This Row],[Occurences in Magnum Permit List]]&gt;0, Table1[[#This Row],[Data Pull Permit Type]]="NewDrill"), "Y", "N")</f>
        <v>N</v>
      </c>
      <c r="F32" s="3" t="s">
        <v>89</v>
      </c>
      <c r="G32" s="3" t="s">
        <v>224</v>
      </c>
      <c r="H32" s="8">
        <v>1</v>
      </c>
      <c r="I32" s="3" t="s">
        <v>105</v>
      </c>
      <c r="J32" s="3" t="str">
        <f>LEFT(Table1[[#This Row],[County/Parish]],LEN(Table1[[#This Row],[County/Parish]])-5)</f>
        <v>JEFFERSON</v>
      </c>
      <c r="K32" s="3" t="s">
        <v>225</v>
      </c>
      <c r="L32" s="3" t="s">
        <v>107</v>
      </c>
      <c r="M32" s="3" t="s">
        <v>94</v>
      </c>
      <c r="N32" s="3" t="s">
        <v>95</v>
      </c>
      <c r="O32" s="3">
        <v>7120</v>
      </c>
      <c r="P32" s="5">
        <v>41753</v>
      </c>
      <c r="AF32" s="3" t="s">
        <v>108</v>
      </c>
      <c r="AR32" s="5">
        <v>42948</v>
      </c>
      <c r="BJ32" s="3">
        <v>5883</v>
      </c>
      <c r="BK32" s="3">
        <v>5892</v>
      </c>
      <c r="BM32" s="3">
        <v>25</v>
      </c>
      <c r="BN32" s="5">
        <v>41828</v>
      </c>
      <c r="BO32" s="3">
        <v>1</v>
      </c>
      <c r="BQ32" s="3" t="s">
        <v>89</v>
      </c>
      <c r="BR32" s="3" t="s">
        <v>97</v>
      </c>
      <c r="BS32" s="3">
        <v>27190</v>
      </c>
      <c r="BT32" s="3">
        <v>9</v>
      </c>
      <c r="BV32" s="3" t="s">
        <v>109</v>
      </c>
      <c r="BW32" s="3" t="s">
        <v>99</v>
      </c>
      <c r="BX32" s="3">
        <v>3</v>
      </c>
      <c r="BY32" s="3" t="s">
        <v>100</v>
      </c>
      <c r="CA32" s="3" t="s">
        <v>101</v>
      </c>
      <c r="CD32" s="3">
        <v>29.747720999999999</v>
      </c>
      <c r="CE32" s="3">
        <v>22</v>
      </c>
      <c r="CF32" s="3">
        <v>-94.2650845</v>
      </c>
      <c r="CI32" s="3" t="s">
        <v>102</v>
      </c>
      <c r="CJ32" s="3" t="s">
        <v>89</v>
      </c>
      <c r="CK32" s="3" t="s">
        <v>226</v>
      </c>
      <c r="CL32" s="3">
        <v>129778952</v>
      </c>
      <c r="CP32" s="3">
        <v>0</v>
      </c>
    </row>
    <row r="33" spans="1:94" ht="45">
      <c r="A33" s="4">
        <v>42285337940000</v>
      </c>
      <c r="B33" s="7">
        <v>4228533794</v>
      </c>
      <c r="C33" s="4">
        <f>COUNTIF(Table2[API 10/UWI],Table1[[#This Row],[Cleaned API]])</f>
        <v>2</v>
      </c>
      <c r="D33" s="7" t="str">
        <f>IFERROR(INDEX(Table2[Permit Type],MATCH(Table1[[#This Row],[Cleaned API]],Table2[API 10/UWI],0)), "Not in Permit List")</f>
        <v>Recomplete</v>
      </c>
      <c r="E33" s="7" t="str">
        <f>IF(AND(Table1[[#This Row],[Occurences in Magnum Permit List]]&gt;0, Table1[[#This Row],[Data Pull Permit Type]]="NewDrill"), "Y", "N")</f>
        <v>N</v>
      </c>
      <c r="F33" s="3" t="s">
        <v>89</v>
      </c>
      <c r="G33" s="3" t="s">
        <v>227</v>
      </c>
      <c r="H33" s="8">
        <v>1</v>
      </c>
      <c r="I33" s="3" t="s">
        <v>228</v>
      </c>
      <c r="J33" s="3" t="str">
        <f>LEFT(Table1[[#This Row],[County/Parish]],LEN(Table1[[#This Row],[County/Parish]])-5)</f>
        <v>LAVACA</v>
      </c>
      <c r="K33" s="3" t="s">
        <v>229</v>
      </c>
      <c r="L33" s="3" t="s">
        <v>107</v>
      </c>
      <c r="M33" s="3" t="s">
        <v>94</v>
      </c>
      <c r="N33" s="3" t="s">
        <v>95</v>
      </c>
      <c r="O33" s="3">
        <v>8400</v>
      </c>
      <c r="P33" s="5">
        <v>41841</v>
      </c>
      <c r="Q33" s="5">
        <v>42583</v>
      </c>
      <c r="R33" s="5">
        <v>43221</v>
      </c>
      <c r="S33" s="3">
        <v>13</v>
      </c>
      <c r="V33" s="3">
        <v>2211</v>
      </c>
      <c r="X33" s="3">
        <v>96</v>
      </c>
      <c r="Z33" s="3">
        <v>3199</v>
      </c>
      <c r="AA33" s="3">
        <v>2211</v>
      </c>
      <c r="AB33" s="3" t="s">
        <v>163</v>
      </c>
      <c r="AC33" s="3">
        <v>70</v>
      </c>
      <c r="AE33" s="3">
        <v>618</v>
      </c>
      <c r="AF33" s="3" t="s">
        <v>96</v>
      </c>
      <c r="AG33" s="3">
        <v>0</v>
      </c>
      <c r="AH33" s="3">
        <v>618</v>
      </c>
      <c r="AI33" s="3">
        <v>1288</v>
      </c>
      <c r="AJ33" s="3" t="s">
        <v>164</v>
      </c>
      <c r="AK33" s="3">
        <v>14</v>
      </c>
      <c r="AL33" s="3">
        <v>14</v>
      </c>
      <c r="AM33" s="3">
        <v>0</v>
      </c>
      <c r="AN33" s="3">
        <v>81000</v>
      </c>
      <c r="AO33" s="3">
        <v>115</v>
      </c>
      <c r="AP33" s="3">
        <v>618</v>
      </c>
      <c r="AR33" s="5">
        <v>43831</v>
      </c>
      <c r="AS33" s="3">
        <v>1288</v>
      </c>
      <c r="AV33" s="3">
        <v>0</v>
      </c>
      <c r="AX33" s="3">
        <v>0</v>
      </c>
      <c r="BD33" s="3">
        <v>405</v>
      </c>
      <c r="BE33" s="3">
        <v>2</v>
      </c>
      <c r="BF33" s="3">
        <v>405</v>
      </c>
      <c r="BG33" s="3">
        <v>2</v>
      </c>
      <c r="BH33" s="3">
        <v>2</v>
      </c>
      <c r="BI33" s="3">
        <v>2</v>
      </c>
      <c r="BJ33" s="3">
        <v>8109</v>
      </c>
      <c r="BK33" s="3">
        <v>8119</v>
      </c>
      <c r="BM33" s="3">
        <v>33.9</v>
      </c>
      <c r="BN33" s="5">
        <v>42192</v>
      </c>
      <c r="BO33" s="3">
        <v>1</v>
      </c>
      <c r="BP33" s="3">
        <v>1</v>
      </c>
      <c r="BR33" s="3" t="s">
        <v>212</v>
      </c>
      <c r="BS33" s="3">
        <v>27162</v>
      </c>
      <c r="BT33" s="3">
        <v>10</v>
      </c>
      <c r="BV33" s="3" t="s">
        <v>230</v>
      </c>
      <c r="BW33" s="3" t="s">
        <v>99</v>
      </c>
      <c r="BX33" s="3">
        <v>2</v>
      </c>
      <c r="BY33" s="3" t="s">
        <v>100</v>
      </c>
      <c r="BZ33" s="3">
        <v>3</v>
      </c>
      <c r="CA33" s="3" t="s">
        <v>101</v>
      </c>
      <c r="CD33" s="3">
        <v>29.423360200000001</v>
      </c>
      <c r="CE33" s="3">
        <v>247</v>
      </c>
      <c r="CF33" s="3">
        <v>-96.652023700000001</v>
      </c>
      <c r="CI33" s="3" t="s">
        <v>102</v>
      </c>
      <c r="CJ33" s="3" t="s">
        <v>89</v>
      </c>
      <c r="CK33" s="3" t="s">
        <v>231</v>
      </c>
      <c r="CL33" s="3">
        <v>129760836</v>
      </c>
      <c r="CM33" s="3">
        <v>1593</v>
      </c>
      <c r="CO33" s="3">
        <v>1911</v>
      </c>
      <c r="CP33" s="3">
        <v>0</v>
      </c>
    </row>
    <row r="34" spans="1:94" ht="75">
      <c r="A34" s="4">
        <v>42199335280000</v>
      </c>
      <c r="B34" s="7">
        <v>4219933528</v>
      </c>
      <c r="C34" s="4">
        <f>COUNTIF(Table2[API 10/UWI],Table1[[#This Row],[Cleaned API]])</f>
        <v>0</v>
      </c>
      <c r="D34" s="7" t="str">
        <f>IFERROR(INDEX(Table2[Permit Type],MATCH(Table1[[#This Row],[Cleaned API]],Table2[API 10/UWI],0)), "Not in Permit List")</f>
        <v>Not in Permit List</v>
      </c>
      <c r="E34" s="7" t="str">
        <f>IF(AND(Table1[[#This Row],[Occurences in Magnum Permit List]]&gt;0, Table1[[#This Row],[Data Pull Permit Type]]="NewDrill"), "Y", "N")</f>
        <v>N</v>
      </c>
      <c r="F34" s="3" t="s">
        <v>89</v>
      </c>
      <c r="G34" s="3" t="s">
        <v>223</v>
      </c>
      <c r="H34" s="8">
        <v>2</v>
      </c>
      <c r="I34" s="3" t="s">
        <v>147</v>
      </c>
      <c r="J34" s="3" t="str">
        <f>LEFT(Table1[[#This Row],[County/Parish]],LEN(Table1[[#This Row],[County/Parish]])-5)</f>
        <v>HARDIN</v>
      </c>
      <c r="K34" s="3" t="s">
        <v>206</v>
      </c>
      <c r="L34" s="3" t="s">
        <v>93</v>
      </c>
      <c r="M34" s="3" t="s">
        <v>94</v>
      </c>
      <c r="N34" s="3" t="s">
        <v>119</v>
      </c>
      <c r="O34" s="3">
        <v>11355</v>
      </c>
      <c r="P34" s="5">
        <v>42207</v>
      </c>
      <c r="Q34" s="5">
        <v>42401</v>
      </c>
      <c r="R34" s="5">
        <v>42522</v>
      </c>
      <c r="S34" s="3">
        <v>4</v>
      </c>
      <c r="T34" s="3">
        <v>6119</v>
      </c>
      <c r="Y34" s="3">
        <v>19</v>
      </c>
      <c r="Z34" s="3">
        <v>0</v>
      </c>
      <c r="AA34" s="3">
        <v>1020</v>
      </c>
      <c r="AD34" s="3">
        <v>927</v>
      </c>
      <c r="AF34" s="3" t="s">
        <v>108</v>
      </c>
      <c r="AK34" s="3">
        <v>0</v>
      </c>
      <c r="AL34" s="3">
        <v>14</v>
      </c>
      <c r="AM34" s="3">
        <v>83</v>
      </c>
      <c r="AN34" s="3">
        <v>83032</v>
      </c>
      <c r="AO34" s="3">
        <v>0</v>
      </c>
      <c r="AZ34" s="3">
        <v>0</v>
      </c>
      <c r="BA34" s="3">
        <v>0</v>
      </c>
      <c r="BB34" s="3">
        <v>2599</v>
      </c>
      <c r="BC34" s="3">
        <v>3</v>
      </c>
      <c r="BF34" s="3">
        <v>433</v>
      </c>
      <c r="BG34" s="3">
        <v>3</v>
      </c>
      <c r="BH34" s="3">
        <v>3</v>
      </c>
      <c r="BI34" s="3">
        <v>3</v>
      </c>
      <c r="BJ34" s="3">
        <v>10649</v>
      </c>
      <c r="BK34" s="3">
        <v>11265</v>
      </c>
      <c r="BN34" s="5">
        <v>42416</v>
      </c>
      <c r="BO34" s="3">
        <v>1</v>
      </c>
      <c r="BP34" s="3">
        <v>1</v>
      </c>
      <c r="BQ34" s="3" t="s">
        <v>158</v>
      </c>
      <c r="BR34" s="3" t="s">
        <v>207</v>
      </c>
      <c r="BS34" s="3">
        <v>281611</v>
      </c>
      <c r="BT34" s="3">
        <v>616</v>
      </c>
      <c r="BV34" s="3" t="s">
        <v>208</v>
      </c>
      <c r="BW34" s="3" t="s">
        <v>99</v>
      </c>
      <c r="BX34" s="3">
        <v>3</v>
      </c>
      <c r="BY34" s="3" t="s">
        <v>100</v>
      </c>
      <c r="BZ34" s="3">
        <v>185</v>
      </c>
      <c r="CA34" s="3" t="s">
        <v>101</v>
      </c>
      <c r="CD34" s="3">
        <v>30.4950525</v>
      </c>
      <c r="CE34" s="3">
        <v>298</v>
      </c>
      <c r="CF34" s="3">
        <v>-94.175848700000003</v>
      </c>
      <c r="CG34" s="3">
        <v>1</v>
      </c>
      <c r="CI34" s="3" t="s">
        <v>102</v>
      </c>
      <c r="CJ34" s="3" t="s">
        <v>89</v>
      </c>
      <c r="CK34" s="3" t="s">
        <v>152</v>
      </c>
      <c r="CL34" s="3">
        <v>129760794</v>
      </c>
      <c r="CN34" s="3">
        <v>6119</v>
      </c>
      <c r="CO34" s="3">
        <v>0</v>
      </c>
      <c r="CP34" s="3">
        <v>6752</v>
      </c>
    </row>
    <row r="35" spans="1:94" ht="45">
      <c r="A35" s="4">
        <v>42245317140000</v>
      </c>
      <c r="B35" s="7">
        <v>4224531714</v>
      </c>
      <c r="C35" s="4">
        <f>COUNTIF(Table2[API 10/UWI],Table1[[#This Row],[Cleaned API]])</f>
        <v>1</v>
      </c>
      <c r="D35" s="7" t="str">
        <f>IFERROR(INDEX(Table2[Permit Type],MATCH(Table1[[#This Row],[Cleaned API]],Table2[API 10/UWI],0)), "Not in Permit List")</f>
        <v>ReEnter</v>
      </c>
      <c r="E35" s="7" t="str">
        <f>IF(AND(Table1[[#This Row],[Occurences in Magnum Permit List]]&gt;0, Table1[[#This Row],[Data Pull Permit Type]]="NewDrill"), "Y", "N")</f>
        <v>N</v>
      </c>
      <c r="F35" s="3" t="s">
        <v>89</v>
      </c>
      <c r="G35" s="3" t="s">
        <v>232</v>
      </c>
      <c r="H35" s="8">
        <v>1</v>
      </c>
      <c r="I35" s="3" t="s">
        <v>105</v>
      </c>
      <c r="J35" s="3" t="str">
        <f>LEFT(Table1[[#This Row],[County/Parish]],LEN(Table1[[#This Row],[County/Parish]])-5)</f>
        <v>JEFFERSON</v>
      </c>
      <c r="K35" s="3" t="s">
        <v>233</v>
      </c>
      <c r="L35" s="3" t="s">
        <v>107</v>
      </c>
      <c r="M35" s="3" t="s">
        <v>94</v>
      </c>
      <c r="N35" s="3" t="s">
        <v>119</v>
      </c>
      <c r="O35" s="3">
        <v>6423</v>
      </c>
      <c r="P35" s="5">
        <v>42547</v>
      </c>
      <c r="AF35" s="3" t="s">
        <v>108</v>
      </c>
      <c r="AR35" s="5">
        <v>43313</v>
      </c>
      <c r="BJ35" s="3">
        <v>4712</v>
      </c>
      <c r="BK35" s="3">
        <v>4718</v>
      </c>
      <c r="BM35" s="3">
        <v>30.8</v>
      </c>
      <c r="BN35" s="5">
        <v>30782</v>
      </c>
      <c r="BO35" s="3">
        <v>1</v>
      </c>
      <c r="BQ35" s="3" t="s">
        <v>89</v>
      </c>
      <c r="BR35" s="3" t="s">
        <v>97</v>
      </c>
      <c r="BS35" s="3">
        <v>27150</v>
      </c>
      <c r="BT35" s="3">
        <v>6</v>
      </c>
      <c r="BV35" s="3" t="s">
        <v>109</v>
      </c>
      <c r="BW35" s="3" t="s">
        <v>99</v>
      </c>
      <c r="BX35" s="3">
        <v>3</v>
      </c>
      <c r="BY35" s="3" t="s">
        <v>100</v>
      </c>
      <c r="CA35" s="3" t="s">
        <v>101</v>
      </c>
      <c r="CD35" s="3">
        <v>29.752817</v>
      </c>
      <c r="CE35" s="3">
        <v>22</v>
      </c>
      <c r="CF35" s="3">
        <v>-94.253888700000005</v>
      </c>
      <c r="CI35" s="3" t="s">
        <v>102</v>
      </c>
      <c r="CJ35" s="3" t="s">
        <v>89</v>
      </c>
      <c r="CK35" s="3" t="s">
        <v>226</v>
      </c>
      <c r="CL35" s="3">
        <v>129759930</v>
      </c>
      <c r="CP35" s="3">
        <v>0</v>
      </c>
    </row>
    <row r="36" spans="1:94" ht="75">
      <c r="A36" s="4">
        <v>42199335420000</v>
      </c>
      <c r="B36" s="7">
        <v>4219933542</v>
      </c>
      <c r="C36" s="4">
        <f>COUNTIF(Table2[API 10/UWI],Table1[[#This Row],[Cleaned API]])</f>
        <v>1</v>
      </c>
      <c r="D36" s="7" t="str">
        <f>IFERROR(INDEX(Table2[Permit Type],MATCH(Table1[[#This Row],[Cleaned API]],Table2[API 10/UWI],0)), "Not in Permit List")</f>
        <v>Recomplete</v>
      </c>
      <c r="E36" s="7" t="str">
        <f>IF(AND(Table1[[#This Row],[Occurences in Magnum Permit List]]&gt;0, Table1[[#This Row],[Data Pull Permit Type]]="NewDrill"), "Y", "N")</f>
        <v>N</v>
      </c>
      <c r="F36" s="3" t="s">
        <v>89</v>
      </c>
      <c r="G36" s="3" t="s">
        <v>234</v>
      </c>
      <c r="H36" s="8" t="s">
        <v>205</v>
      </c>
      <c r="I36" s="3" t="s">
        <v>147</v>
      </c>
      <c r="J36" s="3" t="str">
        <f>LEFT(Table1[[#This Row],[County/Parish]],LEN(Table1[[#This Row],[County/Parish]])-5)</f>
        <v>HARDIN</v>
      </c>
      <c r="K36" s="3" t="s">
        <v>206</v>
      </c>
      <c r="L36" s="3" t="s">
        <v>93</v>
      </c>
      <c r="M36" s="3" t="s">
        <v>211</v>
      </c>
      <c r="N36" s="3" t="s">
        <v>149</v>
      </c>
      <c r="O36" s="3">
        <v>13699</v>
      </c>
      <c r="P36" s="5">
        <v>42285</v>
      </c>
      <c r="Q36" s="5">
        <v>42491</v>
      </c>
      <c r="R36" s="5">
        <v>42614</v>
      </c>
      <c r="S36" s="3">
        <v>5</v>
      </c>
      <c r="T36" s="3">
        <v>20530</v>
      </c>
      <c r="V36" s="3">
        <v>1537</v>
      </c>
      <c r="X36" s="3">
        <v>467</v>
      </c>
      <c r="Y36" s="3">
        <v>1957</v>
      </c>
      <c r="Z36" s="3">
        <v>83168</v>
      </c>
      <c r="AA36" s="3">
        <v>4959</v>
      </c>
      <c r="AD36" s="3">
        <v>6176</v>
      </c>
      <c r="AF36" s="3" t="s">
        <v>108</v>
      </c>
      <c r="AK36" s="3">
        <v>3</v>
      </c>
      <c r="AL36" s="3">
        <v>29</v>
      </c>
      <c r="AM36" s="3">
        <v>157</v>
      </c>
      <c r="AN36" s="3">
        <v>176667</v>
      </c>
      <c r="AO36" s="3">
        <v>7928</v>
      </c>
      <c r="AR36" s="5">
        <v>42525</v>
      </c>
      <c r="AT36" s="3">
        <v>465</v>
      </c>
      <c r="AU36" s="3">
        <v>1215</v>
      </c>
      <c r="AV36" s="3">
        <v>47000</v>
      </c>
      <c r="AW36" s="3">
        <v>13357.189</v>
      </c>
      <c r="AX36" s="3">
        <v>13360</v>
      </c>
      <c r="AY36" s="3">
        <v>74.866</v>
      </c>
      <c r="AZ36" s="3">
        <v>21.3</v>
      </c>
      <c r="BA36" s="3">
        <v>238.6</v>
      </c>
      <c r="BB36" s="3">
        <v>6176</v>
      </c>
      <c r="BC36" s="3">
        <v>1</v>
      </c>
      <c r="BD36" s="3">
        <v>823</v>
      </c>
      <c r="BE36" s="3">
        <v>3</v>
      </c>
      <c r="BF36" s="3">
        <v>1511</v>
      </c>
      <c r="BG36" s="3">
        <v>4</v>
      </c>
      <c r="BH36" s="3">
        <v>9</v>
      </c>
      <c r="BI36" s="3">
        <v>4</v>
      </c>
      <c r="BJ36" s="3">
        <v>12529</v>
      </c>
      <c r="BK36" s="3">
        <v>13601</v>
      </c>
      <c r="BL36" s="3">
        <v>0.75</v>
      </c>
      <c r="BM36" s="3">
        <v>47.7</v>
      </c>
      <c r="BN36" s="5">
        <v>42306</v>
      </c>
      <c r="BO36" s="3">
        <v>1</v>
      </c>
      <c r="BP36" s="3">
        <v>1</v>
      </c>
      <c r="BQ36" s="3" t="s">
        <v>158</v>
      </c>
      <c r="BR36" s="3" t="s">
        <v>207</v>
      </c>
      <c r="BS36" s="3">
        <v>281490</v>
      </c>
      <c r="BT36" s="3">
        <v>1072</v>
      </c>
      <c r="BV36" s="3" t="s">
        <v>208</v>
      </c>
      <c r="BW36" s="3" t="s">
        <v>99</v>
      </c>
      <c r="BX36" s="3">
        <v>3</v>
      </c>
      <c r="BY36" s="3" t="s">
        <v>100</v>
      </c>
      <c r="BZ36" s="3">
        <v>185</v>
      </c>
      <c r="CA36" s="3" t="s">
        <v>101</v>
      </c>
      <c r="CD36" s="3">
        <v>30.494911699999999</v>
      </c>
      <c r="CE36" s="3">
        <v>298</v>
      </c>
      <c r="CF36" s="3">
        <v>-94.175976000000006</v>
      </c>
      <c r="CG36" s="3">
        <v>1</v>
      </c>
      <c r="CI36" s="3" t="s">
        <v>102</v>
      </c>
      <c r="CJ36" s="3" t="s">
        <v>89</v>
      </c>
      <c r="CK36" s="3" t="s">
        <v>152</v>
      </c>
      <c r="CL36" s="3">
        <v>129759782</v>
      </c>
      <c r="CM36" s="3">
        <v>1537</v>
      </c>
      <c r="CN36" s="3">
        <v>20530</v>
      </c>
      <c r="CO36" s="3">
        <v>83168</v>
      </c>
      <c r="CP36" s="3">
        <v>6752</v>
      </c>
    </row>
    <row r="37" spans="1:94" ht="60">
      <c r="A37" s="4">
        <v>42015306440000</v>
      </c>
      <c r="B37" s="7">
        <v>4201530644</v>
      </c>
      <c r="C37" s="4">
        <f>COUNTIF(Table2[API 10/UWI],Table1[[#This Row],[Cleaned API]])</f>
        <v>1</v>
      </c>
      <c r="D37" s="7" t="str">
        <f>IFERROR(INDEX(Table2[Permit Type],MATCH(Table1[[#This Row],[Cleaned API]],Table2[API 10/UWI],0)), "Not in Permit List")</f>
        <v>Recomplete</v>
      </c>
      <c r="E37" s="7" t="str">
        <f>IF(AND(Table1[[#This Row],[Occurences in Magnum Permit List]]&gt;0, Table1[[#This Row],[Data Pull Permit Type]]="NewDrill"), "Y", "N")</f>
        <v>N</v>
      </c>
      <c r="F37" s="3" t="s">
        <v>89</v>
      </c>
      <c r="G37" s="3" t="s">
        <v>235</v>
      </c>
      <c r="H37" s="8">
        <v>1</v>
      </c>
      <c r="I37" s="3" t="s">
        <v>236</v>
      </c>
      <c r="J37" s="3" t="str">
        <f>LEFT(Table1[[#This Row],[County/Parish]],LEN(Table1[[#This Row],[County/Parish]])-5)</f>
        <v>AUSTIN</v>
      </c>
      <c r="K37" s="3" t="s">
        <v>237</v>
      </c>
      <c r="L37" s="3" t="s">
        <v>107</v>
      </c>
      <c r="M37" s="3" t="s">
        <v>94</v>
      </c>
      <c r="N37" s="3" t="s">
        <v>95</v>
      </c>
      <c r="O37" s="3">
        <v>10216</v>
      </c>
      <c r="P37" s="5">
        <v>34086</v>
      </c>
      <c r="Q37" s="5">
        <v>42614</v>
      </c>
      <c r="R37" s="5">
        <v>43525</v>
      </c>
      <c r="S37" s="3">
        <v>20</v>
      </c>
      <c r="V37" s="3">
        <v>108</v>
      </c>
      <c r="X37" s="3">
        <v>1</v>
      </c>
      <c r="Z37" s="3">
        <v>0</v>
      </c>
      <c r="AA37" s="3">
        <v>108</v>
      </c>
      <c r="AC37" s="3">
        <v>13</v>
      </c>
      <c r="AE37" s="3">
        <v>51</v>
      </c>
      <c r="AF37" s="3" t="s">
        <v>108</v>
      </c>
      <c r="AG37" s="3">
        <v>0</v>
      </c>
      <c r="AH37" s="3">
        <v>51</v>
      </c>
      <c r="AI37" s="3">
        <v>0</v>
      </c>
      <c r="AJ37" s="3" t="s">
        <v>181</v>
      </c>
      <c r="AK37" s="3">
        <v>1</v>
      </c>
      <c r="AL37" s="3">
        <v>1</v>
      </c>
      <c r="AM37" s="3">
        <v>0</v>
      </c>
      <c r="AN37" s="3">
        <v>3871</v>
      </c>
      <c r="AO37" s="3">
        <v>0</v>
      </c>
      <c r="AP37" s="3">
        <v>38</v>
      </c>
      <c r="AR37" s="5">
        <v>42672</v>
      </c>
      <c r="AS37" s="3">
        <v>0</v>
      </c>
      <c r="AV37" s="3">
        <v>0</v>
      </c>
      <c r="AX37" s="3">
        <v>0</v>
      </c>
      <c r="BD37" s="3">
        <v>20</v>
      </c>
      <c r="BE37" s="3">
        <v>2</v>
      </c>
      <c r="BF37" s="3">
        <v>20</v>
      </c>
      <c r="BG37" s="3">
        <v>2</v>
      </c>
      <c r="BH37" s="3">
        <v>0</v>
      </c>
      <c r="BI37" s="3">
        <v>2</v>
      </c>
      <c r="BJ37" s="3">
        <v>8983</v>
      </c>
      <c r="BK37" s="3">
        <v>9230</v>
      </c>
      <c r="BM37" s="3">
        <v>28.3</v>
      </c>
      <c r="BN37" s="5">
        <v>34114</v>
      </c>
      <c r="BO37" s="3">
        <v>1</v>
      </c>
      <c r="BP37" s="3">
        <v>1</v>
      </c>
      <c r="BR37" s="3" t="s">
        <v>150</v>
      </c>
      <c r="BS37" s="3">
        <v>27151</v>
      </c>
      <c r="BT37" s="3">
        <v>247</v>
      </c>
      <c r="BV37" s="3" t="s">
        <v>238</v>
      </c>
      <c r="BW37" s="3" t="s">
        <v>99</v>
      </c>
      <c r="BX37" s="3">
        <v>3</v>
      </c>
      <c r="BY37" s="3" t="s">
        <v>100</v>
      </c>
      <c r="CA37" s="3" t="s">
        <v>101</v>
      </c>
      <c r="CD37" s="3">
        <v>30.019736200000001</v>
      </c>
      <c r="CF37" s="3">
        <v>-96.453117500000005</v>
      </c>
      <c r="CI37" s="3" t="s">
        <v>102</v>
      </c>
      <c r="CJ37" s="3" t="s">
        <v>89</v>
      </c>
      <c r="CL37" s="3">
        <v>129759706</v>
      </c>
      <c r="CM37" s="3">
        <v>19</v>
      </c>
      <c r="CO37" s="3">
        <v>0</v>
      </c>
      <c r="CP37" s="3">
        <v>0</v>
      </c>
    </row>
    <row r="38" spans="1:94" ht="45">
      <c r="A38" s="4">
        <v>42321323830000</v>
      </c>
      <c r="B38" s="7">
        <v>4232132383</v>
      </c>
      <c r="C38" s="4">
        <f>COUNTIF(Table2[API 10/UWI],Table1[[#This Row],[Cleaned API]])</f>
        <v>2</v>
      </c>
      <c r="D38" s="7" t="str">
        <f>IFERROR(INDEX(Table2[Permit Type],MATCH(Table1[[#This Row],[Cleaned API]],Table2[API 10/UWI],0)), "Not in Permit List")</f>
        <v>Recomplete</v>
      </c>
      <c r="E38" s="7" t="str">
        <f>IF(AND(Table1[[#This Row],[Occurences in Magnum Permit List]]&gt;0, Table1[[#This Row],[Data Pull Permit Type]]="NewDrill"), "Y", "N")</f>
        <v>N</v>
      </c>
      <c r="F38" s="3" t="s">
        <v>89</v>
      </c>
      <c r="G38" s="3" t="s">
        <v>239</v>
      </c>
      <c r="H38" s="8">
        <v>2</v>
      </c>
      <c r="I38" s="3" t="s">
        <v>117</v>
      </c>
      <c r="J38" s="3" t="str">
        <f>LEFT(Table1[[#This Row],[County/Parish]],LEN(Table1[[#This Row],[County/Parish]])-5)</f>
        <v>MATAGORDA</v>
      </c>
      <c r="K38" s="3" t="s">
        <v>240</v>
      </c>
      <c r="L38" s="3" t="s">
        <v>107</v>
      </c>
      <c r="M38" s="3" t="s">
        <v>94</v>
      </c>
      <c r="N38" s="3" t="s">
        <v>119</v>
      </c>
      <c r="O38" s="3">
        <v>10696</v>
      </c>
      <c r="P38" s="5">
        <v>42094</v>
      </c>
      <c r="AF38" s="3" t="s">
        <v>108</v>
      </c>
      <c r="AR38" s="5">
        <v>43252</v>
      </c>
      <c r="BJ38" s="3">
        <v>8582</v>
      </c>
      <c r="BK38" s="3">
        <v>8688</v>
      </c>
      <c r="BN38" s="5">
        <v>42580</v>
      </c>
      <c r="BO38" s="3">
        <v>1</v>
      </c>
      <c r="BR38" s="3" t="s">
        <v>97</v>
      </c>
      <c r="BS38" s="3">
        <v>27142</v>
      </c>
      <c r="BT38" s="3">
        <v>106</v>
      </c>
      <c r="BU38" s="3">
        <v>0</v>
      </c>
      <c r="BV38" s="3" t="s">
        <v>114</v>
      </c>
      <c r="BW38" s="3" t="s">
        <v>99</v>
      </c>
      <c r="BX38" s="3">
        <v>3</v>
      </c>
      <c r="BY38" s="3" t="s">
        <v>100</v>
      </c>
      <c r="CA38" s="3" t="s">
        <v>101</v>
      </c>
      <c r="CD38" s="3">
        <v>28.962456499999998</v>
      </c>
      <c r="CE38" s="3">
        <v>45</v>
      </c>
      <c r="CF38" s="3">
        <v>-95.978383300000004</v>
      </c>
      <c r="CI38" s="3" t="s">
        <v>102</v>
      </c>
      <c r="CJ38" s="3" t="s">
        <v>89</v>
      </c>
      <c r="CK38" s="3" t="s">
        <v>121</v>
      </c>
      <c r="CL38" s="3">
        <v>129728248</v>
      </c>
      <c r="CP38" s="3">
        <v>0</v>
      </c>
    </row>
    <row r="39" spans="1:94" ht="75">
      <c r="A39" s="4">
        <v>42199335230000</v>
      </c>
      <c r="B39" s="7">
        <v>4219933523</v>
      </c>
      <c r="C39" s="4">
        <f>COUNTIF(Table2[API 10/UWI],Table1[[#This Row],[Cleaned API]])</f>
        <v>2</v>
      </c>
      <c r="D39" s="7" t="str">
        <f>IFERROR(INDEX(Table2[Permit Type],MATCH(Table1[[#This Row],[Cleaned API]],Table2[API 10/UWI],0)), "Not in Permit List")</f>
        <v>Recomplete</v>
      </c>
      <c r="E39" s="7" t="str">
        <f>IF(AND(Table1[[#This Row],[Occurences in Magnum Permit List]]&gt;0, Table1[[#This Row],[Data Pull Permit Type]]="NewDrill"), "Y", "N")</f>
        <v>N</v>
      </c>
      <c r="F39" s="3" t="s">
        <v>89</v>
      </c>
      <c r="G39" s="3" t="s">
        <v>204</v>
      </c>
      <c r="H39" s="8" t="s">
        <v>205</v>
      </c>
      <c r="I39" s="3" t="s">
        <v>147</v>
      </c>
      <c r="J39" s="3" t="str">
        <f>LEFT(Table1[[#This Row],[County/Parish]],LEN(Table1[[#This Row],[County/Parish]])-5)</f>
        <v>HARDIN</v>
      </c>
      <c r="K39" s="3" t="s">
        <v>206</v>
      </c>
      <c r="L39" s="3" t="s">
        <v>93</v>
      </c>
      <c r="M39" s="3" t="s">
        <v>94</v>
      </c>
      <c r="N39" s="3" t="s">
        <v>149</v>
      </c>
      <c r="O39" s="3">
        <v>13205</v>
      </c>
      <c r="P39" s="5">
        <v>42127</v>
      </c>
      <c r="Q39" s="5">
        <v>42186</v>
      </c>
      <c r="R39" s="5">
        <v>42552</v>
      </c>
      <c r="S39" s="3">
        <v>13</v>
      </c>
      <c r="T39" s="3">
        <v>78557</v>
      </c>
      <c r="V39" s="3">
        <v>20658</v>
      </c>
      <c r="X39" s="3">
        <v>869</v>
      </c>
      <c r="Y39" s="3">
        <v>1119</v>
      </c>
      <c r="Z39" s="3">
        <v>0</v>
      </c>
      <c r="AA39" s="3">
        <v>33751</v>
      </c>
      <c r="AC39" s="3">
        <v>1238</v>
      </c>
      <c r="AD39" s="3">
        <v>11058</v>
      </c>
      <c r="AE39" s="3">
        <v>10837</v>
      </c>
      <c r="AF39" s="3" t="s">
        <v>108</v>
      </c>
      <c r="AG39" s="3">
        <v>58021</v>
      </c>
      <c r="AH39" s="3">
        <v>20507</v>
      </c>
      <c r="AI39" s="3">
        <v>0</v>
      </c>
      <c r="AK39" s="3">
        <v>16</v>
      </c>
      <c r="AL39" s="3">
        <v>24</v>
      </c>
      <c r="AM39" s="3">
        <v>51</v>
      </c>
      <c r="AN39" s="3">
        <v>144032</v>
      </c>
      <c r="AO39" s="3">
        <v>0</v>
      </c>
      <c r="AP39" s="3">
        <v>1238</v>
      </c>
      <c r="AQ39" s="3">
        <v>11058</v>
      </c>
      <c r="AS39" s="3">
        <v>0</v>
      </c>
      <c r="AV39" s="3">
        <v>3260</v>
      </c>
      <c r="AW39" s="3">
        <v>3475.7469999999998</v>
      </c>
      <c r="AX39" s="3">
        <v>3800</v>
      </c>
      <c r="AY39" s="3">
        <v>287.70800000000003</v>
      </c>
      <c r="AZ39" s="3">
        <v>306.39999999999998</v>
      </c>
      <c r="BA39" s="3">
        <v>776.6</v>
      </c>
      <c r="BB39" s="3">
        <v>15983</v>
      </c>
      <c r="BC39" s="3">
        <v>4</v>
      </c>
      <c r="BD39" s="3">
        <v>3853</v>
      </c>
      <c r="BE39" s="3">
        <v>4</v>
      </c>
      <c r="BF39" s="3">
        <v>6517</v>
      </c>
      <c r="BG39" s="3">
        <v>4</v>
      </c>
      <c r="BH39" s="3">
        <v>39</v>
      </c>
      <c r="BI39" s="3">
        <v>4</v>
      </c>
      <c r="BN39" s="5">
        <v>42209</v>
      </c>
      <c r="BO39" s="3">
        <v>1</v>
      </c>
      <c r="BP39" s="3">
        <v>1</v>
      </c>
      <c r="BQ39" s="3" t="s">
        <v>158</v>
      </c>
      <c r="BR39" s="3" t="s">
        <v>159</v>
      </c>
      <c r="BS39" s="3">
        <v>281398</v>
      </c>
      <c r="BV39" s="3" t="s">
        <v>208</v>
      </c>
      <c r="BW39" s="3" t="s">
        <v>99</v>
      </c>
      <c r="BX39" s="3">
        <v>3</v>
      </c>
      <c r="BY39" s="3" t="s">
        <v>100</v>
      </c>
      <c r="BZ39" s="3">
        <v>185</v>
      </c>
      <c r="CA39" s="3" t="s">
        <v>101</v>
      </c>
      <c r="CD39" s="3">
        <v>30.4947278</v>
      </c>
      <c r="CE39" s="3">
        <v>298</v>
      </c>
      <c r="CF39" s="3">
        <v>-94.176142299999995</v>
      </c>
      <c r="CG39" s="3">
        <v>1</v>
      </c>
      <c r="CI39" s="3" t="s">
        <v>102</v>
      </c>
      <c r="CJ39" s="3" t="s">
        <v>89</v>
      </c>
      <c r="CK39" s="3" t="s">
        <v>152</v>
      </c>
      <c r="CL39" s="3">
        <v>129728171</v>
      </c>
      <c r="CM39" s="3">
        <v>19420</v>
      </c>
      <c r="CN39" s="3">
        <v>67499</v>
      </c>
      <c r="CO39" s="3">
        <v>0</v>
      </c>
      <c r="CP39" s="3">
        <v>6752</v>
      </c>
    </row>
    <row r="40" spans="1:94" ht="60">
      <c r="A40" s="4">
        <v>42089004070000</v>
      </c>
      <c r="B40" s="7">
        <v>4208900407</v>
      </c>
      <c r="C40" s="4">
        <f>COUNTIF(Table2[API 10/UWI],Table1[[#This Row],[Cleaned API]])</f>
        <v>5</v>
      </c>
      <c r="D40" s="7" t="str">
        <f>IFERROR(INDEX(Table2[Permit Type],MATCH(Table1[[#This Row],[Cleaned API]],Table2[API 10/UWI],0)), "Not in Permit List")</f>
        <v>Recomplete</v>
      </c>
      <c r="E40" s="7" t="str">
        <f>IF(AND(Table1[[#This Row],[Occurences in Magnum Permit List]]&gt;0, Table1[[#This Row],[Data Pull Permit Type]]="NewDrill"), "Y", "N")</f>
        <v>N</v>
      </c>
      <c r="F40" s="3" t="s">
        <v>89</v>
      </c>
      <c r="G40" s="3" t="s">
        <v>241</v>
      </c>
      <c r="H40" s="8">
        <v>1</v>
      </c>
      <c r="I40" s="3" t="s">
        <v>179</v>
      </c>
      <c r="J40" s="3" t="str">
        <f>LEFT(Table1[[#This Row],[County/Parish]],LEN(Table1[[#This Row],[County/Parish]])-5)</f>
        <v>COLORADO</v>
      </c>
      <c r="K40" s="3" t="s">
        <v>242</v>
      </c>
      <c r="L40" s="3" t="s">
        <v>93</v>
      </c>
      <c r="M40" s="3" t="s">
        <v>94</v>
      </c>
      <c r="N40" s="3" t="s">
        <v>95</v>
      </c>
      <c r="O40" s="3">
        <v>10721</v>
      </c>
      <c r="P40" s="5">
        <v>34844</v>
      </c>
      <c r="Q40" s="5">
        <v>41913</v>
      </c>
      <c r="R40" s="5">
        <v>43891</v>
      </c>
      <c r="S40" s="3">
        <v>56</v>
      </c>
      <c r="T40" s="3">
        <v>7348</v>
      </c>
      <c r="U40" s="3">
        <v>1</v>
      </c>
      <c r="V40" s="3">
        <v>242</v>
      </c>
      <c r="W40" s="3">
        <v>0</v>
      </c>
      <c r="Y40" s="3">
        <v>38</v>
      </c>
      <c r="Z40" s="3">
        <v>0</v>
      </c>
      <c r="AA40" s="3">
        <v>1467</v>
      </c>
      <c r="AD40" s="3">
        <v>153</v>
      </c>
      <c r="AE40" s="3">
        <v>21</v>
      </c>
      <c r="AF40" s="3" t="s">
        <v>108</v>
      </c>
      <c r="AG40" s="3">
        <v>2446</v>
      </c>
      <c r="AH40" s="3">
        <v>429</v>
      </c>
      <c r="AI40" s="3">
        <v>0</v>
      </c>
      <c r="AJ40" s="3" t="s">
        <v>181</v>
      </c>
      <c r="AK40" s="3">
        <v>0</v>
      </c>
      <c r="AL40" s="3">
        <v>4</v>
      </c>
      <c r="AM40" s="3">
        <v>22</v>
      </c>
      <c r="AN40" s="3">
        <v>22300</v>
      </c>
      <c r="AO40" s="3">
        <v>0</v>
      </c>
      <c r="AP40" s="3">
        <v>44</v>
      </c>
      <c r="AQ40" s="3">
        <v>356</v>
      </c>
      <c r="AR40" s="5">
        <v>42675</v>
      </c>
      <c r="AS40" s="3">
        <v>0</v>
      </c>
      <c r="AU40" s="3">
        <v>3000</v>
      </c>
      <c r="AW40" s="3">
        <v>41300</v>
      </c>
      <c r="AX40" s="3">
        <v>30360</v>
      </c>
      <c r="AY40" s="3">
        <v>24.213000000000001</v>
      </c>
      <c r="AZ40" s="3">
        <v>0</v>
      </c>
      <c r="BA40" s="3">
        <v>0</v>
      </c>
      <c r="BB40" s="3">
        <v>748</v>
      </c>
      <c r="BC40" s="3">
        <v>9</v>
      </c>
      <c r="BD40" s="3">
        <v>78</v>
      </c>
      <c r="BE40" s="3">
        <v>24</v>
      </c>
      <c r="BF40" s="3">
        <v>131</v>
      </c>
      <c r="BG40" s="3">
        <v>9</v>
      </c>
      <c r="BH40" s="3">
        <v>1</v>
      </c>
      <c r="BI40" s="3">
        <v>9</v>
      </c>
      <c r="BJ40" s="3">
        <v>9040</v>
      </c>
      <c r="BK40" s="3">
        <v>9075</v>
      </c>
      <c r="BL40" s="3">
        <v>0.63</v>
      </c>
      <c r="BN40" s="5">
        <v>41914</v>
      </c>
      <c r="BO40" s="3">
        <v>1</v>
      </c>
      <c r="BP40" s="3">
        <v>1</v>
      </c>
      <c r="BQ40" s="3" t="s">
        <v>89</v>
      </c>
      <c r="BR40" s="3" t="s">
        <v>150</v>
      </c>
      <c r="BS40" s="3">
        <v>280832</v>
      </c>
      <c r="BT40" s="3">
        <v>35</v>
      </c>
      <c r="BV40" s="3" t="s">
        <v>243</v>
      </c>
      <c r="BW40" s="3" t="s">
        <v>99</v>
      </c>
      <c r="BX40" s="3">
        <v>3</v>
      </c>
      <c r="BY40" s="3" t="s">
        <v>100</v>
      </c>
      <c r="CA40" s="3" t="s">
        <v>101</v>
      </c>
      <c r="CD40" s="3">
        <v>29.528549699999999</v>
      </c>
      <c r="CE40" s="3">
        <v>211</v>
      </c>
      <c r="CF40" s="3">
        <v>-96.701554700000003</v>
      </c>
      <c r="CI40" s="3" t="s">
        <v>102</v>
      </c>
      <c r="CJ40" s="3" t="s">
        <v>89</v>
      </c>
      <c r="CK40" s="3" t="s">
        <v>244</v>
      </c>
      <c r="CL40" s="3">
        <v>129644532</v>
      </c>
      <c r="CM40" s="3">
        <v>10</v>
      </c>
      <c r="CN40" s="3">
        <v>413</v>
      </c>
      <c r="CO40" s="3">
        <v>0</v>
      </c>
      <c r="CP40" s="3">
        <v>0</v>
      </c>
    </row>
    <row r="41" spans="1:94" ht="45">
      <c r="A41" s="4">
        <v>42239336400000</v>
      </c>
      <c r="B41" s="7">
        <v>4223933640</v>
      </c>
      <c r="C41" s="4">
        <f>COUNTIF(Table2[API 10/UWI],Table1[[#This Row],[Cleaned API]])</f>
        <v>1</v>
      </c>
      <c r="D41" s="7" t="str">
        <f>IFERROR(INDEX(Table2[Permit Type],MATCH(Table1[[#This Row],[Cleaned API]],Table2[API 10/UWI],0)), "Not in Permit List")</f>
        <v>NewDrill</v>
      </c>
      <c r="E41" s="7" t="str">
        <f>IF(AND(Table1[[#This Row],[Occurences in Magnum Permit List]]&gt;0, Table1[[#This Row],[Data Pull Permit Type]]="NewDrill"), "Y", "N")</f>
        <v>Y</v>
      </c>
      <c r="F41" s="3" t="s">
        <v>89</v>
      </c>
      <c r="G41" s="3" t="s">
        <v>245</v>
      </c>
      <c r="H41" s="8">
        <v>1</v>
      </c>
      <c r="I41" s="3" t="s">
        <v>246</v>
      </c>
      <c r="J41" s="3" t="str">
        <f>LEFT(Table1[[#This Row],[County/Parish]],LEN(Table1[[#This Row],[County/Parish]])-5)</f>
        <v>JACKSON</v>
      </c>
      <c r="K41" s="3" t="s">
        <v>247</v>
      </c>
      <c r="L41" s="3" t="s">
        <v>93</v>
      </c>
      <c r="M41" s="3" t="s">
        <v>94</v>
      </c>
      <c r="N41" s="3" t="s">
        <v>95</v>
      </c>
      <c r="O41" s="3">
        <v>6500</v>
      </c>
      <c r="P41" s="5">
        <v>41858</v>
      </c>
      <c r="Q41" s="5">
        <v>41944</v>
      </c>
      <c r="R41" s="5">
        <v>43070</v>
      </c>
      <c r="S41" s="3">
        <v>28</v>
      </c>
      <c r="T41" s="3">
        <v>42040</v>
      </c>
      <c r="Y41" s="3">
        <v>236</v>
      </c>
      <c r="Z41" s="3">
        <v>0</v>
      </c>
      <c r="AA41" s="3">
        <v>7007</v>
      </c>
      <c r="AD41" s="3">
        <v>4498</v>
      </c>
      <c r="AE41" s="3">
        <v>0</v>
      </c>
      <c r="AF41" s="3" t="s">
        <v>96</v>
      </c>
      <c r="AG41" s="3">
        <v>5374</v>
      </c>
      <c r="AH41" s="3">
        <v>896</v>
      </c>
      <c r="AI41" s="3">
        <v>0</v>
      </c>
      <c r="AK41" s="3">
        <v>0</v>
      </c>
      <c r="AL41" s="3">
        <v>4</v>
      </c>
      <c r="AM41" s="3">
        <v>22</v>
      </c>
      <c r="AN41" s="3">
        <v>21935</v>
      </c>
      <c r="AO41" s="3">
        <v>0</v>
      </c>
      <c r="AQ41" s="3">
        <v>14389</v>
      </c>
      <c r="AR41" s="5">
        <v>41963</v>
      </c>
      <c r="AS41" s="3">
        <v>0</v>
      </c>
      <c r="AT41" s="3">
        <v>1775</v>
      </c>
      <c r="AU41" s="3">
        <v>1990</v>
      </c>
      <c r="AZ41" s="3">
        <v>0</v>
      </c>
      <c r="BA41" s="3">
        <v>0</v>
      </c>
      <c r="BB41" s="3">
        <v>4726</v>
      </c>
      <c r="BC41" s="3">
        <v>36</v>
      </c>
      <c r="BF41" s="3">
        <v>788</v>
      </c>
      <c r="BG41" s="3">
        <v>36</v>
      </c>
      <c r="BH41" s="3">
        <v>5</v>
      </c>
      <c r="BI41" s="3">
        <v>36</v>
      </c>
      <c r="BJ41" s="3">
        <v>5376</v>
      </c>
      <c r="BK41" s="3">
        <v>6376</v>
      </c>
      <c r="BL41" s="3">
        <v>0.57999999999999996</v>
      </c>
      <c r="BN41" s="5">
        <v>41959</v>
      </c>
      <c r="BO41" s="3">
        <v>1</v>
      </c>
      <c r="BP41" s="3">
        <v>1</v>
      </c>
      <c r="BQ41" s="3" t="s">
        <v>89</v>
      </c>
      <c r="BR41" s="3" t="s">
        <v>97</v>
      </c>
      <c r="BS41" s="3">
        <v>280417</v>
      </c>
      <c r="BT41" s="3">
        <v>1000</v>
      </c>
      <c r="BV41" s="3" t="s">
        <v>248</v>
      </c>
      <c r="BW41" s="3" t="s">
        <v>99</v>
      </c>
      <c r="BX41" s="3">
        <v>2</v>
      </c>
      <c r="BY41" s="3" t="s">
        <v>100</v>
      </c>
      <c r="CA41" s="3" t="s">
        <v>101</v>
      </c>
      <c r="CD41" s="3">
        <v>28.970497600000002</v>
      </c>
      <c r="CE41" s="3">
        <v>31</v>
      </c>
      <c r="CF41" s="3">
        <v>-96.594125099999999</v>
      </c>
      <c r="CI41" s="3" t="s">
        <v>102</v>
      </c>
      <c r="CJ41" s="3" t="s">
        <v>89</v>
      </c>
      <c r="CK41" s="3" t="s">
        <v>249</v>
      </c>
      <c r="CL41" s="3">
        <v>129611201</v>
      </c>
      <c r="CN41" s="3">
        <v>18907</v>
      </c>
      <c r="CO41" s="3">
        <v>0</v>
      </c>
      <c r="CP41" s="3">
        <v>0</v>
      </c>
    </row>
    <row r="42" spans="1:94" ht="45">
      <c r="A42" s="4">
        <v>42285337940000</v>
      </c>
      <c r="B42" s="7">
        <v>4228533794</v>
      </c>
      <c r="C42" s="4">
        <f>COUNTIF(Table2[API 10/UWI],Table1[[#This Row],[Cleaned API]])</f>
        <v>2</v>
      </c>
      <c r="D42" s="7" t="str">
        <f>IFERROR(INDEX(Table2[Permit Type],MATCH(Table1[[#This Row],[Cleaned API]],Table2[API 10/UWI],0)), "Not in Permit List")</f>
        <v>Recomplete</v>
      </c>
      <c r="E42" s="7" t="str">
        <f>IF(AND(Table1[[#This Row],[Occurences in Magnum Permit List]]&gt;0, Table1[[#This Row],[Data Pull Permit Type]]="NewDrill"), "Y", "N")</f>
        <v>N</v>
      </c>
      <c r="F42" s="3" t="s">
        <v>89</v>
      </c>
      <c r="G42" s="3" t="s">
        <v>227</v>
      </c>
      <c r="H42" s="8">
        <v>1</v>
      </c>
      <c r="I42" s="3" t="s">
        <v>228</v>
      </c>
      <c r="J42" s="3" t="str">
        <f>LEFT(Table1[[#This Row],[County/Parish]],LEN(Table1[[#This Row],[County/Parish]])-5)</f>
        <v>LAVACA</v>
      </c>
      <c r="K42" s="3" t="s">
        <v>250</v>
      </c>
      <c r="L42" s="3" t="s">
        <v>93</v>
      </c>
      <c r="M42" s="3" t="s">
        <v>211</v>
      </c>
      <c r="N42" s="3" t="s">
        <v>95</v>
      </c>
      <c r="O42" s="3">
        <v>8400</v>
      </c>
      <c r="P42" s="5">
        <v>41841</v>
      </c>
      <c r="Q42" s="5">
        <v>42186</v>
      </c>
      <c r="R42" s="5">
        <v>42583</v>
      </c>
      <c r="S42" s="3">
        <v>2</v>
      </c>
      <c r="T42" s="3">
        <v>1276</v>
      </c>
      <c r="V42" s="3">
        <v>23</v>
      </c>
      <c r="X42" s="3">
        <v>3</v>
      </c>
      <c r="Y42" s="3">
        <v>5</v>
      </c>
      <c r="Z42" s="3">
        <v>510</v>
      </c>
      <c r="AA42" s="3">
        <v>236</v>
      </c>
      <c r="AB42" s="3" t="s">
        <v>163</v>
      </c>
      <c r="AC42" s="3">
        <v>20</v>
      </c>
      <c r="AD42" s="3">
        <v>1271</v>
      </c>
      <c r="AE42" s="3">
        <v>20</v>
      </c>
      <c r="AF42" s="3" t="s">
        <v>96</v>
      </c>
      <c r="AG42" s="3">
        <v>1271</v>
      </c>
      <c r="AH42" s="3">
        <v>232</v>
      </c>
      <c r="AI42" s="3">
        <v>508</v>
      </c>
      <c r="AJ42" s="3" t="s">
        <v>164</v>
      </c>
      <c r="AK42" s="3">
        <v>0</v>
      </c>
      <c r="AL42" s="3">
        <v>0</v>
      </c>
      <c r="AM42" s="3">
        <v>0</v>
      </c>
      <c r="AN42" s="3">
        <v>742</v>
      </c>
      <c r="AO42" s="3">
        <v>2</v>
      </c>
      <c r="AP42" s="3">
        <v>20</v>
      </c>
      <c r="AQ42" s="3">
        <v>1271</v>
      </c>
      <c r="AR42" s="5">
        <v>42196</v>
      </c>
      <c r="AS42" s="3">
        <v>508</v>
      </c>
      <c r="AT42" s="3">
        <v>625</v>
      </c>
      <c r="AU42" s="3">
        <v>2800</v>
      </c>
      <c r="AW42" s="3">
        <v>1666.6669999999999</v>
      </c>
      <c r="AX42" s="3">
        <v>55480</v>
      </c>
      <c r="AY42" s="3">
        <v>600</v>
      </c>
      <c r="AZ42" s="3">
        <v>0</v>
      </c>
      <c r="BA42" s="3">
        <v>600</v>
      </c>
      <c r="BB42" s="3">
        <v>1271</v>
      </c>
      <c r="BC42" s="3">
        <v>1</v>
      </c>
      <c r="BD42" s="3">
        <v>20</v>
      </c>
      <c r="BE42" s="3">
        <v>1</v>
      </c>
      <c r="BF42" s="3">
        <v>232</v>
      </c>
      <c r="BG42" s="3">
        <v>1</v>
      </c>
      <c r="BH42" s="3">
        <v>1</v>
      </c>
      <c r="BI42" s="3">
        <v>1</v>
      </c>
      <c r="BJ42" s="3">
        <v>8171</v>
      </c>
      <c r="BK42" s="3">
        <v>8177</v>
      </c>
      <c r="BL42" s="3">
        <v>0.65</v>
      </c>
      <c r="BM42" s="3">
        <v>45.1</v>
      </c>
      <c r="BN42" s="5">
        <v>42192</v>
      </c>
      <c r="BO42" s="3">
        <v>1</v>
      </c>
      <c r="BP42" s="3">
        <v>1</v>
      </c>
      <c r="BQ42" s="3" t="s">
        <v>89</v>
      </c>
      <c r="BR42" s="3" t="s">
        <v>97</v>
      </c>
      <c r="BS42" s="3">
        <v>280235</v>
      </c>
      <c r="BT42" s="3">
        <v>6</v>
      </c>
      <c r="BU42" s="3">
        <v>0</v>
      </c>
      <c r="BV42" s="3" t="s">
        <v>230</v>
      </c>
      <c r="BW42" s="3" t="s">
        <v>99</v>
      </c>
      <c r="BX42" s="3">
        <v>2</v>
      </c>
      <c r="BY42" s="3" t="s">
        <v>100</v>
      </c>
      <c r="BZ42" s="3">
        <v>3</v>
      </c>
      <c r="CA42" s="3" t="s">
        <v>101</v>
      </c>
      <c r="CD42" s="3">
        <v>29.423360200000001</v>
      </c>
      <c r="CE42" s="3">
        <v>247</v>
      </c>
      <c r="CF42" s="3">
        <v>-96.652023700000001</v>
      </c>
      <c r="CI42" s="3" t="s">
        <v>102</v>
      </c>
      <c r="CJ42" s="3" t="s">
        <v>89</v>
      </c>
      <c r="CK42" s="3" t="s">
        <v>231</v>
      </c>
      <c r="CL42" s="3">
        <v>129604666</v>
      </c>
      <c r="CM42" s="3">
        <v>3</v>
      </c>
      <c r="CN42" s="3">
        <v>5</v>
      </c>
      <c r="CO42" s="3">
        <v>2</v>
      </c>
      <c r="CP42" s="3">
        <v>0</v>
      </c>
    </row>
    <row r="43" spans="1:94" ht="45">
      <c r="A43" s="4">
        <v>42039332690000</v>
      </c>
      <c r="B43" s="7">
        <v>4203933269</v>
      </c>
      <c r="C43" s="4">
        <f>COUNTIF(Table2[API 10/UWI],Table1[[#This Row],[Cleaned API]])</f>
        <v>1</v>
      </c>
      <c r="D43" s="7" t="str">
        <f>IFERROR(INDEX(Table2[Permit Type],MATCH(Table1[[#This Row],[Cleaned API]],Table2[API 10/UWI],0)), "Not in Permit List")</f>
        <v>NewDrill</v>
      </c>
      <c r="E43" s="7" t="str">
        <f>IF(AND(Table1[[#This Row],[Occurences in Magnum Permit List]]&gt;0, Table1[[#This Row],[Data Pull Permit Type]]="NewDrill"), "Y", "N")</f>
        <v>Y</v>
      </c>
      <c r="F43" s="3" t="s">
        <v>89</v>
      </c>
      <c r="G43" s="3" t="s">
        <v>251</v>
      </c>
      <c r="H43" s="8">
        <v>1</v>
      </c>
      <c r="I43" s="3" t="s">
        <v>112</v>
      </c>
      <c r="J43" s="3" t="str">
        <f>LEFT(Table1[[#This Row],[County/Parish]],LEN(Table1[[#This Row],[County/Parish]])-5)</f>
        <v>BRAZORIA</v>
      </c>
      <c r="K43" s="6">
        <v>10800</v>
      </c>
      <c r="L43" s="3" t="s">
        <v>93</v>
      </c>
      <c r="M43" s="3" t="s">
        <v>94</v>
      </c>
      <c r="N43" s="3" t="s">
        <v>119</v>
      </c>
      <c r="O43" s="3">
        <v>11650</v>
      </c>
      <c r="P43" s="5">
        <v>42122</v>
      </c>
      <c r="Q43" s="5">
        <v>42156</v>
      </c>
      <c r="R43" s="5">
        <v>43983</v>
      </c>
      <c r="S43" s="3">
        <v>32</v>
      </c>
      <c r="T43" s="3">
        <v>3721533</v>
      </c>
      <c r="U43" s="3">
        <v>2339</v>
      </c>
      <c r="V43" s="3">
        <v>204388</v>
      </c>
      <c r="W43" s="3">
        <v>44</v>
      </c>
      <c r="X43" s="3">
        <v>873</v>
      </c>
      <c r="Y43" s="3">
        <v>51669</v>
      </c>
      <c r="Z43" s="3">
        <v>0</v>
      </c>
      <c r="AA43" s="3">
        <v>824643</v>
      </c>
      <c r="AD43" s="3">
        <v>2182</v>
      </c>
      <c r="AE43" s="3">
        <v>0</v>
      </c>
      <c r="AF43" s="3" t="s">
        <v>108</v>
      </c>
      <c r="AG43" s="3">
        <v>2182</v>
      </c>
      <c r="AH43" s="3">
        <v>364</v>
      </c>
      <c r="AI43" s="3">
        <v>0</v>
      </c>
      <c r="AK43" s="3">
        <v>195</v>
      </c>
      <c r="AL43" s="3">
        <v>601</v>
      </c>
      <c r="AM43" s="3">
        <v>2436</v>
      </c>
      <c r="AN43" s="3">
        <v>3608400</v>
      </c>
      <c r="AO43" s="3">
        <v>0</v>
      </c>
      <c r="AP43" s="3">
        <v>100068</v>
      </c>
      <c r="AQ43" s="3">
        <v>1644792</v>
      </c>
      <c r="AR43" s="5">
        <v>43075</v>
      </c>
      <c r="AS43" s="3">
        <v>0</v>
      </c>
      <c r="AT43" s="3">
        <v>5620</v>
      </c>
      <c r="AU43" s="3">
        <v>6100</v>
      </c>
      <c r="AW43" s="3">
        <v>40763.576999999997</v>
      </c>
      <c r="AX43" s="3">
        <v>18210</v>
      </c>
      <c r="AY43" s="3">
        <v>24.532</v>
      </c>
      <c r="AZ43" s="3">
        <v>0</v>
      </c>
      <c r="BA43" s="3">
        <v>16.899999999999999</v>
      </c>
      <c r="BB43" s="3">
        <v>144759</v>
      </c>
      <c r="BC43" s="3">
        <v>46</v>
      </c>
      <c r="BD43" s="3">
        <v>10986</v>
      </c>
      <c r="BE43" s="3">
        <v>6</v>
      </c>
      <c r="BF43" s="3">
        <v>34152</v>
      </c>
      <c r="BG43" s="3">
        <v>35</v>
      </c>
      <c r="BH43" s="3">
        <v>205</v>
      </c>
      <c r="BI43" s="3">
        <v>35</v>
      </c>
      <c r="BJ43" s="3">
        <v>10707</v>
      </c>
      <c r="BK43" s="3">
        <v>10746</v>
      </c>
      <c r="BL43" s="3">
        <v>0.67</v>
      </c>
      <c r="BM43" s="3">
        <v>50</v>
      </c>
      <c r="BN43" s="5">
        <v>42166</v>
      </c>
      <c r="BO43" s="3">
        <v>1</v>
      </c>
      <c r="BP43" s="3">
        <v>1</v>
      </c>
      <c r="BQ43" s="3" t="s">
        <v>89</v>
      </c>
      <c r="BR43" s="3" t="s">
        <v>165</v>
      </c>
      <c r="BS43" s="3">
        <v>280236</v>
      </c>
      <c r="BT43" s="3">
        <v>39</v>
      </c>
      <c r="BV43" s="3" t="s">
        <v>252</v>
      </c>
      <c r="BW43" s="3" t="s">
        <v>99</v>
      </c>
      <c r="BX43" s="3">
        <v>3</v>
      </c>
      <c r="BY43" s="3" t="s">
        <v>100</v>
      </c>
      <c r="BZ43" s="3">
        <v>64</v>
      </c>
      <c r="CA43" s="3" t="s">
        <v>101</v>
      </c>
      <c r="CD43" s="3">
        <v>28.9422222</v>
      </c>
      <c r="CE43" s="3">
        <v>2</v>
      </c>
      <c r="CF43" s="3">
        <v>-95.562861100000006</v>
      </c>
      <c r="CI43" s="3" t="s">
        <v>102</v>
      </c>
      <c r="CJ43" s="3" t="s">
        <v>89</v>
      </c>
      <c r="CK43" s="3" t="s">
        <v>253</v>
      </c>
      <c r="CL43" s="3">
        <v>129600441</v>
      </c>
      <c r="CM43" s="3">
        <v>26203</v>
      </c>
      <c r="CN43" s="3">
        <v>1068128</v>
      </c>
      <c r="CO43" s="3">
        <v>0</v>
      </c>
      <c r="CP43" s="3">
        <v>0</v>
      </c>
    </row>
    <row r="44" spans="1:94" ht="45">
      <c r="A44" s="4">
        <v>42321323540000</v>
      </c>
      <c r="B44" s="7">
        <v>4232132354</v>
      </c>
      <c r="C44" s="4">
        <f>COUNTIF(Table2[API 10/UWI],Table1[[#This Row],[Cleaned API]])</f>
        <v>1</v>
      </c>
      <c r="D44" s="7" t="str">
        <f>IFERROR(INDEX(Table2[Permit Type],MATCH(Table1[[#This Row],[Cleaned API]],Table2[API 10/UWI],0)), "Not in Permit List")</f>
        <v>NewDrill</v>
      </c>
      <c r="E44" s="7" t="str">
        <f>IF(AND(Table1[[#This Row],[Occurences in Magnum Permit List]]&gt;0, Table1[[#This Row],[Data Pull Permit Type]]="NewDrill"), "Y", "N")</f>
        <v>Y</v>
      </c>
      <c r="F44" s="3" t="s">
        <v>89</v>
      </c>
      <c r="G44" s="3" t="s">
        <v>254</v>
      </c>
      <c r="H44" s="8">
        <v>2</v>
      </c>
      <c r="I44" s="3" t="s">
        <v>117</v>
      </c>
      <c r="J44" s="3" t="str">
        <f>LEFT(Table1[[#This Row],[County/Parish]],LEN(Table1[[#This Row],[County/Parish]])-5)</f>
        <v>MATAGORDA</v>
      </c>
      <c r="K44" s="3" t="s">
        <v>255</v>
      </c>
      <c r="L44" s="3" t="s">
        <v>93</v>
      </c>
      <c r="M44" s="3" t="s">
        <v>94</v>
      </c>
      <c r="N44" s="3" t="s">
        <v>95</v>
      </c>
      <c r="O44" s="3">
        <v>11700</v>
      </c>
      <c r="P44" s="5">
        <v>41308</v>
      </c>
      <c r="Q44" s="5">
        <v>42064</v>
      </c>
      <c r="R44" s="5">
        <v>43983</v>
      </c>
      <c r="S44" s="3">
        <v>64</v>
      </c>
      <c r="T44" s="3">
        <v>177200</v>
      </c>
      <c r="U44" s="3">
        <v>79</v>
      </c>
      <c r="V44" s="3">
        <v>18305</v>
      </c>
      <c r="W44" s="3">
        <v>8</v>
      </c>
      <c r="X44" s="3">
        <v>213</v>
      </c>
      <c r="Y44" s="3">
        <v>2125</v>
      </c>
      <c r="Z44" s="3">
        <v>20565</v>
      </c>
      <c r="AA44" s="3">
        <v>47838</v>
      </c>
      <c r="AC44" s="3">
        <v>614</v>
      </c>
      <c r="AD44" s="3">
        <v>5190</v>
      </c>
      <c r="AE44" s="3">
        <v>3861</v>
      </c>
      <c r="AF44" s="3" t="s">
        <v>108</v>
      </c>
      <c r="AG44" s="3">
        <v>39310</v>
      </c>
      <c r="AH44" s="3">
        <v>10413</v>
      </c>
      <c r="AI44" s="3">
        <v>4562</v>
      </c>
      <c r="AK44" s="3">
        <v>32</v>
      </c>
      <c r="AL44" s="3">
        <v>89</v>
      </c>
      <c r="AM44" s="3">
        <v>343</v>
      </c>
      <c r="AN44" s="3">
        <v>532800</v>
      </c>
      <c r="AO44" s="3">
        <v>247</v>
      </c>
      <c r="AP44" s="3">
        <v>1357</v>
      </c>
      <c r="AQ44" s="3">
        <v>12464</v>
      </c>
      <c r="AR44" s="5">
        <v>42529</v>
      </c>
      <c r="AS44" s="3">
        <v>1446</v>
      </c>
      <c r="AT44" s="3">
        <v>750</v>
      </c>
      <c r="AU44" s="3">
        <v>7000</v>
      </c>
      <c r="AV44" s="3">
        <v>10810</v>
      </c>
      <c r="AW44" s="3">
        <v>9187.5869999999995</v>
      </c>
      <c r="AX44" s="3">
        <v>9680</v>
      </c>
      <c r="AY44" s="3">
        <v>108.843</v>
      </c>
      <c r="AZ44" s="3">
        <v>92.5</v>
      </c>
      <c r="BA44" s="3">
        <v>100.2</v>
      </c>
      <c r="BB44" s="3">
        <v>10278</v>
      </c>
      <c r="BC44" s="3">
        <v>2</v>
      </c>
      <c r="BD44" s="3">
        <v>951</v>
      </c>
      <c r="BE44" s="3">
        <v>2</v>
      </c>
      <c r="BF44" s="3">
        <v>2664</v>
      </c>
      <c r="BG44" s="3">
        <v>2</v>
      </c>
      <c r="BH44" s="3">
        <v>16</v>
      </c>
      <c r="BI44" s="3">
        <v>2</v>
      </c>
      <c r="BJ44" s="3">
        <v>10736</v>
      </c>
      <c r="BK44" s="3">
        <v>10741</v>
      </c>
      <c r="BL44" s="3">
        <v>0.66</v>
      </c>
      <c r="BM44" s="3">
        <v>50</v>
      </c>
      <c r="BN44" s="5">
        <v>42076</v>
      </c>
      <c r="BO44" s="3">
        <v>1</v>
      </c>
      <c r="BP44" s="3">
        <v>1</v>
      </c>
      <c r="BQ44" s="3" t="s">
        <v>89</v>
      </c>
      <c r="BR44" s="3" t="s">
        <v>97</v>
      </c>
      <c r="BS44" s="3">
        <v>279199</v>
      </c>
      <c r="BT44" s="3">
        <v>5</v>
      </c>
      <c r="BV44" s="3" t="s">
        <v>256</v>
      </c>
      <c r="BW44" s="3" t="s">
        <v>99</v>
      </c>
      <c r="BX44" s="3">
        <v>3</v>
      </c>
      <c r="BY44" s="3" t="s">
        <v>100</v>
      </c>
      <c r="BZ44" s="3">
        <v>5</v>
      </c>
      <c r="CA44" s="3" t="s">
        <v>101</v>
      </c>
      <c r="CD44" s="3">
        <v>28.730435</v>
      </c>
      <c r="CE44" s="3">
        <v>140</v>
      </c>
      <c r="CF44" s="3">
        <v>-96.314658199999997</v>
      </c>
      <c r="CI44" s="3" t="s">
        <v>102</v>
      </c>
      <c r="CJ44" s="3" t="s">
        <v>89</v>
      </c>
      <c r="CK44" s="3" t="s">
        <v>257</v>
      </c>
      <c r="CL44" s="3">
        <v>129564613</v>
      </c>
      <c r="CM44" s="3">
        <v>2159</v>
      </c>
      <c r="CN44" s="3">
        <v>19836</v>
      </c>
      <c r="CO44" s="3">
        <v>2302</v>
      </c>
      <c r="CP44" s="3">
        <v>0</v>
      </c>
    </row>
    <row r="45" spans="1:94" ht="45">
      <c r="A45" s="4">
        <v>42481352870000</v>
      </c>
      <c r="B45" s="7">
        <v>4248135287</v>
      </c>
      <c r="C45" s="4">
        <f>COUNTIF(Table2[API 10/UWI],Table1[[#This Row],[Cleaned API]])</f>
        <v>2</v>
      </c>
      <c r="D45" s="7" t="str">
        <f>IFERROR(INDEX(Table2[Permit Type],MATCH(Table1[[#This Row],[Cleaned API]],Table2[API 10/UWI],0)), "Not in Permit List")</f>
        <v>Recomplete</v>
      </c>
      <c r="E45" s="7" t="str">
        <f>IF(AND(Table1[[#This Row],[Occurences in Magnum Permit List]]&gt;0, Table1[[#This Row],[Data Pull Permit Type]]="NewDrill"), "Y", "N")</f>
        <v>N</v>
      </c>
      <c r="F45" s="3" t="s">
        <v>89</v>
      </c>
      <c r="G45" s="3" t="s">
        <v>258</v>
      </c>
      <c r="H45" s="8">
        <v>1</v>
      </c>
      <c r="I45" s="3" t="s">
        <v>142</v>
      </c>
      <c r="J45" s="3" t="str">
        <f>LEFT(Table1[[#This Row],[County/Parish]],LEN(Table1[[#This Row],[County/Parish]])-5)</f>
        <v>WHARTON</v>
      </c>
      <c r="K45" s="3" t="s">
        <v>259</v>
      </c>
      <c r="L45" s="3" t="s">
        <v>93</v>
      </c>
      <c r="M45" s="3" t="s">
        <v>94</v>
      </c>
      <c r="N45" s="3" t="s">
        <v>95</v>
      </c>
      <c r="O45" s="3">
        <v>7250</v>
      </c>
      <c r="P45" s="5">
        <v>41418</v>
      </c>
      <c r="Q45" s="5">
        <v>41944</v>
      </c>
      <c r="R45" s="5">
        <v>42339</v>
      </c>
      <c r="S45" s="3">
        <v>14</v>
      </c>
      <c r="T45" s="3">
        <v>15215</v>
      </c>
      <c r="Y45" s="3">
        <v>89</v>
      </c>
      <c r="Z45" s="3">
        <v>0</v>
      </c>
      <c r="AA45" s="3">
        <v>2536</v>
      </c>
      <c r="AD45" s="3">
        <v>979</v>
      </c>
      <c r="AE45" s="3">
        <v>0</v>
      </c>
      <c r="AF45" s="3" t="s">
        <v>108</v>
      </c>
      <c r="AG45" s="3">
        <v>8788</v>
      </c>
      <c r="AH45" s="3">
        <v>1465</v>
      </c>
      <c r="AI45" s="3">
        <v>0</v>
      </c>
      <c r="AK45" s="3">
        <v>0</v>
      </c>
      <c r="AL45" s="3">
        <v>32</v>
      </c>
      <c r="AM45" s="3">
        <v>191</v>
      </c>
      <c r="AN45" s="3">
        <v>191065</v>
      </c>
      <c r="AO45" s="3">
        <v>0</v>
      </c>
      <c r="AQ45" s="3">
        <v>6902</v>
      </c>
      <c r="AR45" s="5">
        <v>42491</v>
      </c>
      <c r="AS45" s="3">
        <v>0</v>
      </c>
      <c r="AT45" s="3">
        <v>0</v>
      </c>
      <c r="AU45" s="3">
        <v>0</v>
      </c>
      <c r="AZ45" s="3">
        <v>0</v>
      </c>
      <c r="BA45" s="3">
        <v>0</v>
      </c>
      <c r="BB45" s="3">
        <v>5923</v>
      </c>
      <c r="BC45" s="3">
        <v>2</v>
      </c>
      <c r="BF45" s="3">
        <v>987</v>
      </c>
      <c r="BG45" s="3">
        <v>2</v>
      </c>
      <c r="BH45" s="3">
        <v>6</v>
      </c>
      <c r="BI45" s="3">
        <v>2</v>
      </c>
      <c r="BJ45" s="3">
        <v>5779</v>
      </c>
      <c r="BK45" s="3">
        <v>5783</v>
      </c>
      <c r="BL45" s="3">
        <v>0.57999999999999996</v>
      </c>
      <c r="BN45" s="5">
        <v>41970</v>
      </c>
      <c r="BO45" s="3">
        <v>1</v>
      </c>
      <c r="BP45" s="3">
        <v>1</v>
      </c>
      <c r="BQ45" s="3" t="s">
        <v>89</v>
      </c>
      <c r="BR45" s="3" t="s">
        <v>97</v>
      </c>
      <c r="BS45" s="3">
        <v>279165</v>
      </c>
      <c r="BT45" s="3">
        <v>4</v>
      </c>
      <c r="BV45" s="3" t="s">
        <v>144</v>
      </c>
      <c r="BW45" s="3" t="s">
        <v>99</v>
      </c>
      <c r="BX45" s="3">
        <v>3</v>
      </c>
      <c r="BY45" s="3" t="s">
        <v>100</v>
      </c>
      <c r="BZ45" s="3">
        <v>23</v>
      </c>
      <c r="CA45" s="3" t="s">
        <v>101</v>
      </c>
      <c r="CD45" s="3">
        <v>29.0571737</v>
      </c>
      <c r="CE45" s="3">
        <v>287</v>
      </c>
      <c r="CF45" s="3">
        <v>-96.393607399999993</v>
      </c>
      <c r="CI45" s="3" t="s">
        <v>102</v>
      </c>
      <c r="CJ45" s="3" t="s">
        <v>89</v>
      </c>
      <c r="CK45" s="3" t="s">
        <v>145</v>
      </c>
      <c r="CL45" s="3">
        <v>129564504</v>
      </c>
      <c r="CN45" s="3">
        <v>8313</v>
      </c>
      <c r="CO45" s="3">
        <v>0</v>
      </c>
      <c r="CP45" s="3">
        <v>0</v>
      </c>
    </row>
    <row r="46" spans="1:94" ht="30">
      <c r="A46" s="4">
        <v>42245328040000</v>
      </c>
      <c r="B46" s="7">
        <v>4224532804</v>
      </c>
      <c r="C46" s="4">
        <f>COUNTIF(Table2[API 10/UWI],Table1[[#This Row],[Cleaned API]])</f>
        <v>2</v>
      </c>
      <c r="D46" s="7" t="str">
        <f>IFERROR(INDEX(Table2[Permit Type],MATCH(Table1[[#This Row],[Cleaned API]],Table2[API 10/UWI],0)), "Not in Permit List")</f>
        <v>Recomplete</v>
      </c>
      <c r="E46" s="7" t="str">
        <f>IF(AND(Table1[[#This Row],[Occurences in Magnum Permit List]]&gt;0, Table1[[#This Row],[Data Pull Permit Type]]="NewDrill"), "Y", "N")</f>
        <v>N</v>
      </c>
      <c r="F46" s="3" t="s">
        <v>89</v>
      </c>
      <c r="G46" s="3" t="s">
        <v>224</v>
      </c>
      <c r="H46" s="8">
        <v>1</v>
      </c>
      <c r="I46" s="3" t="s">
        <v>105</v>
      </c>
      <c r="J46" s="3" t="str">
        <f>LEFT(Table1[[#This Row],[County/Parish]],LEN(Table1[[#This Row],[County/Parish]])-5)</f>
        <v>JEFFERSON</v>
      </c>
      <c r="K46" s="3" t="s">
        <v>203</v>
      </c>
      <c r="L46" s="3" t="s">
        <v>260</v>
      </c>
      <c r="M46" s="3" t="s">
        <v>194</v>
      </c>
      <c r="N46" s="3" t="s">
        <v>95</v>
      </c>
      <c r="O46" s="3">
        <v>7120</v>
      </c>
      <c r="P46" s="5">
        <v>41753</v>
      </c>
      <c r="AF46" s="3" t="s">
        <v>108</v>
      </c>
      <c r="BJ46" s="3">
        <v>4530</v>
      </c>
      <c r="BK46" s="3">
        <v>5700</v>
      </c>
      <c r="BN46" s="5">
        <v>41828</v>
      </c>
      <c r="BO46" s="3">
        <v>1</v>
      </c>
      <c r="BS46" s="3">
        <v>26741</v>
      </c>
      <c r="BT46" s="3">
        <v>1170</v>
      </c>
      <c r="BV46" s="3" t="s">
        <v>109</v>
      </c>
      <c r="BW46" s="3" t="s">
        <v>99</v>
      </c>
      <c r="BX46" s="3">
        <v>3</v>
      </c>
      <c r="BY46" s="3" t="s">
        <v>100</v>
      </c>
      <c r="CA46" s="3" t="s">
        <v>101</v>
      </c>
      <c r="CD46" s="3">
        <v>29.747720999999999</v>
      </c>
      <c r="CE46" s="3">
        <v>22</v>
      </c>
      <c r="CF46" s="3">
        <v>-94.2650845</v>
      </c>
      <c r="CI46" s="3" t="s">
        <v>102</v>
      </c>
      <c r="CJ46" s="3" t="s">
        <v>89</v>
      </c>
      <c r="CK46" s="3" t="s">
        <v>226</v>
      </c>
      <c r="CL46" s="3">
        <v>129559805</v>
      </c>
      <c r="CP46" s="3">
        <v>0</v>
      </c>
    </row>
    <row r="47" spans="1:94" ht="45">
      <c r="A47" s="4">
        <v>42245328380000</v>
      </c>
      <c r="B47" s="7">
        <v>4224532838</v>
      </c>
      <c r="C47" s="4">
        <f>COUNTIF(Table2[API 10/UWI],Table1[[#This Row],[Cleaned API]])</f>
        <v>1</v>
      </c>
      <c r="D47" s="7" t="str">
        <f>IFERROR(INDEX(Table2[Permit Type],MATCH(Table1[[#This Row],[Cleaned API]],Table2[API 10/UWI],0)), "Not in Permit List")</f>
        <v>NewDrill</v>
      </c>
      <c r="E47" s="7" t="str">
        <f>IF(AND(Table1[[#This Row],[Occurences in Magnum Permit List]]&gt;0, Table1[[#This Row],[Data Pull Permit Type]]="NewDrill"), "Y", "N")</f>
        <v>Y</v>
      </c>
      <c r="F47" s="3" t="s">
        <v>89</v>
      </c>
      <c r="G47" s="3" t="s">
        <v>261</v>
      </c>
      <c r="H47" s="8">
        <v>3</v>
      </c>
      <c r="I47" s="3" t="s">
        <v>105</v>
      </c>
      <c r="J47" s="3" t="str">
        <f>LEFT(Table1[[#This Row],[County/Parish]],LEN(Table1[[#This Row],[County/Parish]])-5)</f>
        <v>JEFFERSON</v>
      </c>
      <c r="K47" s="3" t="s">
        <v>225</v>
      </c>
      <c r="L47" s="3" t="s">
        <v>107</v>
      </c>
      <c r="M47" s="3" t="s">
        <v>94</v>
      </c>
      <c r="N47" s="3" t="s">
        <v>95</v>
      </c>
      <c r="O47" s="3">
        <v>6522</v>
      </c>
      <c r="P47" s="5">
        <v>42061</v>
      </c>
      <c r="Q47" s="5">
        <v>42095</v>
      </c>
      <c r="R47" s="5">
        <v>42614</v>
      </c>
      <c r="S47" s="3">
        <v>10</v>
      </c>
      <c r="V47" s="3">
        <v>3747</v>
      </c>
      <c r="X47" s="3">
        <v>174</v>
      </c>
      <c r="Z47" s="3">
        <v>772</v>
      </c>
      <c r="AA47" s="3">
        <v>3747</v>
      </c>
      <c r="AC47" s="3">
        <v>50</v>
      </c>
      <c r="AE47" s="3">
        <v>1956</v>
      </c>
      <c r="AF47" s="3" t="s">
        <v>108</v>
      </c>
      <c r="AG47" s="3">
        <v>0</v>
      </c>
      <c r="AH47" s="3">
        <v>1956</v>
      </c>
      <c r="AI47" s="3">
        <v>403</v>
      </c>
      <c r="AK47" s="3">
        <v>27</v>
      </c>
      <c r="AL47" s="3">
        <v>27</v>
      </c>
      <c r="AM47" s="3">
        <v>0</v>
      </c>
      <c r="AN47" s="3">
        <v>159484</v>
      </c>
      <c r="AO47" s="3">
        <v>36</v>
      </c>
      <c r="AP47" s="3">
        <v>1956</v>
      </c>
      <c r="AR47" s="5">
        <v>43313</v>
      </c>
      <c r="AS47" s="3">
        <v>403</v>
      </c>
      <c r="AV47" s="3">
        <v>0</v>
      </c>
      <c r="AX47" s="3">
        <v>0</v>
      </c>
      <c r="BD47" s="3">
        <v>1061</v>
      </c>
      <c r="BE47" s="3">
        <v>7</v>
      </c>
      <c r="BF47" s="3">
        <v>1061</v>
      </c>
      <c r="BG47" s="3">
        <v>7</v>
      </c>
      <c r="BH47" s="3">
        <v>6</v>
      </c>
      <c r="BI47" s="3">
        <v>7</v>
      </c>
      <c r="BJ47" s="3">
        <v>5946</v>
      </c>
      <c r="BK47" s="3">
        <v>5950</v>
      </c>
      <c r="BM47" s="3">
        <v>40</v>
      </c>
      <c r="BN47" s="5">
        <v>42258</v>
      </c>
      <c r="BO47" s="3">
        <v>1</v>
      </c>
      <c r="BP47" s="3">
        <v>1</v>
      </c>
      <c r="BQ47" s="3" t="s">
        <v>89</v>
      </c>
      <c r="BR47" s="3" t="s">
        <v>97</v>
      </c>
      <c r="BS47" s="3">
        <v>26909</v>
      </c>
      <c r="BT47" s="3">
        <v>4</v>
      </c>
      <c r="BU47" s="3">
        <v>0</v>
      </c>
      <c r="BV47" s="3" t="s">
        <v>109</v>
      </c>
      <c r="BW47" s="3" t="s">
        <v>99</v>
      </c>
      <c r="BX47" s="3">
        <v>3</v>
      </c>
      <c r="BY47" s="3" t="s">
        <v>100</v>
      </c>
      <c r="CA47" s="3" t="s">
        <v>101</v>
      </c>
      <c r="CD47" s="3">
        <v>29.753360600000001</v>
      </c>
      <c r="CE47" s="3">
        <v>22</v>
      </c>
      <c r="CF47" s="3">
        <v>-94.260083800000004</v>
      </c>
      <c r="CI47" s="3" t="s">
        <v>102</v>
      </c>
      <c r="CJ47" s="3" t="s">
        <v>89</v>
      </c>
      <c r="CK47" s="3" t="s">
        <v>226</v>
      </c>
      <c r="CL47" s="3">
        <v>129552545</v>
      </c>
      <c r="CM47" s="3">
        <v>1791</v>
      </c>
      <c r="CO47" s="3">
        <v>369</v>
      </c>
      <c r="CP47" s="3">
        <v>0</v>
      </c>
    </row>
    <row r="48" spans="1:94" ht="45">
      <c r="A48" s="4">
        <v>42089321290000</v>
      </c>
      <c r="B48" s="7">
        <v>4208932129</v>
      </c>
      <c r="C48" s="4">
        <f>COUNTIF(Table2[API 10/UWI],Table1[[#This Row],[Cleaned API]])</f>
        <v>2</v>
      </c>
      <c r="D48" s="7" t="str">
        <f>IFERROR(INDEX(Table2[Permit Type],MATCH(Table1[[#This Row],[Cleaned API]],Table2[API 10/UWI],0)), "Not in Permit List")</f>
        <v>Recomplete</v>
      </c>
      <c r="E48" s="7" t="str">
        <f>IF(AND(Table1[[#This Row],[Occurences in Magnum Permit List]]&gt;0, Table1[[#This Row],[Data Pull Permit Type]]="NewDrill"), "Y", "N")</f>
        <v>N</v>
      </c>
      <c r="F48" s="3" t="s">
        <v>89</v>
      </c>
      <c r="G48" s="3" t="s">
        <v>177</v>
      </c>
      <c r="H48" s="8">
        <v>2</v>
      </c>
      <c r="I48" s="3" t="s">
        <v>179</v>
      </c>
      <c r="J48" s="3" t="str">
        <f>LEFT(Table1[[#This Row],[County/Parish]],LEN(Table1[[#This Row],[County/Parish]])-5)</f>
        <v>COLORADO</v>
      </c>
      <c r="K48" s="3" t="s">
        <v>262</v>
      </c>
      <c r="L48" s="3" t="s">
        <v>107</v>
      </c>
      <c r="M48" s="3" t="s">
        <v>94</v>
      </c>
      <c r="N48" s="3" t="s">
        <v>149</v>
      </c>
      <c r="O48" s="3">
        <v>15532</v>
      </c>
      <c r="P48" s="5">
        <v>36280</v>
      </c>
      <c r="Q48" s="5">
        <v>42156</v>
      </c>
      <c r="R48" s="5">
        <v>42736</v>
      </c>
      <c r="S48" s="3">
        <v>20</v>
      </c>
      <c r="T48" s="3">
        <v>118393</v>
      </c>
      <c r="V48" s="3">
        <v>38347</v>
      </c>
      <c r="X48" s="3">
        <v>1543</v>
      </c>
      <c r="Y48" s="3">
        <v>3921</v>
      </c>
      <c r="Z48" s="3">
        <v>2645</v>
      </c>
      <c r="AA48" s="3">
        <v>58079</v>
      </c>
      <c r="AC48" s="3">
        <v>1919</v>
      </c>
      <c r="AD48" s="3">
        <v>5853</v>
      </c>
      <c r="AE48" s="3">
        <v>11885</v>
      </c>
      <c r="AF48" s="3" t="s">
        <v>108</v>
      </c>
      <c r="AG48" s="3">
        <v>39996</v>
      </c>
      <c r="AH48" s="3">
        <v>18551</v>
      </c>
      <c r="AI48" s="3">
        <v>819</v>
      </c>
      <c r="AJ48" s="3" t="s">
        <v>181</v>
      </c>
      <c r="AK48" s="3">
        <v>64</v>
      </c>
      <c r="AL48" s="3">
        <v>102</v>
      </c>
      <c r="AM48" s="3">
        <v>223</v>
      </c>
      <c r="AN48" s="3">
        <v>609516</v>
      </c>
      <c r="AO48" s="3">
        <v>106</v>
      </c>
      <c r="AP48" s="3">
        <v>14763</v>
      </c>
      <c r="AQ48" s="3">
        <v>54018</v>
      </c>
      <c r="AR48" s="5">
        <v>42169</v>
      </c>
      <c r="AS48" s="3">
        <v>1017</v>
      </c>
      <c r="AV48" s="3">
        <v>3470</v>
      </c>
      <c r="AW48" s="3">
        <v>2729.605</v>
      </c>
      <c r="AX48" s="3">
        <v>3090</v>
      </c>
      <c r="AY48" s="3">
        <v>366.35300000000001</v>
      </c>
      <c r="AZ48" s="3">
        <v>288.5</v>
      </c>
      <c r="BA48" s="3">
        <v>393.5</v>
      </c>
      <c r="BB48" s="3">
        <v>7241</v>
      </c>
      <c r="BC48" s="3">
        <v>7</v>
      </c>
      <c r="BD48" s="3">
        <v>2186</v>
      </c>
      <c r="BE48" s="3">
        <v>14</v>
      </c>
      <c r="BF48" s="3">
        <v>3310</v>
      </c>
      <c r="BG48" s="3">
        <v>5</v>
      </c>
      <c r="BH48" s="3">
        <v>20</v>
      </c>
      <c r="BI48" s="3">
        <v>5</v>
      </c>
      <c r="BJ48" s="3">
        <v>8222</v>
      </c>
      <c r="BK48" s="3">
        <v>8230</v>
      </c>
      <c r="BM48" s="3">
        <v>50.3</v>
      </c>
      <c r="BN48" s="5">
        <v>36361</v>
      </c>
      <c r="BO48" s="3">
        <v>1</v>
      </c>
      <c r="BP48" s="3">
        <v>1</v>
      </c>
      <c r="BQ48" s="3" t="s">
        <v>89</v>
      </c>
      <c r="BR48" s="3" t="s">
        <v>212</v>
      </c>
      <c r="BS48" s="3">
        <v>26896</v>
      </c>
      <c r="BT48" s="3">
        <v>8</v>
      </c>
      <c r="BV48" s="3" t="s">
        <v>182</v>
      </c>
      <c r="BW48" s="3" t="s">
        <v>99</v>
      </c>
      <c r="BX48" s="3">
        <v>3</v>
      </c>
      <c r="BY48" s="3" t="s">
        <v>100</v>
      </c>
      <c r="CA48" s="3" t="s">
        <v>101</v>
      </c>
      <c r="CD48" s="3">
        <v>29.7873378</v>
      </c>
      <c r="CE48" s="3">
        <v>29</v>
      </c>
      <c r="CF48" s="3">
        <v>-96.636899499999998</v>
      </c>
      <c r="CI48" s="3" t="s">
        <v>102</v>
      </c>
      <c r="CJ48" s="3" t="s">
        <v>89</v>
      </c>
      <c r="CK48" s="3" t="s">
        <v>183</v>
      </c>
      <c r="CL48" s="3">
        <v>129551368</v>
      </c>
      <c r="CM48" s="3">
        <v>23584</v>
      </c>
      <c r="CN48" s="3">
        <v>64375</v>
      </c>
      <c r="CO48" s="3">
        <v>1628</v>
      </c>
      <c r="CP48" s="3">
        <v>0</v>
      </c>
    </row>
    <row r="49" spans="1:94" ht="45">
      <c r="A49" s="4">
        <v>42321323610000</v>
      </c>
      <c r="B49" s="7">
        <v>4232132361</v>
      </c>
      <c r="C49" s="4">
        <f>COUNTIF(Table2[API 10/UWI],Table1[[#This Row],[Cleaned API]])</f>
        <v>3</v>
      </c>
      <c r="D49" s="7" t="str">
        <f>IFERROR(INDEX(Table2[Permit Type],MATCH(Table1[[#This Row],[Cleaned API]],Table2[API 10/UWI],0)), "Not in Permit List")</f>
        <v>Recomplete</v>
      </c>
      <c r="E49" s="7" t="str">
        <f>IF(AND(Table1[[#This Row],[Occurences in Magnum Permit List]]&gt;0, Table1[[#This Row],[Data Pull Permit Type]]="NewDrill"), "Y", "N")</f>
        <v>N</v>
      </c>
      <c r="F49" s="3" t="s">
        <v>89</v>
      </c>
      <c r="G49" s="3" t="s">
        <v>116</v>
      </c>
      <c r="H49" s="8" t="s">
        <v>185</v>
      </c>
      <c r="I49" s="3" t="s">
        <v>117</v>
      </c>
      <c r="J49" s="3" t="str">
        <f>LEFT(Table1[[#This Row],[County/Parish]],LEN(Table1[[#This Row],[County/Parish]])-5)</f>
        <v>MATAGORDA</v>
      </c>
      <c r="K49" s="3" t="s">
        <v>263</v>
      </c>
      <c r="L49" s="3" t="s">
        <v>107</v>
      </c>
      <c r="M49" s="3" t="s">
        <v>94</v>
      </c>
      <c r="N49" s="3" t="s">
        <v>95</v>
      </c>
      <c r="O49" s="3">
        <v>10700</v>
      </c>
      <c r="P49" s="5">
        <v>41568</v>
      </c>
      <c r="Q49" s="5">
        <v>41791</v>
      </c>
      <c r="R49" s="5">
        <v>43862</v>
      </c>
      <c r="S49" s="3">
        <v>48</v>
      </c>
      <c r="T49" s="3">
        <v>83783</v>
      </c>
      <c r="U49" s="3">
        <v>4</v>
      </c>
      <c r="V49" s="3">
        <v>77174</v>
      </c>
      <c r="W49" s="3">
        <v>15</v>
      </c>
      <c r="X49" s="3">
        <v>405</v>
      </c>
      <c r="Z49" s="3">
        <v>9677</v>
      </c>
      <c r="AA49" s="3">
        <v>91138</v>
      </c>
      <c r="AC49" s="3">
        <v>712</v>
      </c>
      <c r="AD49" s="3">
        <v>1015</v>
      </c>
      <c r="AE49" s="3">
        <v>15370</v>
      </c>
      <c r="AF49" s="3" t="s">
        <v>108</v>
      </c>
      <c r="AG49" s="3">
        <v>15196</v>
      </c>
      <c r="AH49" s="3">
        <v>17903</v>
      </c>
      <c r="AI49" s="3">
        <v>325</v>
      </c>
      <c r="AK49" s="3">
        <v>64</v>
      </c>
      <c r="AL49" s="3">
        <v>73</v>
      </c>
      <c r="AM49" s="3">
        <v>56</v>
      </c>
      <c r="AN49" s="3">
        <v>440032</v>
      </c>
      <c r="AO49" s="3">
        <v>545</v>
      </c>
      <c r="AP49" s="3">
        <v>15071</v>
      </c>
      <c r="AQ49" s="3">
        <v>11472</v>
      </c>
      <c r="AR49" s="5">
        <v>43804</v>
      </c>
      <c r="AS49" s="3">
        <v>766</v>
      </c>
      <c r="AV49" s="3">
        <v>870</v>
      </c>
      <c r="AW49" s="3">
        <v>667.88800000000003</v>
      </c>
      <c r="AX49" s="3">
        <v>1090</v>
      </c>
      <c r="AY49" s="3">
        <v>1497.258</v>
      </c>
      <c r="AZ49" s="3">
        <v>1151.3</v>
      </c>
      <c r="BB49" s="3">
        <v>5111</v>
      </c>
      <c r="BC49" s="3">
        <v>7</v>
      </c>
      <c r="BD49" s="3">
        <v>4895</v>
      </c>
      <c r="BE49" s="3">
        <v>41</v>
      </c>
      <c r="BF49" s="3">
        <v>5422</v>
      </c>
      <c r="BG49" s="3">
        <v>41</v>
      </c>
      <c r="BH49" s="3">
        <v>33</v>
      </c>
      <c r="BI49" s="3">
        <v>41</v>
      </c>
      <c r="BJ49" s="3">
        <v>9250</v>
      </c>
      <c r="BK49" s="3">
        <v>9260</v>
      </c>
      <c r="BM49" s="3">
        <v>35.5</v>
      </c>
      <c r="BN49" s="5">
        <v>41810</v>
      </c>
      <c r="BO49" s="3">
        <v>1</v>
      </c>
      <c r="BP49" s="3">
        <v>1</v>
      </c>
      <c r="BQ49" s="3" t="s">
        <v>89</v>
      </c>
      <c r="BR49" s="3" t="s">
        <v>97</v>
      </c>
      <c r="BS49" s="3">
        <v>26834</v>
      </c>
      <c r="BT49" s="3">
        <v>10</v>
      </c>
      <c r="BV49" s="3" t="s">
        <v>264</v>
      </c>
      <c r="BW49" s="3" t="s">
        <v>99</v>
      </c>
      <c r="BX49" s="3">
        <v>3</v>
      </c>
      <c r="BY49" s="3" t="s">
        <v>100</v>
      </c>
      <c r="CA49" s="3" t="s">
        <v>101</v>
      </c>
      <c r="CD49" s="3">
        <v>28.965312399999998</v>
      </c>
      <c r="CE49" s="3">
        <v>45</v>
      </c>
      <c r="CF49" s="3">
        <v>-96.000264900000005</v>
      </c>
      <c r="CI49" s="3" t="s">
        <v>102</v>
      </c>
      <c r="CJ49" s="3" t="s">
        <v>89</v>
      </c>
      <c r="CK49" s="3" t="s">
        <v>121</v>
      </c>
      <c r="CL49" s="3">
        <v>129096641</v>
      </c>
      <c r="CM49" s="3">
        <v>5733</v>
      </c>
      <c r="CN49" s="3">
        <v>3829</v>
      </c>
      <c r="CO49" s="3">
        <v>7717</v>
      </c>
      <c r="CP49" s="3">
        <v>0</v>
      </c>
    </row>
    <row r="50" spans="1:94" ht="60">
      <c r="A50" s="4">
        <v>42089323380000</v>
      </c>
      <c r="B50" s="7">
        <v>4208932338</v>
      </c>
      <c r="C50" s="4">
        <f>COUNTIF(Table2[API 10/UWI],Table1[[#This Row],[Cleaned API]])</f>
        <v>2</v>
      </c>
      <c r="D50" s="7" t="str">
        <f>IFERROR(INDEX(Table2[Permit Type],MATCH(Table1[[#This Row],[Cleaned API]],Table2[API 10/UWI],0)), "Not in Permit List")</f>
        <v>Amended</v>
      </c>
      <c r="E50" s="7" t="str">
        <f>IF(AND(Table1[[#This Row],[Occurences in Magnum Permit List]]&gt;0, Table1[[#This Row],[Data Pull Permit Type]]="NewDrill"), "Y", "N")</f>
        <v>N</v>
      </c>
      <c r="F50" s="3" t="s">
        <v>89</v>
      </c>
      <c r="G50" s="3" t="s">
        <v>265</v>
      </c>
      <c r="H50" s="8">
        <v>3</v>
      </c>
      <c r="I50" s="3" t="s">
        <v>179</v>
      </c>
      <c r="J50" s="3" t="str">
        <f>LEFT(Table1[[#This Row],[County/Parish]],LEN(Table1[[#This Row],[County/Parish]])-5)</f>
        <v>COLORADO</v>
      </c>
      <c r="K50" s="3" t="s">
        <v>266</v>
      </c>
      <c r="L50" s="3" t="s">
        <v>93</v>
      </c>
      <c r="M50" s="3" t="s">
        <v>94</v>
      </c>
      <c r="N50" s="3" t="s">
        <v>95</v>
      </c>
      <c r="O50" s="3">
        <v>10500</v>
      </c>
      <c r="P50" s="5">
        <v>37771</v>
      </c>
      <c r="Q50" s="5">
        <v>41609</v>
      </c>
      <c r="R50" s="5">
        <v>43983</v>
      </c>
      <c r="S50" s="3">
        <v>79</v>
      </c>
      <c r="T50" s="3">
        <v>248428</v>
      </c>
      <c r="U50" s="3">
        <v>29</v>
      </c>
      <c r="V50" s="3">
        <v>9817</v>
      </c>
      <c r="W50" s="3">
        <v>1</v>
      </c>
      <c r="X50" s="3">
        <v>17</v>
      </c>
      <c r="Y50" s="3">
        <v>766</v>
      </c>
      <c r="Z50" s="3">
        <v>2424</v>
      </c>
      <c r="AA50" s="3">
        <v>51222</v>
      </c>
      <c r="AC50" s="3">
        <v>245</v>
      </c>
      <c r="AD50" s="3">
        <v>4591</v>
      </c>
      <c r="AE50" s="3">
        <v>1447</v>
      </c>
      <c r="AF50" s="3" t="s">
        <v>108</v>
      </c>
      <c r="AG50" s="3">
        <v>31314</v>
      </c>
      <c r="AH50" s="3">
        <v>6666</v>
      </c>
      <c r="AI50" s="3">
        <v>305</v>
      </c>
      <c r="AJ50" s="3" t="s">
        <v>181</v>
      </c>
      <c r="AK50" s="3">
        <v>4</v>
      </c>
      <c r="AL50" s="3">
        <v>20</v>
      </c>
      <c r="AM50" s="3">
        <v>98</v>
      </c>
      <c r="AN50" s="3">
        <v>121903</v>
      </c>
      <c r="AO50" s="3">
        <v>7</v>
      </c>
      <c r="AP50" s="3">
        <v>342</v>
      </c>
      <c r="AQ50" s="3">
        <v>10318</v>
      </c>
      <c r="AR50" s="5">
        <v>42348</v>
      </c>
      <c r="AS50" s="3">
        <v>100</v>
      </c>
      <c r="AT50" s="3">
        <v>800</v>
      </c>
      <c r="AU50" s="3">
        <v>1500</v>
      </c>
      <c r="AV50" s="3">
        <v>25230</v>
      </c>
      <c r="AW50" s="3">
        <v>26760.116000000002</v>
      </c>
      <c r="AX50" s="3">
        <v>25310</v>
      </c>
      <c r="AY50" s="3">
        <v>37.369</v>
      </c>
      <c r="AZ50" s="3">
        <v>39.6</v>
      </c>
      <c r="BA50" s="3">
        <v>22.2</v>
      </c>
      <c r="BB50" s="3">
        <v>7628</v>
      </c>
      <c r="BC50" s="3">
        <v>6</v>
      </c>
      <c r="BD50" s="3">
        <v>349</v>
      </c>
      <c r="BE50" s="3">
        <v>7</v>
      </c>
      <c r="BF50" s="3">
        <v>1616</v>
      </c>
      <c r="BG50" s="3">
        <v>5</v>
      </c>
      <c r="BH50" s="3">
        <v>10</v>
      </c>
      <c r="BI50" s="3">
        <v>5</v>
      </c>
      <c r="BJ50" s="3">
        <v>8450</v>
      </c>
      <c r="BK50" s="3">
        <v>8458</v>
      </c>
      <c r="BL50" s="3">
        <v>0.71</v>
      </c>
      <c r="BM50" s="3">
        <v>62.1</v>
      </c>
      <c r="BN50" s="5">
        <v>41613</v>
      </c>
      <c r="BO50" s="3">
        <v>1</v>
      </c>
      <c r="BP50" s="3">
        <v>1</v>
      </c>
      <c r="BQ50" s="3" t="s">
        <v>89</v>
      </c>
      <c r="BR50" s="3" t="s">
        <v>150</v>
      </c>
      <c r="BS50" s="3">
        <v>278004</v>
      </c>
      <c r="BT50" s="3">
        <v>8</v>
      </c>
      <c r="BV50" s="3" t="s">
        <v>267</v>
      </c>
      <c r="BW50" s="3" t="s">
        <v>99</v>
      </c>
      <c r="BX50" s="3">
        <v>3</v>
      </c>
      <c r="BY50" s="3" t="s">
        <v>100</v>
      </c>
      <c r="CA50" s="3" t="s">
        <v>101</v>
      </c>
      <c r="CD50" s="3">
        <v>29.657997099999999</v>
      </c>
      <c r="CE50" s="3">
        <v>163</v>
      </c>
      <c r="CF50" s="3">
        <v>-96.660659300000006</v>
      </c>
      <c r="CI50" s="3" t="s">
        <v>102</v>
      </c>
      <c r="CJ50" s="3" t="s">
        <v>89</v>
      </c>
      <c r="CK50" s="3" t="s">
        <v>268</v>
      </c>
      <c r="CL50" s="3">
        <v>129096549</v>
      </c>
      <c r="CM50" s="3">
        <v>346</v>
      </c>
      <c r="CN50" s="3">
        <v>9259</v>
      </c>
      <c r="CO50" s="3">
        <v>89</v>
      </c>
      <c r="CP50" s="3">
        <v>0</v>
      </c>
    </row>
    <row r="51" spans="1:94" ht="45">
      <c r="A51" s="4">
        <v>42131394800000</v>
      </c>
      <c r="B51" s="7">
        <v>4213139480</v>
      </c>
      <c r="C51" s="4">
        <f>COUNTIF(Table2[API 10/UWI],Table1[[#This Row],[Cleaned API]])</f>
        <v>1</v>
      </c>
      <c r="D51" s="7" t="str">
        <f>IFERROR(INDEX(Table2[Permit Type],MATCH(Table1[[#This Row],[Cleaned API]],Table2[API 10/UWI],0)), "Not in Permit List")</f>
        <v>NewDrill</v>
      </c>
      <c r="E51" s="7" t="str">
        <f>IF(AND(Table1[[#This Row],[Occurences in Magnum Permit List]]&gt;0, Table1[[#This Row],[Data Pull Permit Type]]="NewDrill"), "Y", "N")</f>
        <v>Y</v>
      </c>
      <c r="F51" s="3" t="s">
        <v>89</v>
      </c>
      <c r="G51" s="3" t="s">
        <v>269</v>
      </c>
      <c r="H51" s="8">
        <v>1</v>
      </c>
      <c r="I51" s="3" t="s">
        <v>270</v>
      </c>
      <c r="J51" s="3" t="str">
        <f>LEFT(Table1[[#This Row],[County/Parish]],LEN(Table1[[#This Row],[County/Parish]])-5)</f>
        <v>DUVAL</v>
      </c>
      <c r="K51" s="3" t="s">
        <v>271</v>
      </c>
      <c r="L51" s="3" t="s">
        <v>93</v>
      </c>
      <c r="M51" s="3" t="s">
        <v>168</v>
      </c>
      <c r="N51" s="3" t="s">
        <v>95</v>
      </c>
      <c r="O51" s="3">
        <v>6000</v>
      </c>
      <c r="P51" s="5">
        <v>41869</v>
      </c>
      <c r="Q51" s="5">
        <v>42156</v>
      </c>
      <c r="R51" s="5">
        <v>42795</v>
      </c>
      <c r="S51" s="3">
        <v>22</v>
      </c>
      <c r="T51" s="3">
        <v>178890</v>
      </c>
      <c r="V51" s="3">
        <v>3355</v>
      </c>
      <c r="X51" s="3">
        <v>40</v>
      </c>
      <c r="Y51" s="3">
        <v>1276</v>
      </c>
      <c r="Z51" s="3">
        <v>17871</v>
      </c>
      <c r="AA51" s="3">
        <v>33170</v>
      </c>
      <c r="AC51" s="3">
        <v>96</v>
      </c>
      <c r="AD51" s="3">
        <v>13097</v>
      </c>
      <c r="AE51" s="3">
        <v>1117</v>
      </c>
      <c r="AF51" s="3" t="s">
        <v>96</v>
      </c>
      <c r="AG51" s="3">
        <v>82520</v>
      </c>
      <c r="AH51" s="3">
        <v>14870</v>
      </c>
      <c r="AI51" s="3">
        <v>472</v>
      </c>
      <c r="AK51" s="3">
        <v>7</v>
      </c>
      <c r="AL51" s="3">
        <v>102</v>
      </c>
      <c r="AM51" s="3">
        <v>571</v>
      </c>
      <c r="AN51" s="3">
        <v>614161</v>
      </c>
      <c r="AO51" s="3">
        <v>526</v>
      </c>
      <c r="AP51" s="3">
        <v>1639</v>
      </c>
      <c r="AQ51" s="3">
        <v>113168</v>
      </c>
      <c r="AR51" s="5">
        <v>42584</v>
      </c>
      <c r="AS51" s="3">
        <v>3336</v>
      </c>
      <c r="AT51" s="3">
        <v>345</v>
      </c>
      <c r="AU51" s="3">
        <v>700</v>
      </c>
      <c r="AV51" s="3">
        <v>79760</v>
      </c>
      <c r="AW51" s="3">
        <v>38299.534</v>
      </c>
      <c r="AX51" s="3">
        <v>53320</v>
      </c>
      <c r="AY51" s="3">
        <v>26.11</v>
      </c>
      <c r="AZ51" s="3">
        <v>12.5</v>
      </c>
      <c r="BA51" s="3">
        <v>31.3</v>
      </c>
      <c r="BB51" s="3">
        <v>17973</v>
      </c>
      <c r="BC51" s="3">
        <v>11</v>
      </c>
      <c r="BD51" s="3">
        <v>411</v>
      </c>
      <c r="BE51" s="3">
        <v>11</v>
      </c>
      <c r="BF51" s="3">
        <v>3407</v>
      </c>
      <c r="BG51" s="3">
        <v>11</v>
      </c>
      <c r="BH51" s="3">
        <v>20</v>
      </c>
      <c r="BI51" s="3">
        <v>11</v>
      </c>
      <c r="BJ51" s="3">
        <v>5116</v>
      </c>
      <c r="BK51" s="3">
        <v>5118</v>
      </c>
      <c r="BL51" s="3">
        <v>0.66</v>
      </c>
      <c r="BM51" s="3">
        <v>42.3</v>
      </c>
      <c r="BN51" s="5">
        <v>42156</v>
      </c>
      <c r="BO51" s="3">
        <v>1</v>
      </c>
      <c r="BP51" s="3">
        <v>1</v>
      </c>
      <c r="BQ51" s="3" t="s">
        <v>89</v>
      </c>
      <c r="BR51" s="3" t="s">
        <v>207</v>
      </c>
      <c r="BS51" s="3">
        <v>277647</v>
      </c>
      <c r="BT51" s="3">
        <v>2</v>
      </c>
      <c r="BV51" s="3" t="s">
        <v>272</v>
      </c>
      <c r="BW51" s="3" t="s">
        <v>99</v>
      </c>
      <c r="BX51" s="3">
        <v>4</v>
      </c>
      <c r="BY51" s="3" t="s">
        <v>100</v>
      </c>
      <c r="BZ51" s="3">
        <v>25</v>
      </c>
      <c r="CA51" s="3" t="s">
        <v>101</v>
      </c>
      <c r="CD51" s="3">
        <v>27.493450899999999</v>
      </c>
      <c r="CE51" s="3">
        <v>213</v>
      </c>
      <c r="CF51" s="3">
        <v>-98.421205400000005</v>
      </c>
      <c r="CI51" s="3" t="s">
        <v>102</v>
      </c>
      <c r="CJ51" s="3" t="s">
        <v>89</v>
      </c>
      <c r="CK51" s="3" t="s">
        <v>273</v>
      </c>
      <c r="CL51" s="3">
        <v>129085233</v>
      </c>
      <c r="CM51" s="3">
        <v>1716</v>
      </c>
      <c r="CN51" s="3">
        <v>65722</v>
      </c>
      <c r="CO51" s="3">
        <v>14535</v>
      </c>
      <c r="CP51" s="3">
        <v>0</v>
      </c>
    </row>
    <row r="52" spans="1:94" ht="45">
      <c r="A52" s="4">
        <v>42123332320000</v>
      </c>
      <c r="B52" s="7">
        <v>4212333232</v>
      </c>
      <c r="C52" s="4">
        <f>COUNTIF(Table2[API 10/UWI],Table1[[#This Row],[Cleaned API]])</f>
        <v>1</v>
      </c>
      <c r="D52" s="7" t="str">
        <f>IFERROR(INDEX(Table2[Permit Type],MATCH(Table1[[#This Row],[Cleaned API]],Table2[API 10/UWI],0)), "Not in Permit List")</f>
        <v>NewDrill</v>
      </c>
      <c r="E52" s="7" t="str">
        <f>IF(AND(Table1[[#This Row],[Occurences in Magnum Permit List]]&gt;0, Table1[[#This Row],[Data Pull Permit Type]]="NewDrill"), "Y", "N")</f>
        <v>Y</v>
      </c>
      <c r="F52" s="3" t="s">
        <v>89</v>
      </c>
      <c r="G52" s="3" t="s">
        <v>274</v>
      </c>
      <c r="H52" s="8">
        <v>1</v>
      </c>
      <c r="I52" s="3" t="s">
        <v>275</v>
      </c>
      <c r="J52" s="3" t="str">
        <f>LEFT(Table1[[#This Row],[County/Parish]],LEN(Table1[[#This Row],[County/Parish]])-5)</f>
        <v>DEWITT</v>
      </c>
      <c r="K52" s="3" t="s">
        <v>276</v>
      </c>
      <c r="L52" s="3" t="s">
        <v>93</v>
      </c>
      <c r="M52" s="3" t="s">
        <v>194</v>
      </c>
      <c r="N52" s="3" t="s">
        <v>95</v>
      </c>
      <c r="O52" s="3">
        <v>7680</v>
      </c>
      <c r="P52" s="5">
        <v>41484</v>
      </c>
      <c r="Q52" s="5">
        <v>41548</v>
      </c>
      <c r="R52" s="5">
        <v>41609</v>
      </c>
      <c r="S52" s="3">
        <v>3</v>
      </c>
      <c r="T52" s="3">
        <v>153</v>
      </c>
      <c r="Y52" s="3">
        <v>38</v>
      </c>
      <c r="Z52" s="3">
        <v>0</v>
      </c>
      <c r="AA52" s="3">
        <v>26</v>
      </c>
      <c r="AB52" s="3" t="s">
        <v>163</v>
      </c>
      <c r="AD52" s="3">
        <v>45</v>
      </c>
      <c r="AF52" s="3" t="s">
        <v>96</v>
      </c>
      <c r="AJ52" s="3" t="s">
        <v>164</v>
      </c>
      <c r="AK52" s="3">
        <v>0</v>
      </c>
      <c r="AL52" s="3">
        <v>0</v>
      </c>
      <c r="AM52" s="3">
        <v>2</v>
      </c>
      <c r="AN52" s="3">
        <v>2333</v>
      </c>
      <c r="AO52" s="3">
        <v>0</v>
      </c>
      <c r="AR52" s="5">
        <v>42461</v>
      </c>
      <c r="AT52" s="3">
        <v>0</v>
      </c>
      <c r="AU52" s="3">
        <v>0</v>
      </c>
      <c r="AZ52" s="3">
        <v>0</v>
      </c>
      <c r="BA52" s="3">
        <v>0</v>
      </c>
      <c r="BB52" s="3">
        <v>70</v>
      </c>
      <c r="BC52" s="3">
        <v>2</v>
      </c>
      <c r="BF52" s="3">
        <v>12</v>
      </c>
      <c r="BG52" s="3">
        <v>2</v>
      </c>
      <c r="BH52" s="3">
        <v>0</v>
      </c>
      <c r="BI52" s="3">
        <v>2</v>
      </c>
      <c r="BJ52" s="3">
        <v>7286</v>
      </c>
      <c r="BK52" s="3">
        <v>7292</v>
      </c>
      <c r="BL52" s="3">
        <v>0.69</v>
      </c>
      <c r="BN52" s="5">
        <v>41518</v>
      </c>
      <c r="BO52" s="3">
        <v>1</v>
      </c>
      <c r="BP52" s="3">
        <v>1</v>
      </c>
      <c r="BQ52" s="3" t="s">
        <v>89</v>
      </c>
      <c r="BS52" s="3">
        <v>277275</v>
      </c>
      <c r="BT52" s="3">
        <v>6</v>
      </c>
      <c r="BV52" s="3" t="s">
        <v>277</v>
      </c>
      <c r="BW52" s="3" t="s">
        <v>99</v>
      </c>
      <c r="BX52" s="3">
        <v>2</v>
      </c>
      <c r="BY52" s="3" t="s">
        <v>100</v>
      </c>
      <c r="CA52" s="3" t="s">
        <v>101</v>
      </c>
      <c r="CD52" s="3">
        <v>28.966149000000001</v>
      </c>
      <c r="CE52" s="3">
        <v>455</v>
      </c>
      <c r="CF52" s="3">
        <v>-97.420151399999995</v>
      </c>
      <c r="CI52" s="3" t="s">
        <v>102</v>
      </c>
      <c r="CJ52" s="3" t="s">
        <v>89</v>
      </c>
      <c r="CK52" s="3" t="s">
        <v>278</v>
      </c>
      <c r="CL52" s="3">
        <v>129071184</v>
      </c>
      <c r="CN52" s="3">
        <v>153</v>
      </c>
      <c r="CO52" s="3">
        <v>0</v>
      </c>
      <c r="CP52" s="3">
        <v>0</v>
      </c>
    </row>
    <row r="53" spans="1:94" ht="45">
      <c r="A53" s="4">
        <v>42481352210000</v>
      </c>
      <c r="B53" s="7">
        <v>4248135221</v>
      </c>
      <c r="C53" s="4">
        <f>COUNTIF(Table2[API 10/UWI],Table1[[#This Row],[Cleaned API]])</f>
        <v>3</v>
      </c>
      <c r="D53" s="7" t="str">
        <f>IFERROR(INDEX(Table2[Permit Type],MATCH(Table1[[#This Row],[Cleaned API]],Table2[API 10/UWI],0)), "Not in Permit List")</f>
        <v>Recomplete</v>
      </c>
      <c r="E53" s="7" t="str">
        <f>IF(AND(Table1[[#This Row],[Occurences in Magnum Permit List]]&gt;0, Table1[[#This Row],[Data Pull Permit Type]]="NewDrill"), "Y", "N")</f>
        <v>N</v>
      </c>
      <c r="F53" s="3" t="s">
        <v>89</v>
      </c>
      <c r="G53" s="3" t="s">
        <v>279</v>
      </c>
      <c r="H53" s="8">
        <v>8</v>
      </c>
      <c r="I53" s="3" t="s">
        <v>142</v>
      </c>
      <c r="J53" s="3" t="str">
        <f>LEFT(Table1[[#This Row],[County/Parish]],LEN(Table1[[#This Row],[County/Parish]])-5)</f>
        <v>WHARTON</v>
      </c>
      <c r="L53" s="3" t="s">
        <v>107</v>
      </c>
      <c r="M53" s="3" t="s">
        <v>94</v>
      </c>
      <c r="N53" s="3" t="s">
        <v>95</v>
      </c>
      <c r="O53" s="3">
        <v>7221</v>
      </c>
      <c r="P53" s="5">
        <v>41270</v>
      </c>
      <c r="Q53" s="5">
        <v>41974</v>
      </c>
      <c r="R53" s="5">
        <v>43435</v>
      </c>
      <c r="S53" s="3">
        <v>38</v>
      </c>
      <c r="T53" s="3">
        <v>3347</v>
      </c>
      <c r="V53" s="3">
        <v>10171</v>
      </c>
      <c r="X53" s="3">
        <v>7</v>
      </c>
      <c r="Z53" s="3">
        <v>0</v>
      </c>
      <c r="AA53" s="3">
        <v>10729</v>
      </c>
      <c r="AC53" s="3">
        <v>1480</v>
      </c>
      <c r="AD53" s="3">
        <v>2202</v>
      </c>
      <c r="AE53" s="3">
        <v>4549</v>
      </c>
      <c r="AF53" s="3" t="s">
        <v>108</v>
      </c>
      <c r="AG53" s="3">
        <v>2447</v>
      </c>
      <c r="AH53" s="3">
        <v>4957</v>
      </c>
      <c r="AI53" s="3">
        <v>0</v>
      </c>
      <c r="AK53" s="3">
        <v>30</v>
      </c>
      <c r="AL53" s="3">
        <v>30</v>
      </c>
      <c r="AM53" s="3">
        <v>2</v>
      </c>
      <c r="AN53" s="3">
        <v>180419</v>
      </c>
      <c r="AO53" s="3">
        <v>0</v>
      </c>
      <c r="AP53" s="3">
        <v>2652</v>
      </c>
      <c r="AQ53" s="3">
        <v>340</v>
      </c>
      <c r="AR53" s="5">
        <v>41985</v>
      </c>
      <c r="AS53" s="3">
        <v>0</v>
      </c>
      <c r="AV53" s="3">
        <v>70</v>
      </c>
      <c r="AW53" s="3">
        <v>394.86399999999998</v>
      </c>
      <c r="AX53" s="3">
        <v>330</v>
      </c>
      <c r="AY53" s="3">
        <v>2532.52</v>
      </c>
      <c r="AZ53" s="3">
        <v>15114.8</v>
      </c>
      <c r="BB53" s="3">
        <v>2202</v>
      </c>
      <c r="BC53" s="3">
        <v>1</v>
      </c>
      <c r="BD53" s="3">
        <v>1480</v>
      </c>
      <c r="BE53" s="3">
        <v>1</v>
      </c>
      <c r="BF53" s="3">
        <v>1847</v>
      </c>
      <c r="BG53" s="3">
        <v>1</v>
      </c>
      <c r="BH53" s="3">
        <v>11</v>
      </c>
      <c r="BI53" s="3">
        <v>1</v>
      </c>
      <c r="BJ53" s="3">
        <v>5817</v>
      </c>
      <c r="BK53" s="3">
        <v>6371</v>
      </c>
      <c r="BM53" s="3">
        <v>35.4</v>
      </c>
      <c r="BN53" s="5">
        <v>41327</v>
      </c>
      <c r="BO53" s="3">
        <v>1</v>
      </c>
      <c r="BP53" s="3">
        <v>1</v>
      </c>
      <c r="BQ53" s="3" t="s">
        <v>89</v>
      </c>
      <c r="BR53" s="3" t="s">
        <v>97</v>
      </c>
      <c r="BS53" s="3">
        <v>26743</v>
      </c>
      <c r="BT53" s="3">
        <v>554</v>
      </c>
      <c r="BV53" s="3" t="s">
        <v>144</v>
      </c>
      <c r="BW53" s="3" t="s">
        <v>99</v>
      </c>
      <c r="BX53" s="3">
        <v>3</v>
      </c>
      <c r="BY53" s="3" t="s">
        <v>100</v>
      </c>
      <c r="CA53" s="3" t="s">
        <v>101</v>
      </c>
      <c r="CD53" s="3">
        <v>29.072878800000002</v>
      </c>
      <c r="CF53" s="3">
        <v>-96.373933300000004</v>
      </c>
      <c r="CI53" s="3" t="s">
        <v>102</v>
      </c>
      <c r="CJ53" s="3" t="s">
        <v>89</v>
      </c>
      <c r="CL53" s="3">
        <v>129071069</v>
      </c>
      <c r="CM53" s="3">
        <v>623</v>
      </c>
      <c r="CN53" s="3">
        <v>246</v>
      </c>
      <c r="CO53" s="3">
        <v>0</v>
      </c>
      <c r="CP53" s="3">
        <v>0</v>
      </c>
    </row>
    <row r="54" spans="1:94" ht="45">
      <c r="A54" s="4">
        <v>42245328040000</v>
      </c>
      <c r="B54" s="7">
        <v>4224532804</v>
      </c>
      <c r="C54" s="4">
        <f>COUNTIF(Table2[API 10/UWI],Table1[[#This Row],[Cleaned API]])</f>
        <v>2</v>
      </c>
      <c r="D54" s="7" t="str">
        <f>IFERROR(INDEX(Table2[Permit Type],MATCH(Table1[[#This Row],[Cleaned API]],Table2[API 10/UWI],0)), "Not in Permit List")</f>
        <v>Recomplete</v>
      </c>
      <c r="E54" s="7" t="str">
        <f>IF(AND(Table1[[#This Row],[Occurences in Magnum Permit List]]&gt;0, Table1[[#This Row],[Data Pull Permit Type]]="NewDrill"), "Y", "N")</f>
        <v>N</v>
      </c>
      <c r="F54" s="3" t="s">
        <v>89</v>
      </c>
      <c r="G54" s="3" t="s">
        <v>224</v>
      </c>
      <c r="H54" s="8">
        <v>1</v>
      </c>
      <c r="I54" s="3" t="s">
        <v>105</v>
      </c>
      <c r="J54" s="3" t="str">
        <f>LEFT(Table1[[#This Row],[County/Parish]],LEN(Table1[[#This Row],[County/Parish]])-5)</f>
        <v>JEFFERSON</v>
      </c>
      <c r="K54" s="3" t="s">
        <v>203</v>
      </c>
      <c r="L54" s="3" t="s">
        <v>107</v>
      </c>
      <c r="M54" s="3" t="s">
        <v>94</v>
      </c>
      <c r="N54" s="3" t="s">
        <v>95</v>
      </c>
      <c r="O54" s="3">
        <v>7120</v>
      </c>
      <c r="P54" s="5">
        <v>41753</v>
      </c>
      <c r="Q54" s="5">
        <v>41821</v>
      </c>
      <c r="R54" s="5">
        <v>42095</v>
      </c>
      <c r="S54" s="3">
        <v>9</v>
      </c>
      <c r="V54" s="3">
        <v>621</v>
      </c>
      <c r="X54" s="3">
        <v>27</v>
      </c>
      <c r="Z54" s="3">
        <v>0</v>
      </c>
      <c r="AA54" s="3">
        <v>621</v>
      </c>
      <c r="AC54" s="3">
        <v>172</v>
      </c>
      <c r="AE54" s="3">
        <v>474</v>
      </c>
      <c r="AF54" s="3" t="s">
        <v>108</v>
      </c>
      <c r="AG54" s="3">
        <v>0</v>
      </c>
      <c r="AH54" s="3">
        <v>474</v>
      </c>
      <c r="AI54" s="3">
        <v>0</v>
      </c>
      <c r="AK54" s="3">
        <v>2</v>
      </c>
      <c r="AL54" s="3">
        <v>2</v>
      </c>
      <c r="AM54" s="3">
        <v>0</v>
      </c>
      <c r="AN54" s="3">
        <v>12774</v>
      </c>
      <c r="AO54" s="3">
        <v>0</v>
      </c>
      <c r="AV54" s="3">
        <v>0</v>
      </c>
      <c r="AX54" s="3">
        <v>0</v>
      </c>
      <c r="BD54" s="3">
        <v>172</v>
      </c>
      <c r="BE54" s="3">
        <v>1</v>
      </c>
      <c r="BF54" s="3">
        <v>172</v>
      </c>
      <c r="BG54" s="3">
        <v>1</v>
      </c>
      <c r="BH54" s="3">
        <v>1</v>
      </c>
      <c r="BI54" s="3">
        <v>1</v>
      </c>
      <c r="BJ54" s="3">
        <v>5883</v>
      </c>
      <c r="BK54" s="3">
        <v>6456</v>
      </c>
      <c r="BM54" s="3">
        <v>27</v>
      </c>
      <c r="BN54" s="5">
        <v>41828</v>
      </c>
      <c r="BO54" s="3">
        <v>1</v>
      </c>
      <c r="BP54" s="3">
        <v>1</v>
      </c>
      <c r="BQ54" s="3" t="s">
        <v>89</v>
      </c>
      <c r="BR54" s="3" t="s">
        <v>97</v>
      </c>
      <c r="BS54" s="3">
        <v>26741</v>
      </c>
      <c r="BT54" s="3">
        <v>573</v>
      </c>
      <c r="BV54" s="3" t="s">
        <v>109</v>
      </c>
      <c r="BW54" s="3" t="s">
        <v>99</v>
      </c>
      <c r="BX54" s="3">
        <v>3</v>
      </c>
      <c r="BY54" s="3" t="s">
        <v>100</v>
      </c>
      <c r="CA54" s="3" t="s">
        <v>101</v>
      </c>
      <c r="CD54" s="3">
        <v>29.747720999999999</v>
      </c>
      <c r="CF54" s="3">
        <v>-94.2650845</v>
      </c>
      <c r="CI54" s="3" t="s">
        <v>102</v>
      </c>
      <c r="CJ54" s="3" t="s">
        <v>89</v>
      </c>
      <c r="CL54" s="3">
        <v>129070861</v>
      </c>
      <c r="CM54" s="3">
        <v>621</v>
      </c>
      <c r="CO54" s="3">
        <v>0</v>
      </c>
      <c r="CP54" s="3">
        <v>0</v>
      </c>
    </row>
    <row r="55" spans="1:94" ht="45">
      <c r="A55" s="4">
        <v>42149332100000</v>
      </c>
      <c r="B55" s="7">
        <v>4214933210</v>
      </c>
      <c r="C55" s="4">
        <f>COUNTIF(Table2[API 10/UWI],Table1[[#This Row],[Cleaned API]])</f>
        <v>3</v>
      </c>
      <c r="D55" s="7" t="str">
        <f>IFERROR(INDEX(Table2[Permit Type],MATCH(Table1[[#This Row],[Cleaned API]],Table2[API 10/UWI],0)), "Not in Permit List")</f>
        <v>Recomplete</v>
      </c>
      <c r="E55" s="7" t="str">
        <f>IF(AND(Table1[[#This Row],[Occurences in Magnum Permit List]]&gt;0, Table1[[#This Row],[Data Pull Permit Type]]="NewDrill"), "Y", "N")</f>
        <v>N</v>
      </c>
      <c r="F55" s="3" t="s">
        <v>89</v>
      </c>
      <c r="G55" s="3" t="s">
        <v>280</v>
      </c>
      <c r="H55" s="8">
        <v>1</v>
      </c>
      <c r="I55" s="3" t="s">
        <v>281</v>
      </c>
      <c r="J55" s="3" t="str">
        <f>LEFT(Table1[[#This Row],[County/Parish]],LEN(Table1[[#This Row],[County/Parish]])-5)</f>
        <v>FAYETTE</v>
      </c>
      <c r="K55" s="3" t="s">
        <v>282</v>
      </c>
      <c r="L55" s="3" t="s">
        <v>93</v>
      </c>
      <c r="M55" s="3" t="s">
        <v>94</v>
      </c>
      <c r="N55" s="3" t="s">
        <v>95</v>
      </c>
      <c r="O55" s="3">
        <v>5723</v>
      </c>
      <c r="P55" s="5">
        <v>40242</v>
      </c>
      <c r="Q55" s="5">
        <v>41974</v>
      </c>
      <c r="R55" s="5">
        <v>42856</v>
      </c>
      <c r="S55" s="3">
        <v>25</v>
      </c>
      <c r="T55" s="3">
        <v>67613</v>
      </c>
      <c r="V55" s="3">
        <v>5843</v>
      </c>
      <c r="X55" s="3">
        <v>2</v>
      </c>
      <c r="Z55" s="3">
        <v>286178</v>
      </c>
      <c r="AA55" s="3">
        <v>17112</v>
      </c>
      <c r="AB55" s="3" t="s">
        <v>283</v>
      </c>
      <c r="AC55" s="3">
        <v>76</v>
      </c>
      <c r="AD55" s="3">
        <v>971</v>
      </c>
      <c r="AE55" s="3">
        <v>1400</v>
      </c>
      <c r="AF55" s="3" t="s">
        <v>108</v>
      </c>
      <c r="AG55" s="3">
        <v>30597</v>
      </c>
      <c r="AH55" s="3">
        <v>6500</v>
      </c>
      <c r="AI55" s="3">
        <v>129505</v>
      </c>
      <c r="AJ55" s="3" t="s">
        <v>181</v>
      </c>
      <c r="AK55" s="3">
        <v>2</v>
      </c>
      <c r="AL55" s="3">
        <v>43</v>
      </c>
      <c r="AM55" s="3">
        <v>244</v>
      </c>
      <c r="AN55" s="3">
        <v>256839</v>
      </c>
      <c r="AO55" s="3">
        <v>0</v>
      </c>
      <c r="AP55" s="3">
        <v>3561</v>
      </c>
      <c r="AQ55" s="3">
        <v>31478</v>
      </c>
      <c r="AR55" s="5">
        <v>42343</v>
      </c>
      <c r="AS55" s="3">
        <v>133232</v>
      </c>
      <c r="AT55" s="3">
        <v>225</v>
      </c>
      <c r="AU55" s="3">
        <v>600</v>
      </c>
      <c r="AV55" s="3">
        <v>116490</v>
      </c>
      <c r="AW55" s="3">
        <v>6278.9120000000003</v>
      </c>
      <c r="AX55" s="3">
        <v>11570</v>
      </c>
      <c r="AY55" s="3">
        <v>159.26300000000001</v>
      </c>
      <c r="AZ55" s="3">
        <v>8.6</v>
      </c>
      <c r="BB55" s="3">
        <v>7812</v>
      </c>
      <c r="BC55" s="3">
        <v>4</v>
      </c>
      <c r="BD55" s="3">
        <v>684</v>
      </c>
      <c r="BE55" s="3">
        <v>9</v>
      </c>
      <c r="BF55" s="3">
        <v>1767</v>
      </c>
      <c r="BG55" s="3">
        <v>4</v>
      </c>
      <c r="BH55" s="3">
        <v>11</v>
      </c>
      <c r="BI55" s="3">
        <v>4</v>
      </c>
      <c r="BJ55" s="3">
        <v>4500</v>
      </c>
      <c r="BK55" s="3">
        <v>4504</v>
      </c>
      <c r="BL55" s="3">
        <v>0.73</v>
      </c>
      <c r="BM55" s="3">
        <v>44.3</v>
      </c>
      <c r="BN55" s="5">
        <v>41964</v>
      </c>
      <c r="BO55" s="3">
        <v>1</v>
      </c>
      <c r="BP55" s="3">
        <v>1</v>
      </c>
      <c r="BQ55" s="3" t="s">
        <v>89</v>
      </c>
      <c r="BR55" s="3" t="s">
        <v>97</v>
      </c>
      <c r="BS55" s="3">
        <v>277250</v>
      </c>
      <c r="BT55" s="3">
        <v>4</v>
      </c>
      <c r="BV55" s="3" t="s">
        <v>283</v>
      </c>
      <c r="BW55" s="3" t="s">
        <v>99</v>
      </c>
      <c r="BX55" s="3">
        <v>3</v>
      </c>
      <c r="BY55" s="3" t="s">
        <v>100</v>
      </c>
      <c r="CA55" s="3" t="s">
        <v>101</v>
      </c>
      <c r="CD55" s="3">
        <v>30.069099300000001</v>
      </c>
      <c r="CE55" s="3">
        <v>191</v>
      </c>
      <c r="CF55" s="3">
        <v>-96.883664199999998</v>
      </c>
      <c r="CI55" s="3" t="s">
        <v>102</v>
      </c>
      <c r="CJ55" s="3" t="s">
        <v>89</v>
      </c>
      <c r="CK55" s="3" t="s">
        <v>284</v>
      </c>
      <c r="CL55" s="3">
        <v>129070776</v>
      </c>
      <c r="CM55" s="3">
        <v>882</v>
      </c>
      <c r="CN55" s="3">
        <v>5538</v>
      </c>
      <c r="CO55" s="3">
        <v>23441</v>
      </c>
      <c r="CP55" s="3">
        <v>0</v>
      </c>
    </row>
    <row r="56" spans="1:94" ht="60">
      <c r="A56" s="4">
        <v>17011212160000</v>
      </c>
      <c r="B56" s="7">
        <v>1701121216</v>
      </c>
      <c r="C56" s="4">
        <f>COUNTIF(Table2[API 10/UWI],Table1[[#This Row],[Cleaned API]])</f>
        <v>1</v>
      </c>
      <c r="D56" s="7" t="str">
        <f>IFERROR(INDEX(Table2[Permit Type],MATCH(Table1[[#This Row],[Cleaned API]],Table2[API 10/UWI],0)), "Not in Permit List")</f>
        <v>Amended</v>
      </c>
      <c r="E56" s="7" t="str">
        <f>IF(AND(Table1[[#This Row],[Occurences in Magnum Permit List]]&gt;0, Table1[[#This Row],[Data Pull Permit Type]]="NewDrill"), "Y", "N")</f>
        <v>N</v>
      </c>
      <c r="F56" s="3" t="s">
        <v>89</v>
      </c>
      <c r="G56" s="3" t="s">
        <v>285</v>
      </c>
      <c r="H56" s="8">
        <v>1</v>
      </c>
      <c r="I56" s="3" t="s">
        <v>286</v>
      </c>
      <c r="J56" s="3" t="str">
        <f>LEFT(Table1[[#This Row],[County/Parish]],LEN(Table1[[#This Row],[County/Parish]])-5)</f>
        <v>BEAUREGARD</v>
      </c>
      <c r="L56" s="3" t="s">
        <v>193</v>
      </c>
      <c r="M56" s="3" t="s">
        <v>194</v>
      </c>
      <c r="N56" s="3" t="s">
        <v>95</v>
      </c>
      <c r="O56" s="3">
        <v>9700</v>
      </c>
      <c r="P56" s="5">
        <v>42171</v>
      </c>
      <c r="AF56" s="3" t="s">
        <v>195</v>
      </c>
      <c r="AJ56" s="3" t="s">
        <v>196</v>
      </c>
      <c r="BO56" s="3">
        <v>1</v>
      </c>
      <c r="BV56" s="3" t="s">
        <v>287</v>
      </c>
      <c r="BW56" s="3" t="s">
        <v>125</v>
      </c>
      <c r="BX56" s="3" t="s">
        <v>288</v>
      </c>
      <c r="BY56" s="3" t="s">
        <v>100</v>
      </c>
      <c r="BZ56" s="3">
        <v>34</v>
      </c>
      <c r="CA56" s="3" t="s">
        <v>101</v>
      </c>
      <c r="CB56" s="3" t="s">
        <v>289</v>
      </c>
      <c r="CC56" s="3" t="s">
        <v>290</v>
      </c>
      <c r="CD56" s="3">
        <v>30.665143700000002</v>
      </c>
      <c r="CF56" s="3">
        <v>-93.471836100000004</v>
      </c>
      <c r="CI56" s="3" t="s">
        <v>201</v>
      </c>
      <c r="CJ56" s="3" t="s">
        <v>126</v>
      </c>
      <c r="CL56" s="3">
        <v>129025023</v>
      </c>
      <c r="CP56" s="3">
        <v>249045</v>
      </c>
    </row>
    <row r="57" spans="1:94" ht="45">
      <c r="A57" s="4">
        <v>42409313330000</v>
      </c>
      <c r="B57" s="7">
        <v>4240931333</v>
      </c>
      <c r="C57" s="4">
        <f>COUNTIF(Table2[API 10/UWI],Table1[[#This Row],[Cleaned API]])</f>
        <v>2</v>
      </c>
      <c r="D57" s="7" t="str">
        <f>IFERROR(INDEX(Table2[Permit Type],MATCH(Table1[[#This Row],[Cleaned API]],Table2[API 10/UWI],0)), "Not in Permit List")</f>
        <v>Recomplete</v>
      </c>
      <c r="E57" s="7" t="str">
        <f>IF(AND(Table1[[#This Row],[Occurences in Magnum Permit List]]&gt;0, Table1[[#This Row],[Data Pull Permit Type]]="NewDrill"), "Y", "N")</f>
        <v>N</v>
      </c>
      <c r="F57" s="3" t="s">
        <v>89</v>
      </c>
      <c r="G57" s="3" t="s">
        <v>291</v>
      </c>
      <c r="H57" s="8" t="s">
        <v>292</v>
      </c>
      <c r="I57" s="3" t="s">
        <v>293</v>
      </c>
      <c r="J57" s="3" t="str">
        <f>LEFT(Table1[[#This Row],[County/Parish]],LEN(Table1[[#This Row],[County/Parish]])-5)</f>
        <v>SAN PATRICIO</v>
      </c>
      <c r="K57" s="3">
        <v>9150</v>
      </c>
      <c r="L57" s="3" t="s">
        <v>93</v>
      </c>
      <c r="M57" s="3" t="s">
        <v>94</v>
      </c>
      <c r="N57" s="3" t="s">
        <v>95</v>
      </c>
      <c r="O57" s="3">
        <v>10385</v>
      </c>
      <c r="P57" s="5">
        <v>34743</v>
      </c>
      <c r="Q57" s="5">
        <v>42005</v>
      </c>
      <c r="R57" s="5">
        <v>43983</v>
      </c>
      <c r="S57" s="3">
        <v>66</v>
      </c>
      <c r="T57" s="3">
        <v>207858</v>
      </c>
      <c r="U57" s="3">
        <v>99</v>
      </c>
      <c r="V57" s="3">
        <v>2256</v>
      </c>
      <c r="W57" s="3">
        <v>1</v>
      </c>
      <c r="Y57" s="3">
        <v>1556</v>
      </c>
      <c r="Z57" s="3">
        <v>1514</v>
      </c>
      <c r="AA57" s="3">
        <v>36899</v>
      </c>
      <c r="AD57" s="3">
        <v>3929</v>
      </c>
      <c r="AE57" s="3">
        <v>434</v>
      </c>
      <c r="AF57" s="3" t="s">
        <v>96</v>
      </c>
      <c r="AG57" s="3">
        <v>23267</v>
      </c>
      <c r="AH57" s="3">
        <v>4312</v>
      </c>
      <c r="AI57" s="3">
        <v>167</v>
      </c>
      <c r="AK57" s="3">
        <v>6</v>
      </c>
      <c r="AL57" s="3">
        <v>23</v>
      </c>
      <c r="AM57" s="3">
        <v>98</v>
      </c>
      <c r="AN57" s="3">
        <v>135321</v>
      </c>
      <c r="AO57" s="3">
        <v>14</v>
      </c>
      <c r="AP57" s="3">
        <v>511</v>
      </c>
      <c r="AQ57" s="3">
        <v>32447</v>
      </c>
      <c r="AR57" s="5">
        <v>43965</v>
      </c>
      <c r="AS57" s="3">
        <v>248</v>
      </c>
      <c r="AT57" s="3">
        <v>940</v>
      </c>
      <c r="AU57" s="3">
        <v>2500</v>
      </c>
      <c r="AV57" s="3">
        <v>15650</v>
      </c>
      <c r="AW57" s="3">
        <v>166174.08900000001</v>
      </c>
      <c r="AX57" s="3">
        <v>92140</v>
      </c>
      <c r="AY57" s="3">
        <v>6.0179999999999998</v>
      </c>
      <c r="AZ57" s="3">
        <v>63.9</v>
      </c>
      <c r="BA57" s="3">
        <v>0</v>
      </c>
      <c r="BB57" s="3">
        <v>8144</v>
      </c>
      <c r="BC57" s="3">
        <v>57</v>
      </c>
      <c r="BD57" s="3">
        <v>175</v>
      </c>
      <c r="BE57" s="3">
        <v>1</v>
      </c>
      <c r="BF57" s="3">
        <v>1357</v>
      </c>
      <c r="BG57" s="3">
        <v>57</v>
      </c>
      <c r="BH57" s="3">
        <v>8</v>
      </c>
      <c r="BI57" s="3">
        <v>57</v>
      </c>
      <c r="BJ57" s="3">
        <v>9188</v>
      </c>
      <c r="BK57" s="3">
        <v>9203</v>
      </c>
      <c r="BL57" s="3">
        <v>0.63</v>
      </c>
      <c r="BM57" s="3">
        <v>48</v>
      </c>
      <c r="BN57" s="5">
        <v>41986</v>
      </c>
      <c r="BO57" s="3">
        <v>1</v>
      </c>
      <c r="BP57" s="3">
        <v>1</v>
      </c>
      <c r="BQ57" s="3" t="s">
        <v>89</v>
      </c>
      <c r="BR57" s="3" t="s">
        <v>294</v>
      </c>
      <c r="BS57" s="3">
        <v>276012</v>
      </c>
      <c r="BT57" s="3">
        <v>15</v>
      </c>
      <c r="BV57" s="3" t="s">
        <v>295</v>
      </c>
      <c r="BW57" s="3" t="s">
        <v>99</v>
      </c>
      <c r="BX57" s="3">
        <v>4</v>
      </c>
      <c r="BY57" s="3" t="s">
        <v>100</v>
      </c>
      <c r="CA57" s="3" t="s">
        <v>101</v>
      </c>
      <c r="CD57" s="3">
        <v>28.000155199999998</v>
      </c>
      <c r="CE57" s="3">
        <v>129</v>
      </c>
      <c r="CF57" s="3">
        <v>-97.422919300000004</v>
      </c>
      <c r="CI57" s="3" t="s">
        <v>102</v>
      </c>
      <c r="CJ57" s="3" t="s">
        <v>89</v>
      </c>
      <c r="CK57" s="3" t="s">
        <v>296</v>
      </c>
      <c r="CL57" s="3">
        <v>129002128</v>
      </c>
      <c r="CM57" s="3">
        <v>247</v>
      </c>
      <c r="CN57" s="3">
        <v>41045</v>
      </c>
      <c r="CO57" s="3">
        <v>346</v>
      </c>
      <c r="CP57" s="3">
        <v>5050</v>
      </c>
    </row>
    <row r="58" spans="1:94" ht="45">
      <c r="A58" s="4">
        <v>42131394800000</v>
      </c>
      <c r="B58" s="7">
        <v>4213139480</v>
      </c>
      <c r="C58" s="4">
        <f>COUNTIF(Table2[API 10/UWI],Table1[[#This Row],[Cleaned API]])</f>
        <v>1</v>
      </c>
      <c r="D58" s="7" t="str">
        <f>IFERROR(INDEX(Table2[Permit Type],MATCH(Table1[[#This Row],[Cleaned API]],Table2[API 10/UWI],0)), "Not in Permit List")</f>
        <v>NewDrill</v>
      </c>
      <c r="E58" s="7" t="str">
        <f>IF(AND(Table1[[#This Row],[Occurences in Magnum Permit List]]&gt;0, Table1[[#This Row],[Data Pull Permit Type]]="NewDrill"), "Y", "N")</f>
        <v>Y</v>
      </c>
      <c r="F58" s="3" t="s">
        <v>89</v>
      </c>
      <c r="G58" s="3" t="s">
        <v>269</v>
      </c>
      <c r="H58" s="8">
        <v>1</v>
      </c>
      <c r="I58" s="3" t="s">
        <v>270</v>
      </c>
      <c r="J58" s="3" t="str">
        <f>LEFT(Table1[[#This Row],[County/Parish]],LEN(Table1[[#This Row],[County/Parish]])-5)</f>
        <v>DUVAL</v>
      </c>
      <c r="K58" s="3" t="s">
        <v>271</v>
      </c>
      <c r="L58" s="3" t="s">
        <v>107</v>
      </c>
      <c r="M58" s="3" t="s">
        <v>94</v>
      </c>
      <c r="N58" s="3" t="s">
        <v>95</v>
      </c>
      <c r="O58" s="3">
        <v>6000</v>
      </c>
      <c r="P58" s="5">
        <v>41869</v>
      </c>
      <c r="Q58" s="5">
        <v>41913</v>
      </c>
      <c r="R58" s="5">
        <v>42156</v>
      </c>
      <c r="S58" s="3">
        <v>9</v>
      </c>
      <c r="T58" s="3">
        <v>50641</v>
      </c>
      <c r="V58" s="3">
        <v>3622</v>
      </c>
      <c r="X58" s="3">
        <v>281</v>
      </c>
      <c r="Z58" s="3">
        <v>0</v>
      </c>
      <c r="AA58" s="3">
        <v>12062</v>
      </c>
      <c r="AC58" s="3">
        <v>451</v>
      </c>
      <c r="AD58" s="3">
        <v>1231</v>
      </c>
      <c r="AE58" s="3">
        <v>2794</v>
      </c>
      <c r="AF58" s="3" t="s">
        <v>96</v>
      </c>
      <c r="AG58" s="3">
        <v>20302</v>
      </c>
      <c r="AH58" s="3">
        <v>6178</v>
      </c>
      <c r="AI58" s="3">
        <v>0</v>
      </c>
      <c r="AK58" s="3">
        <v>19</v>
      </c>
      <c r="AL58" s="3">
        <v>31</v>
      </c>
      <c r="AM58" s="3">
        <v>71</v>
      </c>
      <c r="AN58" s="3">
        <v>183333</v>
      </c>
      <c r="AO58" s="3">
        <v>0</v>
      </c>
      <c r="AV58" s="3">
        <v>3790</v>
      </c>
      <c r="AW58" s="3">
        <v>13981.502</v>
      </c>
      <c r="AX58" s="3">
        <v>13980</v>
      </c>
      <c r="AY58" s="3">
        <v>71.522999999999996</v>
      </c>
      <c r="AZ58" s="3">
        <v>264.10000000000002</v>
      </c>
      <c r="BB58" s="3">
        <v>15526</v>
      </c>
      <c r="BC58" s="3">
        <v>8</v>
      </c>
      <c r="BD58" s="3">
        <v>562</v>
      </c>
      <c r="BE58" s="3">
        <v>2</v>
      </c>
      <c r="BF58" s="3">
        <v>2961</v>
      </c>
      <c r="BG58" s="3">
        <v>8</v>
      </c>
      <c r="BH58" s="3">
        <v>18</v>
      </c>
      <c r="BI58" s="3">
        <v>8</v>
      </c>
      <c r="BJ58" s="3">
        <v>4901</v>
      </c>
      <c r="BK58" s="3">
        <v>5118</v>
      </c>
      <c r="BM58" s="3">
        <v>51.4</v>
      </c>
      <c r="BN58" s="5">
        <v>41933</v>
      </c>
      <c r="BO58" s="3">
        <v>1</v>
      </c>
      <c r="BP58" s="3">
        <v>1</v>
      </c>
      <c r="BQ58" s="3" t="s">
        <v>89</v>
      </c>
      <c r="BR58" s="3" t="s">
        <v>207</v>
      </c>
      <c r="BS58" s="3">
        <v>13899</v>
      </c>
      <c r="BT58" s="3">
        <v>217</v>
      </c>
      <c r="BV58" s="3" t="s">
        <v>272</v>
      </c>
      <c r="BW58" s="3" t="s">
        <v>99</v>
      </c>
      <c r="BX58" s="3">
        <v>4</v>
      </c>
      <c r="BY58" s="3" t="s">
        <v>100</v>
      </c>
      <c r="CA58" s="3" t="s">
        <v>101</v>
      </c>
      <c r="CD58" s="3">
        <v>27.493450899999999</v>
      </c>
      <c r="CF58" s="3">
        <v>-98.421205400000005</v>
      </c>
      <c r="CI58" s="3" t="s">
        <v>102</v>
      </c>
      <c r="CJ58" s="3" t="s">
        <v>89</v>
      </c>
      <c r="CL58" s="3">
        <v>128988398</v>
      </c>
      <c r="CM58" s="3">
        <v>3622</v>
      </c>
      <c r="CN58" s="3">
        <v>50641</v>
      </c>
      <c r="CO58" s="3">
        <v>0</v>
      </c>
      <c r="CP58" s="3">
        <v>0</v>
      </c>
    </row>
    <row r="59" spans="1:94" ht="45">
      <c r="A59" s="4">
        <v>42007309180000</v>
      </c>
      <c r="B59" s="7">
        <v>4200730918</v>
      </c>
      <c r="C59" s="4">
        <f>COUNTIF(Table2[API 10/UWI],Table1[[#This Row],[Cleaned API]])</f>
        <v>2</v>
      </c>
      <c r="D59" s="7" t="str">
        <f>IFERROR(INDEX(Table2[Permit Type],MATCH(Table1[[#This Row],[Cleaned API]],Table2[API 10/UWI],0)), "Not in Permit List")</f>
        <v>Recomplete</v>
      </c>
      <c r="E59" s="7" t="str">
        <f>IF(AND(Table1[[#This Row],[Occurences in Magnum Permit List]]&gt;0, Table1[[#This Row],[Data Pull Permit Type]]="NewDrill"), "Y", "N")</f>
        <v>N</v>
      </c>
      <c r="F59" s="3" t="s">
        <v>89</v>
      </c>
      <c r="G59" s="3" t="s">
        <v>297</v>
      </c>
      <c r="H59" s="8">
        <v>2</v>
      </c>
      <c r="I59" s="3" t="s">
        <v>298</v>
      </c>
      <c r="J59" s="3" t="str">
        <f>LEFT(Table1[[#This Row],[County/Parish]],LEN(Table1[[#This Row],[County/Parish]])-5)</f>
        <v>ARANSAS</v>
      </c>
      <c r="K59" s="6">
        <v>11000</v>
      </c>
      <c r="L59" s="3" t="s">
        <v>107</v>
      </c>
      <c r="M59" s="3" t="s">
        <v>94</v>
      </c>
      <c r="N59" s="3" t="s">
        <v>119</v>
      </c>
      <c r="O59" s="3">
        <v>12005</v>
      </c>
      <c r="P59" s="5">
        <v>41609</v>
      </c>
      <c r="Q59" s="5">
        <v>41730</v>
      </c>
      <c r="R59" s="5">
        <v>42795</v>
      </c>
      <c r="S59" s="3">
        <v>34</v>
      </c>
      <c r="T59" s="3">
        <v>34051</v>
      </c>
      <c r="V59" s="3">
        <v>11650</v>
      </c>
      <c r="X59" s="3">
        <v>1241</v>
      </c>
      <c r="Y59" s="3">
        <v>890</v>
      </c>
      <c r="Z59" s="3">
        <v>8541</v>
      </c>
      <c r="AA59" s="3">
        <v>17325</v>
      </c>
      <c r="AC59" s="3">
        <v>1031</v>
      </c>
      <c r="AD59" s="3">
        <v>4082</v>
      </c>
      <c r="AE59" s="3">
        <v>5019</v>
      </c>
      <c r="AF59" s="3" t="s">
        <v>96</v>
      </c>
      <c r="AG59" s="3">
        <v>16118</v>
      </c>
      <c r="AH59" s="3">
        <v>7705</v>
      </c>
      <c r="AI59" s="3">
        <v>3680</v>
      </c>
      <c r="AK59" s="3">
        <v>53</v>
      </c>
      <c r="AL59" s="3">
        <v>78</v>
      </c>
      <c r="AM59" s="3">
        <v>149</v>
      </c>
      <c r="AN59" s="3">
        <v>470097</v>
      </c>
      <c r="AO59" s="3">
        <v>910</v>
      </c>
      <c r="AP59" s="3">
        <v>2515</v>
      </c>
      <c r="AQ59" s="3">
        <v>8216</v>
      </c>
      <c r="AR59" s="5">
        <v>43862</v>
      </c>
      <c r="AS59" s="3">
        <v>1843</v>
      </c>
      <c r="AV59" s="3">
        <v>2790</v>
      </c>
      <c r="AW59" s="3">
        <v>552.87099999999998</v>
      </c>
      <c r="AX59" s="3">
        <v>2920</v>
      </c>
      <c r="AY59" s="3">
        <v>1808.739</v>
      </c>
      <c r="AZ59" s="3">
        <v>358.5</v>
      </c>
      <c r="BA59" s="3">
        <v>1394.4</v>
      </c>
      <c r="BB59" s="3">
        <v>4625</v>
      </c>
      <c r="BC59" s="3">
        <v>2</v>
      </c>
      <c r="BD59" s="3">
        <v>1658</v>
      </c>
      <c r="BE59" s="3">
        <v>2</v>
      </c>
      <c r="BF59" s="3">
        <v>2429</v>
      </c>
      <c r="BG59" s="3">
        <v>2</v>
      </c>
      <c r="BH59" s="3">
        <v>15</v>
      </c>
      <c r="BI59" s="3">
        <v>2</v>
      </c>
      <c r="BJ59" s="3">
        <v>11420</v>
      </c>
      <c r="BK59" s="3">
        <v>11451</v>
      </c>
      <c r="BM59" s="3">
        <v>50.1</v>
      </c>
      <c r="BN59" s="5">
        <v>41740</v>
      </c>
      <c r="BO59" s="3">
        <v>1</v>
      </c>
      <c r="BP59" s="3">
        <v>1</v>
      </c>
      <c r="BQ59" s="3" t="s">
        <v>89</v>
      </c>
      <c r="BR59" s="3" t="s">
        <v>207</v>
      </c>
      <c r="BS59" s="3">
        <v>10896</v>
      </c>
      <c r="BT59" s="3">
        <v>31</v>
      </c>
      <c r="BV59" s="3" t="s">
        <v>299</v>
      </c>
      <c r="BW59" s="3" t="s">
        <v>99</v>
      </c>
      <c r="BX59" s="3">
        <v>4</v>
      </c>
      <c r="BY59" s="3" t="s">
        <v>100</v>
      </c>
      <c r="CA59" s="3" t="s">
        <v>101</v>
      </c>
      <c r="CD59" s="3">
        <v>28.316241999999999</v>
      </c>
      <c r="CE59" s="3">
        <v>165</v>
      </c>
      <c r="CF59" s="3">
        <v>-96.794974199999999</v>
      </c>
      <c r="CI59" s="3" t="s">
        <v>102</v>
      </c>
      <c r="CJ59" s="3" t="s">
        <v>89</v>
      </c>
      <c r="CK59" s="3" t="s">
        <v>300</v>
      </c>
      <c r="CL59" s="3">
        <v>128944921</v>
      </c>
      <c r="CM59" s="3">
        <v>2194</v>
      </c>
      <c r="CN59" s="3">
        <v>1213</v>
      </c>
      <c r="CO59" s="3">
        <v>1609</v>
      </c>
      <c r="CP59" s="3">
        <v>0</v>
      </c>
    </row>
    <row r="60" spans="1:94" ht="45">
      <c r="A60" s="4">
        <v>42321323610000</v>
      </c>
      <c r="B60" s="7">
        <v>4232132361</v>
      </c>
      <c r="C60" s="4">
        <f>COUNTIF(Table2[API 10/UWI],Table1[[#This Row],[Cleaned API]])</f>
        <v>3</v>
      </c>
      <c r="D60" s="7" t="str">
        <f>IFERROR(INDEX(Table2[Permit Type],MATCH(Table1[[#This Row],[Cleaned API]],Table2[API 10/UWI],0)), "Not in Permit List")</f>
        <v>Recomplete</v>
      </c>
      <c r="E60" s="7" t="str">
        <f>IF(AND(Table1[[#This Row],[Occurences in Magnum Permit List]]&gt;0, Table1[[#This Row],[Data Pull Permit Type]]="NewDrill"), "Y", "N")</f>
        <v>N</v>
      </c>
      <c r="F60" s="3" t="s">
        <v>89</v>
      </c>
      <c r="G60" s="3" t="s">
        <v>116</v>
      </c>
      <c r="H60" s="8" t="s">
        <v>189</v>
      </c>
      <c r="I60" s="3" t="s">
        <v>117</v>
      </c>
      <c r="J60" s="3" t="str">
        <f>LEFT(Table1[[#This Row],[County/Parish]],LEN(Table1[[#This Row],[County/Parish]])-5)</f>
        <v>MATAGORDA</v>
      </c>
      <c r="K60" s="3" t="s">
        <v>301</v>
      </c>
      <c r="L60" s="3" t="s">
        <v>93</v>
      </c>
      <c r="M60" s="3" t="s">
        <v>94</v>
      </c>
      <c r="N60" s="3" t="s">
        <v>95</v>
      </c>
      <c r="O60" s="3">
        <v>10700</v>
      </c>
      <c r="P60" s="5">
        <v>41568</v>
      </c>
      <c r="Q60" s="5">
        <v>41791</v>
      </c>
      <c r="R60" s="5">
        <v>42948</v>
      </c>
      <c r="S60" s="3">
        <v>39</v>
      </c>
      <c r="T60" s="3">
        <v>1020823</v>
      </c>
      <c r="V60" s="3">
        <v>1417</v>
      </c>
      <c r="X60" s="3">
        <v>2</v>
      </c>
      <c r="Y60" s="3">
        <v>11574</v>
      </c>
      <c r="Z60" s="3">
        <v>69699</v>
      </c>
      <c r="AA60" s="3">
        <v>171554</v>
      </c>
      <c r="AD60" s="3">
        <v>21949</v>
      </c>
      <c r="AE60" s="3">
        <v>254</v>
      </c>
      <c r="AF60" s="3" t="s">
        <v>108</v>
      </c>
      <c r="AG60" s="3">
        <v>166526</v>
      </c>
      <c r="AH60" s="3">
        <v>28008</v>
      </c>
      <c r="AI60" s="3">
        <v>3155</v>
      </c>
      <c r="AK60" s="3">
        <v>0</v>
      </c>
      <c r="AL60" s="3">
        <v>130</v>
      </c>
      <c r="AM60" s="3">
        <v>782</v>
      </c>
      <c r="AN60" s="3">
        <v>781903</v>
      </c>
      <c r="AO60" s="3">
        <v>3513</v>
      </c>
      <c r="AP60" s="3">
        <v>374</v>
      </c>
      <c r="AQ60" s="3">
        <v>366715</v>
      </c>
      <c r="AR60" s="5">
        <v>42763</v>
      </c>
      <c r="AS60" s="3">
        <v>20832</v>
      </c>
      <c r="AT60" s="3">
        <v>200</v>
      </c>
      <c r="AU60" s="3">
        <v>1315</v>
      </c>
      <c r="AW60" s="3">
        <v>603289.54399999999</v>
      </c>
      <c r="AX60" s="3">
        <v>720410</v>
      </c>
      <c r="AY60" s="3">
        <v>1.6579999999999999</v>
      </c>
      <c r="AZ60" s="3">
        <v>0</v>
      </c>
      <c r="BA60" s="3">
        <v>0.2</v>
      </c>
      <c r="BB60" s="3">
        <v>34043</v>
      </c>
      <c r="BC60" s="3">
        <v>19</v>
      </c>
      <c r="BD60" s="3">
        <v>131</v>
      </c>
      <c r="BE60" s="3">
        <v>26</v>
      </c>
      <c r="BF60" s="3">
        <v>5713</v>
      </c>
      <c r="BG60" s="3">
        <v>19</v>
      </c>
      <c r="BH60" s="3">
        <v>34</v>
      </c>
      <c r="BI60" s="3">
        <v>19</v>
      </c>
      <c r="BJ60" s="3">
        <v>10122</v>
      </c>
      <c r="BK60" s="3">
        <v>10130</v>
      </c>
      <c r="BL60" s="3">
        <v>0.6</v>
      </c>
      <c r="BM60" s="3">
        <v>46</v>
      </c>
      <c r="BN60" s="5">
        <v>41810</v>
      </c>
      <c r="BO60" s="3">
        <v>1</v>
      </c>
      <c r="BP60" s="3">
        <v>1</v>
      </c>
      <c r="BQ60" s="3" t="s">
        <v>89</v>
      </c>
      <c r="BR60" s="3" t="s">
        <v>212</v>
      </c>
      <c r="BS60" s="3">
        <v>275419</v>
      </c>
      <c r="BT60" s="3">
        <v>8</v>
      </c>
      <c r="BV60" s="3" t="s">
        <v>264</v>
      </c>
      <c r="BW60" s="3" t="s">
        <v>99</v>
      </c>
      <c r="BX60" s="3">
        <v>3</v>
      </c>
      <c r="BY60" s="3" t="s">
        <v>100</v>
      </c>
      <c r="CA60" s="3" t="s">
        <v>101</v>
      </c>
      <c r="CD60" s="3">
        <v>28.965312399999998</v>
      </c>
      <c r="CE60" s="3">
        <v>45</v>
      </c>
      <c r="CF60" s="3">
        <v>-96.000264900000005</v>
      </c>
      <c r="CI60" s="3" t="s">
        <v>102</v>
      </c>
      <c r="CJ60" s="3" t="s">
        <v>89</v>
      </c>
      <c r="CK60" s="3" t="s">
        <v>121</v>
      </c>
      <c r="CL60" s="3">
        <v>128944781</v>
      </c>
      <c r="CM60" s="3">
        <v>373</v>
      </c>
      <c r="CN60" s="3">
        <v>225027</v>
      </c>
      <c r="CO60" s="3">
        <v>40737</v>
      </c>
      <c r="CP60" s="3">
        <v>0</v>
      </c>
    </row>
    <row r="61" spans="1:94" ht="30">
      <c r="A61" s="4">
        <v>42241306950000</v>
      </c>
      <c r="B61" s="7">
        <v>4224130695</v>
      </c>
      <c r="C61" s="4">
        <f>COUNTIF(Table2[API 10/UWI],Table1[[#This Row],[Cleaned API]])</f>
        <v>0</v>
      </c>
      <c r="D61" s="7" t="str">
        <f>IFERROR(INDEX(Table2[Permit Type],MATCH(Table1[[#This Row],[Cleaned API]],Table2[API 10/UWI],0)), "Not in Permit List")</f>
        <v>Not in Permit List</v>
      </c>
      <c r="E61" s="7" t="str">
        <f>IF(AND(Table1[[#This Row],[Occurences in Magnum Permit List]]&gt;0, Table1[[#This Row],[Data Pull Permit Type]]="NewDrill"), "Y", "N")</f>
        <v>N</v>
      </c>
      <c r="F61" s="3" t="s">
        <v>89</v>
      </c>
      <c r="H61" s="8" t="s">
        <v>302</v>
      </c>
      <c r="I61" s="3" t="s">
        <v>303</v>
      </c>
      <c r="J61" s="3" t="str">
        <f>LEFT(Table1[[#This Row],[County/Parish]],LEN(Table1[[#This Row],[County/Parish]])-5)</f>
        <v>JASPER</v>
      </c>
      <c r="K61" s="3" t="s">
        <v>304</v>
      </c>
      <c r="L61" s="3" t="s">
        <v>260</v>
      </c>
      <c r="M61" s="3" t="s">
        <v>305</v>
      </c>
      <c r="N61" s="3" t="s">
        <v>119</v>
      </c>
      <c r="O61" s="3">
        <v>11357</v>
      </c>
      <c r="P61" s="5">
        <v>37695</v>
      </c>
      <c r="AF61" s="3" t="s">
        <v>108</v>
      </c>
      <c r="BJ61" s="3">
        <v>7135</v>
      </c>
      <c r="BK61" s="3">
        <v>7833</v>
      </c>
      <c r="BO61" s="3">
        <v>1</v>
      </c>
      <c r="BS61" s="3">
        <v>111278</v>
      </c>
      <c r="BT61" s="3">
        <v>698</v>
      </c>
      <c r="BV61" s="3" t="s">
        <v>306</v>
      </c>
      <c r="BW61" s="3" t="s">
        <v>99</v>
      </c>
      <c r="BX61" s="3">
        <v>3</v>
      </c>
      <c r="BY61" s="3" t="s">
        <v>100</v>
      </c>
      <c r="BZ61" s="3">
        <v>65</v>
      </c>
      <c r="CA61" s="3" t="s">
        <v>101</v>
      </c>
      <c r="CD61" s="3">
        <v>30.4311531</v>
      </c>
      <c r="CE61" s="3">
        <v>510</v>
      </c>
      <c r="CF61" s="3">
        <v>-94.023123900000002</v>
      </c>
      <c r="CI61" s="3" t="s">
        <v>102</v>
      </c>
      <c r="CJ61" s="3" t="s">
        <v>89</v>
      </c>
      <c r="CK61" s="3" t="s">
        <v>307</v>
      </c>
      <c r="CL61" s="3">
        <v>128925762</v>
      </c>
      <c r="CP61" s="3">
        <v>0</v>
      </c>
    </row>
    <row r="62" spans="1:94" ht="45">
      <c r="A62" s="4">
        <v>42149332080000</v>
      </c>
      <c r="B62" s="7">
        <v>4214933208</v>
      </c>
      <c r="C62" s="4">
        <f>COUNTIF(Table2[API 10/UWI],Table1[[#This Row],[Cleaned API]])</f>
        <v>1</v>
      </c>
      <c r="D62" s="7" t="str">
        <f>IFERROR(INDEX(Table2[Permit Type],MATCH(Table1[[#This Row],[Cleaned API]],Table2[API 10/UWI],0)), "Not in Permit List")</f>
        <v>NewDrill</v>
      </c>
      <c r="E62" s="7" t="str">
        <f>IF(AND(Table1[[#This Row],[Occurences in Magnum Permit List]]&gt;0, Table1[[#This Row],[Data Pull Permit Type]]="NewDrill"), "Y", "N")</f>
        <v>Y</v>
      </c>
      <c r="F62" s="3" t="s">
        <v>89</v>
      </c>
      <c r="G62" s="3" t="s">
        <v>308</v>
      </c>
      <c r="H62" s="8">
        <v>1</v>
      </c>
      <c r="I62" s="3" t="s">
        <v>281</v>
      </c>
      <c r="J62" s="3" t="str">
        <f>LEFT(Table1[[#This Row],[County/Parish]],LEN(Table1[[#This Row],[County/Parish]])-5)</f>
        <v>FAYETTE</v>
      </c>
      <c r="K62" s="3" t="s">
        <v>309</v>
      </c>
      <c r="L62" s="3" t="s">
        <v>107</v>
      </c>
      <c r="M62" s="3" t="s">
        <v>94</v>
      </c>
      <c r="N62" s="3" t="s">
        <v>95</v>
      </c>
      <c r="O62" s="3">
        <v>7534</v>
      </c>
      <c r="P62" s="5">
        <v>40203</v>
      </c>
      <c r="Q62" s="5">
        <v>41548</v>
      </c>
      <c r="R62" s="5">
        <v>43709</v>
      </c>
      <c r="S62" s="3">
        <v>71</v>
      </c>
      <c r="T62" s="3">
        <v>204486</v>
      </c>
      <c r="V62" s="3">
        <v>137388</v>
      </c>
      <c r="X62" s="3">
        <v>921</v>
      </c>
      <c r="Y62" s="3">
        <v>1926</v>
      </c>
      <c r="Z62" s="3">
        <v>605373</v>
      </c>
      <c r="AA62" s="3">
        <v>171469</v>
      </c>
      <c r="AB62" s="3" t="s">
        <v>283</v>
      </c>
      <c r="AC62" s="3">
        <v>1530</v>
      </c>
      <c r="AD62" s="3">
        <v>3475</v>
      </c>
      <c r="AE62" s="3">
        <v>9148</v>
      </c>
      <c r="AF62" s="3" t="s">
        <v>108</v>
      </c>
      <c r="AG62" s="3">
        <v>19395</v>
      </c>
      <c r="AH62" s="3">
        <v>12380</v>
      </c>
      <c r="AI62" s="3">
        <v>40309</v>
      </c>
      <c r="AJ62" s="3" t="s">
        <v>181</v>
      </c>
      <c r="AK62" s="3">
        <v>50</v>
      </c>
      <c r="AL62" s="3">
        <v>68</v>
      </c>
      <c r="AM62" s="3">
        <v>107</v>
      </c>
      <c r="AN62" s="3">
        <v>408667</v>
      </c>
      <c r="AO62" s="3">
        <v>4058</v>
      </c>
      <c r="AP62" s="3">
        <v>15456</v>
      </c>
      <c r="AQ62" s="3">
        <v>32021</v>
      </c>
      <c r="AR62" s="5">
        <v>41555</v>
      </c>
      <c r="AS62" s="3">
        <v>68104</v>
      </c>
      <c r="AV62" s="3">
        <v>2120</v>
      </c>
      <c r="AW62" s="3">
        <v>1364.778</v>
      </c>
      <c r="AX62" s="3">
        <v>1490</v>
      </c>
      <c r="AY62" s="3">
        <v>732.72</v>
      </c>
      <c r="AZ62" s="3">
        <v>471.9</v>
      </c>
      <c r="BA62" s="3">
        <v>478.2</v>
      </c>
      <c r="BB62" s="3">
        <v>6500</v>
      </c>
      <c r="BC62" s="3">
        <v>50</v>
      </c>
      <c r="BD62" s="3">
        <v>2803</v>
      </c>
      <c r="BE62" s="3">
        <v>18</v>
      </c>
      <c r="BF62" s="3">
        <v>3768</v>
      </c>
      <c r="BG62" s="3">
        <v>48</v>
      </c>
      <c r="BH62" s="3">
        <v>23</v>
      </c>
      <c r="BI62" s="3">
        <v>48</v>
      </c>
      <c r="BJ62" s="3">
        <v>7276</v>
      </c>
      <c r="BK62" s="3">
        <v>7284</v>
      </c>
      <c r="BM62" s="3">
        <v>43</v>
      </c>
      <c r="BN62" s="5">
        <v>40302</v>
      </c>
      <c r="BO62" s="3">
        <v>1</v>
      </c>
      <c r="BP62" s="3">
        <v>1</v>
      </c>
      <c r="BR62" s="3" t="s">
        <v>212</v>
      </c>
      <c r="BS62" s="3">
        <v>26501</v>
      </c>
      <c r="BT62" s="3">
        <v>8</v>
      </c>
      <c r="BV62" s="3" t="s">
        <v>283</v>
      </c>
      <c r="BW62" s="3" t="s">
        <v>99</v>
      </c>
      <c r="BX62" s="3">
        <v>3</v>
      </c>
      <c r="BY62" s="3" t="s">
        <v>100</v>
      </c>
      <c r="CA62" s="3" t="s">
        <v>101</v>
      </c>
      <c r="CD62" s="3">
        <v>30.013296199999999</v>
      </c>
      <c r="CE62" s="3">
        <v>66</v>
      </c>
      <c r="CF62" s="3">
        <v>-96.6465417</v>
      </c>
      <c r="CI62" s="3" t="s">
        <v>102</v>
      </c>
      <c r="CJ62" s="3" t="s">
        <v>89</v>
      </c>
      <c r="CK62" s="3" t="s">
        <v>310</v>
      </c>
      <c r="CL62" s="3">
        <v>128916623</v>
      </c>
      <c r="CM62" s="3">
        <v>13696</v>
      </c>
      <c r="CN62" s="3">
        <v>18692</v>
      </c>
      <c r="CO62" s="3">
        <v>60349</v>
      </c>
      <c r="CP62" s="3">
        <v>0</v>
      </c>
    </row>
    <row r="63" spans="1:94" ht="45">
      <c r="A63" s="4">
        <v>42245326950000</v>
      </c>
      <c r="B63" s="7">
        <v>4224532695</v>
      </c>
      <c r="C63" s="4">
        <f>COUNTIF(Table2[API 10/UWI],Table1[[#This Row],[Cleaned API]])</f>
        <v>0</v>
      </c>
      <c r="D63" s="7" t="str">
        <f>IFERROR(INDEX(Table2[Permit Type],MATCH(Table1[[#This Row],[Cleaned API]],Table2[API 10/UWI],0)), "Not in Permit List")</f>
        <v>Not in Permit List</v>
      </c>
      <c r="E63" s="7" t="str">
        <f>IF(AND(Table1[[#This Row],[Occurences in Magnum Permit List]]&gt;0, Table1[[#This Row],[Data Pull Permit Type]]="NewDrill"), "Y", "N")</f>
        <v>N</v>
      </c>
      <c r="F63" s="3" t="s">
        <v>89</v>
      </c>
      <c r="G63" s="3" t="s">
        <v>261</v>
      </c>
      <c r="H63" s="8">
        <v>1</v>
      </c>
      <c r="I63" s="3" t="s">
        <v>105</v>
      </c>
      <c r="J63" s="3" t="str">
        <f>LEFT(Table1[[#This Row],[County/Parish]],LEN(Table1[[#This Row],[County/Parish]])-5)</f>
        <v>JEFFERSON</v>
      </c>
      <c r="L63" s="3" t="s">
        <v>107</v>
      </c>
      <c r="M63" s="3" t="s">
        <v>94</v>
      </c>
      <c r="N63" s="3" t="s">
        <v>95</v>
      </c>
      <c r="O63" s="3">
        <v>7360</v>
      </c>
      <c r="P63" s="5">
        <v>40720</v>
      </c>
      <c r="Q63" s="5">
        <v>40817</v>
      </c>
      <c r="R63" s="5">
        <v>41640</v>
      </c>
      <c r="S63" s="3">
        <v>28</v>
      </c>
      <c r="V63" s="3">
        <v>2849</v>
      </c>
      <c r="X63" s="3">
        <v>9</v>
      </c>
      <c r="Z63" s="3">
        <v>0</v>
      </c>
      <c r="AA63" s="3">
        <v>2849</v>
      </c>
      <c r="AC63" s="3">
        <v>232</v>
      </c>
      <c r="AE63" s="3">
        <v>1075</v>
      </c>
      <c r="AF63" s="3" t="s">
        <v>108</v>
      </c>
      <c r="AG63" s="3">
        <v>0</v>
      </c>
      <c r="AH63" s="3">
        <v>1075</v>
      </c>
      <c r="AI63" s="3">
        <v>0</v>
      </c>
      <c r="AK63" s="3">
        <v>5</v>
      </c>
      <c r="AL63" s="3">
        <v>5</v>
      </c>
      <c r="AM63" s="3">
        <v>0</v>
      </c>
      <c r="AN63" s="3">
        <v>31400</v>
      </c>
      <c r="AO63" s="3">
        <v>0</v>
      </c>
      <c r="AP63" s="3">
        <v>1459</v>
      </c>
      <c r="AR63" s="5">
        <v>43313</v>
      </c>
      <c r="AS63" s="3">
        <v>0</v>
      </c>
      <c r="AV63" s="3">
        <v>0</v>
      </c>
      <c r="AX63" s="3">
        <v>0</v>
      </c>
      <c r="BD63" s="3">
        <v>232</v>
      </c>
      <c r="BE63" s="3">
        <v>1</v>
      </c>
      <c r="BF63" s="3">
        <v>232</v>
      </c>
      <c r="BG63" s="3">
        <v>1</v>
      </c>
      <c r="BH63" s="3">
        <v>1</v>
      </c>
      <c r="BI63" s="3">
        <v>1</v>
      </c>
      <c r="BJ63" s="3">
        <v>5471</v>
      </c>
      <c r="BK63" s="3">
        <v>5482</v>
      </c>
      <c r="BM63" s="3">
        <v>18.8</v>
      </c>
      <c r="BN63" s="5">
        <v>40820</v>
      </c>
      <c r="BO63" s="3">
        <v>1</v>
      </c>
      <c r="BP63" s="3">
        <v>1</v>
      </c>
      <c r="BQ63" s="3" t="s">
        <v>89</v>
      </c>
      <c r="BR63" s="3" t="s">
        <v>97</v>
      </c>
      <c r="BS63" s="3">
        <v>26482</v>
      </c>
      <c r="BT63" s="3">
        <v>11</v>
      </c>
      <c r="BV63" s="3" t="s">
        <v>109</v>
      </c>
      <c r="BW63" s="3" t="s">
        <v>99</v>
      </c>
      <c r="BX63" s="3">
        <v>3</v>
      </c>
      <c r="BY63" s="3" t="s">
        <v>100</v>
      </c>
      <c r="CA63" s="3" t="s">
        <v>101</v>
      </c>
      <c r="CD63" s="3">
        <v>29.752068099999999</v>
      </c>
      <c r="CE63" s="3">
        <v>22</v>
      </c>
      <c r="CF63" s="3">
        <v>-94.257898999999995</v>
      </c>
      <c r="CI63" s="3" t="s">
        <v>102</v>
      </c>
      <c r="CJ63" s="3" t="s">
        <v>89</v>
      </c>
      <c r="CK63" s="3" t="s">
        <v>226</v>
      </c>
      <c r="CL63" s="3">
        <v>128904392</v>
      </c>
      <c r="CM63" s="3">
        <v>728</v>
      </c>
      <c r="CO63" s="3">
        <v>0</v>
      </c>
      <c r="CP63" s="3">
        <v>0</v>
      </c>
    </row>
    <row r="64" spans="1:94" ht="45">
      <c r="A64" s="4">
        <v>42239336090000</v>
      </c>
      <c r="B64" s="7">
        <v>4223933609</v>
      </c>
      <c r="C64" s="4">
        <f>COUNTIF(Table2[API 10/UWI],Table1[[#This Row],[Cleaned API]])</f>
        <v>2</v>
      </c>
      <c r="D64" s="7" t="str">
        <f>IFERROR(INDEX(Table2[Permit Type],MATCH(Table1[[#This Row],[Cleaned API]],Table2[API 10/UWI],0)), "Not in Permit List")</f>
        <v>Recomplete</v>
      </c>
      <c r="E64" s="7" t="str">
        <f>IF(AND(Table1[[#This Row],[Occurences in Magnum Permit List]]&gt;0, Table1[[#This Row],[Data Pull Permit Type]]="NewDrill"), "Y", "N")</f>
        <v>N</v>
      </c>
      <c r="F64" s="3" t="s">
        <v>89</v>
      </c>
      <c r="G64" s="3" t="s">
        <v>311</v>
      </c>
      <c r="H64" s="8">
        <v>2</v>
      </c>
      <c r="I64" s="3" t="s">
        <v>246</v>
      </c>
      <c r="J64" s="3" t="str">
        <f>LEFT(Table1[[#This Row],[County/Parish]],LEN(Table1[[#This Row],[County/Parish]])-5)</f>
        <v>JACKSON</v>
      </c>
      <c r="K64" s="3" t="s">
        <v>247</v>
      </c>
      <c r="L64" s="3" t="s">
        <v>93</v>
      </c>
      <c r="M64" s="3" t="s">
        <v>94</v>
      </c>
      <c r="N64" s="3" t="s">
        <v>95</v>
      </c>
      <c r="O64" s="3">
        <v>6200</v>
      </c>
      <c r="P64" s="5">
        <v>41466</v>
      </c>
      <c r="Q64" s="5">
        <v>41699</v>
      </c>
      <c r="R64" s="5">
        <v>41760</v>
      </c>
      <c r="S64" s="3">
        <v>3</v>
      </c>
      <c r="T64" s="3">
        <v>738</v>
      </c>
      <c r="Y64" s="3">
        <v>195</v>
      </c>
      <c r="Z64" s="3">
        <v>0</v>
      </c>
      <c r="AA64" s="3">
        <v>123</v>
      </c>
      <c r="AD64" s="3">
        <v>109</v>
      </c>
      <c r="AF64" s="3" t="s">
        <v>96</v>
      </c>
      <c r="AK64" s="3">
        <v>0</v>
      </c>
      <c r="AL64" s="3">
        <v>2</v>
      </c>
      <c r="AM64" s="3">
        <v>14</v>
      </c>
      <c r="AN64" s="3">
        <v>14467</v>
      </c>
      <c r="AO64" s="3">
        <v>0</v>
      </c>
      <c r="AR64" s="5">
        <v>41761</v>
      </c>
      <c r="AT64" s="3">
        <v>1495</v>
      </c>
      <c r="AU64" s="3">
        <v>1750</v>
      </c>
      <c r="AZ64" s="3">
        <v>0</v>
      </c>
      <c r="BA64" s="3">
        <v>0</v>
      </c>
      <c r="BB64" s="3">
        <v>434</v>
      </c>
      <c r="BC64" s="3">
        <v>2</v>
      </c>
      <c r="BF64" s="3">
        <v>72</v>
      </c>
      <c r="BG64" s="3">
        <v>2</v>
      </c>
      <c r="BH64" s="3">
        <v>0</v>
      </c>
      <c r="BI64" s="3">
        <v>2</v>
      </c>
      <c r="BJ64" s="3">
        <v>4800</v>
      </c>
      <c r="BK64" s="3">
        <v>5001</v>
      </c>
      <c r="BL64" s="3">
        <v>0.57999999999999996</v>
      </c>
      <c r="BN64" s="5">
        <v>41993</v>
      </c>
      <c r="BO64" s="3">
        <v>1</v>
      </c>
      <c r="BP64" s="3">
        <v>1</v>
      </c>
      <c r="BQ64" s="3" t="s">
        <v>89</v>
      </c>
      <c r="BR64" s="3" t="s">
        <v>97</v>
      </c>
      <c r="BS64" s="3">
        <v>274193</v>
      </c>
      <c r="BT64" s="3">
        <v>201</v>
      </c>
      <c r="BV64" s="3" t="s">
        <v>248</v>
      </c>
      <c r="BW64" s="3" t="s">
        <v>99</v>
      </c>
      <c r="BX64" s="3">
        <v>2</v>
      </c>
      <c r="BY64" s="3" t="s">
        <v>100</v>
      </c>
      <c r="CA64" s="3" t="s">
        <v>101</v>
      </c>
      <c r="CD64" s="3">
        <v>28.986985900000001</v>
      </c>
      <c r="CE64" s="3">
        <v>31</v>
      </c>
      <c r="CF64" s="3">
        <v>-96.595233300000004</v>
      </c>
      <c r="CI64" s="3" t="s">
        <v>102</v>
      </c>
      <c r="CJ64" s="3" t="s">
        <v>89</v>
      </c>
      <c r="CK64" s="3" t="s">
        <v>249</v>
      </c>
      <c r="CL64" s="3">
        <v>128904390</v>
      </c>
      <c r="CN64" s="3">
        <v>738</v>
      </c>
      <c r="CO64" s="3">
        <v>0</v>
      </c>
      <c r="CP64" s="3">
        <v>0</v>
      </c>
    </row>
    <row r="65" spans="1:94" ht="30">
      <c r="A65" s="4">
        <v>42239336090000</v>
      </c>
      <c r="B65" s="7">
        <v>4223933609</v>
      </c>
      <c r="C65" s="4">
        <f>COUNTIF(Table2[API 10/UWI],Table1[[#This Row],[Cleaned API]])</f>
        <v>2</v>
      </c>
      <c r="D65" s="7" t="str">
        <f>IFERROR(INDEX(Table2[Permit Type],MATCH(Table1[[#This Row],[Cleaned API]],Table2[API 10/UWI],0)), "Not in Permit List")</f>
        <v>Recomplete</v>
      </c>
      <c r="E65" s="7" t="str">
        <f>IF(AND(Table1[[#This Row],[Occurences in Magnum Permit List]]&gt;0, Table1[[#This Row],[Data Pull Permit Type]]="NewDrill"), "Y", "N")</f>
        <v>N</v>
      </c>
      <c r="F65" s="3" t="s">
        <v>89</v>
      </c>
      <c r="G65" s="3" t="s">
        <v>311</v>
      </c>
      <c r="H65" s="8">
        <v>2</v>
      </c>
      <c r="I65" s="3" t="s">
        <v>246</v>
      </c>
      <c r="J65" s="3" t="str">
        <f>LEFT(Table1[[#This Row],[County/Parish]],LEN(Table1[[#This Row],[County/Parish]])-5)</f>
        <v>JACKSON</v>
      </c>
      <c r="K65" s="3" t="s">
        <v>247</v>
      </c>
      <c r="L65" s="3" t="s">
        <v>260</v>
      </c>
      <c r="M65" s="3" t="s">
        <v>194</v>
      </c>
      <c r="N65" s="3" t="s">
        <v>95</v>
      </c>
      <c r="O65" s="3">
        <v>6200</v>
      </c>
      <c r="P65" s="5">
        <v>41466</v>
      </c>
      <c r="AF65" s="3" t="s">
        <v>96</v>
      </c>
      <c r="BJ65" s="3">
        <v>4690</v>
      </c>
      <c r="BK65" s="3">
        <v>4850</v>
      </c>
      <c r="BN65" s="5">
        <v>41993</v>
      </c>
      <c r="BO65" s="3">
        <v>1</v>
      </c>
      <c r="BS65" s="3">
        <v>274193</v>
      </c>
      <c r="BT65" s="3">
        <v>160</v>
      </c>
      <c r="BV65" s="3" t="s">
        <v>248</v>
      </c>
      <c r="BW65" s="3" t="s">
        <v>99</v>
      </c>
      <c r="BX65" s="3">
        <v>2</v>
      </c>
      <c r="BY65" s="3" t="s">
        <v>100</v>
      </c>
      <c r="CA65" s="3" t="s">
        <v>101</v>
      </c>
      <c r="CD65" s="3">
        <v>28.986985900000001</v>
      </c>
      <c r="CE65" s="3">
        <v>31</v>
      </c>
      <c r="CF65" s="3">
        <v>-96.595233300000004</v>
      </c>
      <c r="CI65" s="3" t="s">
        <v>102</v>
      </c>
      <c r="CJ65" s="3" t="s">
        <v>89</v>
      </c>
      <c r="CK65" s="3" t="s">
        <v>249</v>
      </c>
      <c r="CL65" s="3">
        <v>128895032</v>
      </c>
      <c r="CP65" s="3">
        <v>0</v>
      </c>
    </row>
    <row r="66" spans="1:94" ht="30">
      <c r="A66" s="4">
        <v>42481352870000</v>
      </c>
      <c r="B66" s="7">
        <v>4248135287</v>
      </c>
      <c r="C66" s="4">
        <f>COUNTIF(Table2[API 10/UWI],Table1[[#This Row],[Cleaned API]])</f>
        <v>2</v>
      </c>
      <c r="D66" s="7" t="str">
        <f>IFERROR(INDEX(Table2[Permit Type],MATCH(Table1[[#This Row],[Cleaned API]],Table2[API 10/UWI],0)), "Not in Permit List")</f>
        <v>Recomplete</v>
      </c>
      <c r="E66" s="7" t="str">
        <f>IF(AND(Table1[[#This Row],[Occurences in Magnum Permit List]]&gt;0, Table1[[#This Row],[Data Pull Permit Type]]="NewDrill"), "Y", "N")</f>
        <v>N</v>
      </c>
      <c r="F66" s="3" t="s">
        <v>89</v>
      </c>
      <c r="G66" s="3" t="s">
        <v>258</v>
      </c>
      <c r="H66" s="8">
        <v>1</v>
      </c>
      <c r="I66" s="3" t="s">
        <v>142</v>
      </c>
      <c r="J66" s="3" t="str">
        <f>LEFT(Table1[[#This Row],[County/Parish]],LEN(Table1[[#This Row],[County/Parish]])-5)</f>
        <v>WHARTON</v>
      </c>
      <c r="K66" s="3">
        <v>7050</v>
      </c>
      <c r="L66" s="3" t="s">
        <v>107</v>
      </c>
      <c r="M66" s="3" t="s">
        <v>94</v>
      </c>
      <c r="N66" s="3" t="s">
        <v>95</v>
      </c>
      <c r="O66" s="3">
        <v>7250</v>
      </c>
      <c r="P66" s="5">
        <v>41418</v>
      </c>
      <c r="Q66" s="5">
        <v>41487</v>
      </c>
      <c r="R66" s="5">
        <v>41883</v>
      </c>
      <c r="S66" s="3">
        <v>13</v>
      </c>
      <c r="T66" s="3">
        <v>9417</v>
      </c>
      <c r="V66" s="3">
        <v>3532</v>
      </c>
      <c r="X66" s="3">
        <v>40</v>
      </c>
      <c r="Z66" s="3">
        <v>0</v>
      </c>
      <c r="AA66" s="3">
        <v>5102</v>
      </c>
      <c r="AC66" s="3">
        <v>1187</v>
      </c>
      <c r="AD66" s="3">
        <v>62</v>
      </c>
      <c r="AE66" s="3">
        <v>2911</v>
      </c>
      <c r="AF66" s="3" t="s">
        <v>108</v>
      </c>
      <c r="AG66" s="3">
        <v>8679</v>
      </c>
      <c r="AH66" s="3">
        <v>4358</v>
      </c>
      <c r="AI66" s="3">
        <v>0</v>
      </c>
      <c r="AK66" s="3">
        <v>24</v>
      </c>
      <c r="AL66" s="3">
        <v>41</v>
      </c>
      <c r="AM66" s="3">
        <v>100</v>
      </c>
      <c r="AN66" s="3">
        <v>243533</v>
      </c>
      <c r="AO66" s="3">
        <v>0</v>
      </c>
      <c r="AP66" s="3">
        <v>1907</v>
      </c>
      <c r="AQ66" s="3">
        <v>3048</v>
      </c>
      <c r="AR66" s="5">
        <v>41499</v>
      </c>
      <c r="AS66" s="3">
        <v>0</v>
      </c>
      <c r="AV66" s="3">
        <v>4150</v>
      </c>
      <c r="AW66" s="3">
        <v>3919.3850000000002</v>
      </c>
      <c r="AX66" s="3">
        <v>2670</v>
      </c>
      <c r="AY66" s="3">
        <v>255.142</v>
      </c>
      <c r="AZ66" s="3">
        <v>241.1</v>
      </c>
      <c r="BB66" s="3">
        <v>3124</v>
      </c>
      <c r="BC66" s="3">
        <v>3</v>
      </c>
      <c r="BD66" s="3">
        <v>1187</v>
      </c>
      <c r="BE66" s="3">
        <v>1</v>
      </c>
      <c r="BF66" s="3">
        <v>1218</v>
      </c>
      <c r="BG66" s="3">
        <v>2</v>
      </c>
      <c r="BH66" s="3">
        <v>7</v>
      </c>
      <c r="BI66" s="3">
        <v>2</v>
      </c>
      <c r="BJ66" s="3">
        <v>7079</v>
      </c>
      <c r="BK66" s="3">
        <v>7086</v>
      </c>
      <c r="BM66" s="3">
        <v>40</v>
      </c>
      <c r="BN66" s="5">
        <v>41466</v>
      </c>
      <c r="BO66" s="3">
        <v>1</v>
      </c>
      <c r="BP66" s="3">
        <v>1</v>
      </c>
      <c r="BS66" s="3">
        <v>26382</v>
      </c>
      <c r="BT66" s="3">
        <v>7</v>
      </c>
      <c r="BV66" s="3" t="s">
        <v>144</v>
      </c>
      <c r="BW66" s="3" t="s">
        <v>99</v>
      </c>
      <c r="BX66" s="3">
        <v>3</v>
      </c>
      <c r="BY66" s="3" t="s">
        <v>100</v>
      </c>
      <c r="BZ66" s="3">
        <v>23</v>
      </c>
      <c r="CA66" s="3" t="s">
        <v>101</v>
      </c>
      <c r="CD66" s="3">
        <v>29.0571737</v>
      </c>
      <c r="CE66" s="3">
        <v>287</v>
      </c>
      <c r="CF66" s="3">
        <v>-96.393607399999993</v>
      </c>
      <c r="CI66" s="3" t="s">
        <v>102</v>
      </c>
      <c r="CJ66" s="3" t="s">
        <v>89</v>
      </c>
      <c r="CK66" s="3" t="s">
        <v>145</v>
      </c>
      <c r="CL66" s="3">
        <v>128805213</v>
      </c>
      <c r="CM66" s="3">
        <v>1625</v>
      </c>
      <c r="CN66" s="3">
        <v>6369</v>
      </c>
      <c r="CO66" s="3">
        <v>0</v>
      </c>
      <c r="CP66" s="3">
        <v>0</v>
      </c>
    </row>
    <row r="67" spans="1:94" ht="30">
      <c r="A67" s="4">
        <v>42321302140000</v>
      </c>
      <c r="B67" s="7">
        <v>4232130214</v>
      </c>
      <c r="C67" s="4">
        <f>COUNTIF(Table2[API 10/UWI],Table1[[#This Row],[Cleaned API]])</f>
        <v>1</v>
      </c>
      <c r="D67" s="7" t="str">
        <f>IFERROR(INDEX(Table2[Permit Type],MATCH(Table1[[#This Row],[Cleaned API]],Table2[API 10/UWI],0)), "Not in Permit List")</f>
        <v>ReEnter</v>
      </c>
      <c r="E67" s="7" t="str">
        <f>IF(AND(Table1[[#This Row],[Occurences in Magnum Permit List]]&gt;0, Table1[[#This Row],[Data Pull Permit Type]]="NewDrill"), "Y", "N")</f>
        <v>N</v>
      </c>
      <c r="F67" s="3" t="s">
        <v>89</v>
      </c>
      <c r="G67" s="3" t="s">
        <v>254</v>
      </c>
      <c r="H67" s="8">
        <v>1</v>
      </c>
      <c r="I67" s="3" t="s">
        <v>117</v>
      </c>
      <c r="J67" s="3" t="str">
        <f>LEFT(Table1[[#This Row],[County/Parish]],LEN(Table1[[#This Row],[County/Parish]])-5)</f>
        <v>MATAGORDA</v>
      </c>
      <c r="K67" s="3" t="s">
        <v>312</v>
      </c>
      <c r="L67" s="3" t="s">
        <v>93</v>
      </c>
      <c r="M67" s="3" t="s">
        <v>94</v>
      </c>
      <c r="N67" s="3" t="s">
        <v>95</v>
      </c>
      <c r="O67" s="3">
        <v>10252</v>
      </c>
      <c r="AF67" s="3" t="s">
        <v>108</v>
      </c>
      <c r="AR67" s="5">
        <v>42491</v>
      </c>
      <c r="AT67" s="3">
        <v>0</v>
      </c>
      <c r="AU67" s="3">
        <v>0</v>
      </c>
      <c r="BJ67" s="3">
        <v>9148</v>
      </c>
      <c r="BK67" s="3">
        <v>10252</v>
      </c>
      <c r="BN67" s="5">
        <v>41246</v>
      </c>
      <c r="BO67" s="3">
        <v>1</v>
      </c>
      <c r="BS67" s="3">
        <v>272614</v>
      </c>
      <c r="BT67" s="3">
        <v>1104</v>
      </c>
      <c r="BV67" s="3" t="s">
        <v>256</v>
      </c>
      <c r="BW67" s="3" t="s">
        <v>99</v>
      </c>
      <c r="BX67" s="3">
        <v>3</v>
      </c>
      <c r="BY67" s="3" t="s">
        <v>100</v>
      </c>
      <c r="BZ67" s="3">
        <v>5</v>
      </c>
      <c r="CA67" s="3" t="s">
        <v>101</v>
      </c>
      <c r="CD67" s="3">
        <v>28.732615599999999</v>
      </c>
      <c r="CE67" s="3">
        <v>140</v>
      </c>
      <c r="CF67" s="3">
        <v>-96.3153054</v>
      </c>
      <c r="CI67" s="3" t="s">
        <v>102</v>
      </c>
      <c r="CJ67" s="3" t="s">
        <v>89</v>
      </c>
      <c r="CK67" s="3" t="s">
        <v>257</v>
      </c>
      <c r="CL67" s="3">
        <v>128735552</v>
      </c>
      <c r="CP67" s="3">
        <v>0</v>
      </c>
    </row>
    <row r="68" spans="1:94" ht="45">
      <c r="A68" s="4">
        <v>42285332840000</v>
      </c>
      <c r="B68" s="7">
        <v>4228533284</v>
      </c>
      <c r="C68" s="4">
        <f>COUNTIF(Table2[API 10/UWI],Table1[[#This Row],[Cleaned API]])</f>
        <v>2</v>
      </c>
      <c r="D68" s="7" t="str">
        <f>IFERROR(INDEX(Table2[Permit Type],MATCH(Table1[[#This Row],[Cleaned API]],Table2[API 10/UWI],0)), "Not in Permit List")</f>
        <v>Recomplete</v>
      </c>
      <c r="E68" s="7" t="str">
        <f>IF(AND(Table1[[#This Row],[Occurences in Magnum Permit List]]&gt;0, Table1[[#This Row],[Data Pull Permit Type]]="NewDrill"), "Y", "N")</f>
        <v>N</v>
      </c>
      <c r="F68" s="3" t="s">
        <v>89</v>
      </c>
      <c r="G68" s="3" t="s">
        <v>313</v>
      </c>
      <c r="H68" s="8" t="s">
        <v>314</v>
      </c>
      <c r="I68" s="3" t="s">
        <v>228</v>
      </c>
      <c r="J68" s="3" t="str">
        <f>LEFT(Table1[[#This Row],[County/Parish]],LEN(Table1[[#This Row],[County/Parish]])-5)</f>
        <v>LAVACA</v>
      </c>
      <c r="K68" s="3" t="s">
        <v>315</v>
      </c>
      <c r="L68" s="3" t="s">
        <v>93</v>
      </c>
      <c r="M68" s="3" t="s">
        <v>94</v>
      </c>
      <c r="N68" s="3" t="s">
        <v>119</v>
      </c>
      <c r="O68" s="3">
        <v>11300</v>
      </c>
      <c r="P68" s="5">
        <v>38897</v>
      </c>
      <c r="Q68" s="5">
        <v>41487</v>
      </c>
      <c r="R68" s="5">
        <v>43800</v>
      </c>
      <c r="S68" s="3">
        <v>60</v>
      </c>
      <c r="T68" s="3">
        <v>599653</v>
      </c>
      <c r="U68" s="3">
        <v>0</v>
      </c>
      <c r="V68" s="3">
        <v>19020</v>
      </c>
      <c r="Y68" s="3">
        <v>2</v>
      </c>
      <c r="Z68" s="3">
        <v>10637</v>
      </c>
      <c r="AA68" s="3">
        <v>118962</v>
      </c>
      <c r="AB68" s="3" t="s">
        <v>163</v>
      </c>
      <c r="AC68" s="3">
        <v>80</v>
      </c>
      <c r="AD68" s="3">
        <v>12621</v>
      </c>
      <c r="AE68" s="3">
        <v>4041</v>
      </c>
      <c r="AF68" s="3" t="s">
        <v>96</v>
      </c>
      <c r="AG68" s="3">
        <v>136941</v>
      </c>
      <c r="AH68" s="3">
        <v>26865</v>
      </c>
      <c r="AI68" s="3">
        <v>288</v>
      </c>
      <c r="AJ68" s="3" t="s">
        <v>164</v>
      </c>
      <c r="AK68" s="3">
        <v>29</v>
      </c>
      <c r="AL68" s="3">
        <v>189</v>
      </c>
      <c r="AM68" s="3">
        <v>957</v>
      </c>
      <c r="AN68" s="3">
        <v>1132100</v>
      </c>
      <c r="AO68" s="3">
        <v>1</v>
      </c>
      <c r="AP68" s="3">
        <v>97</v>
      </c>
      <c r="AQ68" s="3">
        <v>8086</v>
      </c>
      <c r="AR68" s="5">
        <v>43219</v>
      </c>
      <c r="AS68" s="3">
        <v>4116</v>
      </c>
      <c r="AT68" s="3">
        <v>150</v>
      </c>
      <c r="AU68" s="3">
        <v>2250</v>
      </c>
      <c r="AV68" s="3">
        <v>32730</v>
      </c>
      <c r="AW68" s="3">
        <v>111173.077</v>
      </c>
      <c r="AX68" s="3">
        <v>31530</v>
      </c>
      <c r="AY68" s="3">
        <v>8.9949999999999992</v>
      </c>
      <c r="AZ68" s="3">
        <v>30.6</v>
      </c>
      <c r="BA68" s="3">
        <v>0</v>
      </c>
      <c r="BB68" s="3">
        <v>28701</v>
      </c>
      <c r="BC68" s="3">
        <v>2</v>
      </c>
      <c r="BD68" s="3">
        <v>937</v>
      </c>
      <c r="BE68" s="3">
        <v>15</v>
      </c>
      <c r="BF68" s="3">
        <v>5661</v>
      </c>
      <c r="BG68" s="3">
        <v>2</v>
      </c>
      <c r="BH68" s="3">
        <v>34</v>
      </c>
      <c r="BI68" s="3">
        <v>2</v>
      </c>
      <c r="BJ68" s="3">
        <v>10599</v>
      </c>
      <c r="BK68" s="3">
        <v>10611</v>
      </c>
      <c r="BL68" s="3">
        <v>0.69</v>
      </c>
      <c r="BM68" s="3">
        <v>47.2</v>
      </c>
      <c r="BN68" s="5">
        <v>41499</v>
      </c>
      <c r="BO68" s="3">
        <v>1</v>
      </c>
      <c r="BP68" s="3">
        <v>1</v>
      </c>
      <c r="BQ68" s="3" t="s">
        <v>89</v>
      </c>
      <c r="BR68" s="3" t="s">
        <v>97</v>
      </c>
      <c r="BS68" s="3">
        <v>272206</v>
      </c>
      <c r="BT68" s="3">
        <v>12</v>
      </c>
      <c r="BV68" s="3" t="s">
        <v>316</v>
      </c>
      <c r="BW68" s="3" t="s">
        <v>99</v>
      </c>
      <c r="BX68" s="3">
        <v>2</v>
      </c>
      <c r="BY68" s="3" t="s">
        <v>100</v>
      </c>
      <c r="CA68" s="3" t="s">
        <v>101</v>
      </c>
      <c r="CD68" s="3">
        <v>29.121481299999999</v>
      </c>
      <c r="CE68" s="3">
        <v>192</v>
      </c>
      <c r="CF68" s="3">
        <v>-96.932957900000005</v>
      </c>
      <c r="CI68" s="3" t="s">
        <v>102</v>
      </c>
      <c r="CJ68" s="3" t="s">
        <v>89</v>
      </c>
      <c r="CK68" s="3" t="s">
        <v>317</v>
      </c>
      <c r="CL68" s="3">
        <v>128670117</v>
      </c>
      <c r="CM68" s="3">
        <v>52</v>
      </c>
      <c r="CN68" s="3">
        <v>5781</v>
      </c>
      <c r="CO68" s="3">
        <v>2943</v>
      </c>
      <c r="CP68" s="3">
        <v>0</v>
      </c>
    </row>
    <row r="69" spans="1:94" ht="45">
      <c r="A69" s="4">
        <v>42239336010000</v>
      </c>
      <c r="B69" s="7">
        <v>4223933601</v>
      </c>
      <c r="C69" s="4">
        <f>COUNTIF(Table2[API 10/UWI],Table1[[#This Row],[Cleaned API]])</f>
        <v>1</v>
      </c>
      <c r="D69" s="7" t="str">
        <f>IFERROR(INDEX(Table2[Permit Type],MATCH(Table1[[#This Row],[Cleaned API]],Table2[API 10/UWI],0)), "Not in Permit List")</f>
        <v>NewDrill</v>
      </c>
      <c r="E69" s="7" t="str">
        <f>IF(AND(Table1[[#This Row],[Occurences in Magnum Permit List]]&gt;0, Table1[[#This Row],[Data Pull Permit Type]]="NewDrill"), "Y", "N")</f>
        <v>Y</v>
      </c>
      <c r="F69" s="3" t="s">
        <v>89</v>
      </c>
      <c r="G69" s="3" t="s">
        <v>318</v>
      </c>
      <c r="H69" s="8">
        <v>1</v>
      </c>
      <c r="I69" s="3" t="s">
        <v>246</v>
      </c>
      <c r="J69" s="3" t="str">
        <f>LEFT(Table1[[#This Row],[County/Parish]],LEN(Table1[[#This Row],[County/Parish]])-5)</f>
        <v>JACKSON</v>
      </c>
      <c r="K69" s="3" t="s">
        <v>247</v>
      </c>
      <c r="L69" s="3" t="s">
        <v>107</v>
      </c>
      <c r="M69" s="3" t="s">
        <v>94</v>
      </c>
      <c r="N69" s="3" t="s">
        <v>95</v>
      </c>
      <c r="O69" s="3">
        <v>6600</v>
      </c>
      <c r="P69" s="5">
        <v>41450</v>
      </c>
      <c r="Q69" s="5">
        <v>41671</v>
      </c>
      <c r="R69" s="5">
        <v>42856</v>
      </c>
      <c r="S69" s="3">
        <v>38</v>
      </c>
      <c r="T69" s="3">
        <v>97934</v>
      </c>
      <c r="V69" s="3">
        <v>23425</v>
      </c>
      <c r="Y69" s="3">
        <v>112</v>
      </c>
      <c r="Z69" s="3">
        <v>8563</v>
      </c>
      <c r="AA69" s="3">
        <v>39747</v>
      </c>
      <c r="AC69" s="3">
        <v>52</v>
      </c>
      <c r="AD69" s="3">
        <v>1519</v>
      </c>
      <c r="AE69" s="3">
        <v>5793</v>
      </c>
      <c r="AF69" s="3" t="s">
        <v>96</v>
      </c>
      <c r="AG69" s="3">
        <v>2444</v>
      </c>
      <c r="AH69" s="3">
        <v>6200</v>
      </c>
      <c r="AI69" s="3">
        <v>2117</v>
      </c>
      <c r="AK69" s="3">
        <v>49</v>
      </c>
      <c r="AL69" s="3">
        <v>49</v>
      </c>
      <c r="AM69" s="3">
        <v>0</v>
      </c>
      <c r="AN69" s="3">
        <v>294774</v>
      </c>
      <c r="AO69" s="3">
        <v>0</v>
      </c>
      <c r="AP69" s="3">
        <v>8243</v>
      </c>
      <c r="AQ69" s="3">
        <v>43047</v>
      </c>
      <c r="AR69" s="5">
        <v>43831</v>
      </c>
      <c r="AS69" s="3">
        <v>3013</v>
      </c>
      <c r="AV69" s="3">
        <v>0</v>
      </c>
      <c r="AW69" s="3">
        <v>18227.400000000001</v>
      </c>
      <c r="AX69" s="3">
        <v>4180</v>
      </c>
      <c r="AY69" s="3">
        <v>54.862000000000002</v>
      </c>
      <c r="BA69" s="3">
        <v>0</v>
      </c>
      <c r="BB69" s="3">
        <v>5605</v>
      </c>
      <c r="BC69" s="3">
        <v>33</v>
      </c>
      <c r="BD69" s="3">
        <v>1560</v>
      </c>
      <c r="BE69" s="3">
        <v>11</v>
      </c>
      <c r="BF69" s="3">
        <v>2022</v>
      </c>
      <c r="BG69" s="3">
        <v>18</v>
      </c>
      <c r="BH69" s="3">
        <v>12</v>
      </c>
      <c r="BI69" s="3">
        <v>18</v>
      </c>
      <c r="BJ69" s="3">
        <v>6008</v>
      </c>
      <c r="BK69" s="3">
        <v>6011</v>
      </c>
      <c r="BM69" s="3">
        <v>27.8</v>
      </c>
      <c r="BN69" s="5">
        <v>41697</v>
      </c>
      <c r="BO69" s="3">
        <v>1</v>
      </c>
      <c r="BP69" s="3">
        <v>1</v>
      </c>
      <c r="BQ69" s="3" t="s">
        <v>89</v>
      </c>
      <c r="BR69" s="3" t="s">
        <v>207</v>
      </c>
      <c r="BS69" s="3">
        <v>10778</v>
      </c>
      <c r="BT69" s="3">
        <v>3</v>
      </c>
      <c r="BV69" s="3" t="s">
        <v>248</v>
      </c>
      <c r="BW69" s="3" t="s">
        <v>99</v>
      </c>
      <c r="BX69" s="3">
        <v>2</v>
      </c>
      <c r="BY69" s="3" t="s">
        <v>100</v>
      </c>
      <c r="CA69" s="3" t="s">
        <v>101</v>
      </c>
      <c r="CD69" s="3">
        <v>28.975186300000001</v>
      </c>
      <c r="CE69" s="3">
        <v>31</v>
      </c>
      <c r="CF69" s="3">
        <v>-96.592838900000004</v>
      </c>
      <c r="CI69" s="3" t="s">
        <v>102</v>
      </c>
      <c r="CJ69" s="3" t="s">
        <v>89</v>
      </c>
      <c r="CK69" s="3" t="s">
        <v>249</v>
      </c>
      <c r="CL69" s="3">
        <v>128670089</v>
      </c>
      <c r="CM69" s="3">
        <v>2146</v>
      </c>
      <c r="CN69" s="3">
        <v>39116</v>
      </c>
      <c r="CO69" s="3">
        <v>785</v>
      </c>
      <c r="CP69" s="3">
        <v>0</v>
      </c>
    </row>
    <row r="70" spans="1:94" ht="45">
      <c r="A70" s="4">
        <v>42481352210000</v>
      </c>
      <c r="B70" s="7">
        <v>4248135221</v>
      </c>
      <c r="C70" s="4">
        <f>COUNTIF(Table2[API 10/UWI],Table1[[#This Row],[Cleaned API]])</f>
        <v>3</v>
      </c>
      <c r="D70" s="7" t="str">
        <f>IFERROR(INDEX(Table2[Permit Type],MATCH(Table1[[#This Row],[Cleaned API]],Table2[API 10/UWI],0)), "Not in Permit List")</f>
        <v>Recomplete</v>
      </c>
      <c r="E70" s="7" t="str">
        <f>IF(AND(Table1[[#This Row],[Occurences in Magnum Permit List]]&gt;0, Table1[[#This Row],[Data Pull Permit Type]]="NewDrill"), "Y", "N")</f>
        <v>N</v>
      </c>
      <c r="F70" s="3" t="s">
        <v>89</v>
      </c>
      <c r="G70" s="3" t="s">
        <v>153</v>
      </c>
      <c r="H70" s="8">
        <v>8</v>
      </c>
      <c r="I70" s="3" t="s">
        <v>142</v>
      </c>
      <c r="J70" s="3" t="str">
        <f>LEFT(Table1[[#This Row],[County/Parish]],LEN(Table1[[#This Row],[County/Parish]])-5)</f>
        <v>WHARTON</v>
      </c>
      <c r="K70" s="3" t="s">
        <v>319</v>
      </c>
      <c r="L70" s="3" t="s">
        <v>107</v>
      </c>
      <c r="M70" s="3" t="s">
        <v>94</v>
      </c>
      <c r="N70" s="3" t="s">
        <v>95</v>
      </c>
      <c r="O70" s="3">
        <v>7221</v>
      </c>
      <c r="P70" s="5">
        <v>41270</v>
      </c>
      <c r="Q70" s="5">
        <v>41334</v>
      </c>
      <c r="R70" s="5">
        <v>41944</v>
      </c>
      <c r="S70" s="3">
        <v>21</v>
      </c>
      <c r="T70" s="3">
        <v>31994</v>
      </c>
      <c r="V70" s="3">
        <v>16452</v>
      </c>
      <c r="X70" s="3">
        <v>50</v>
      </c>
      <c r="Y70" s="3">
        <v>560</v>
      </c>
      <c r="Z70" s="3">
        <v>0</v>
      </c>
      <c r="AA70" s="3">
        <v>21784</v>
      </c>
      <c r="AC70" s="3">
        <v>1926</v>
      </c>
      <c r="AD70" s="3">
        <v>1294</v>
      </c>
      <c r="AE70" s="3">
        <v>10789</v>
      </c>
      <c r="AF70" s="3" t="s">
        <v>108</v>
      </c>
      <c r="AG70" s="3">
        <v>16872</v>
      </c>
      <c r="AH70" s="3">
        <v>13601</v>
      </c>
      <c r="AI70" s="3">
        <v>0</v>
      </c>
      <c r="AK70" s="3">
        <v>112</v>
      </c>
      <c r="AL70" s="3">
        <v>137</v>
      </c>
      <c r="AM70" s="3">
        <v>148</v>
      </c>
      <c r="AN70" s="3">
        <v>819067</v>
      </c>
      <c r="AO70" s="3">
        <v>0</v>
      </c>
      <c r="AP70" s="3">
        <v>13266</v>
      </c>
      <c r="AQ70" s="3">
        <v>25683</v>
      </c>
      <c r="AR70" s="5">
        <v>41985</v>
      </c>
      <c r="AS70" s="3">
        <v>0</v>
      </c>
      <c r="AV70" s="3">
        <v>1330</v>
      </c>
      <c r="AW70" s="3">
        <v>1980.854</v>
      </c>
      <c r="AX70" s="3">
        <v>1940</v>
      </c>
      <c r="AY70" s="3">
        <v>504.83300000000003</v>
      </c>
      <c r="AZ70" s="3">
        <v>752.8</v>
      </c>
      <c r="BA70" s="3">
        <v>89.3</v>
      </c>
      <c r="BB70" s="3">
        <v>5752</v>
      </c>
      <c r="BC70" s="3">
        <v>3</v>
      </c>
      <c r="BD70" s="3">
        <v>3353</v>
      </c>
      <c r="BE70" s="3">
        <v>2</v>
      </c>
      <c r="BF70" s="3">
        <v>4095</v>
      </c>
      <c r="BG70" s="3">
        <v>2</v>
      </c>
      <c r="BH70" s="3">
        <v>25</v>
      </c>
      <c r="BI70" s="3">
        <v>2</v>
      </c>
      <c r="BJ70" s="3">
        <v>6366</v>
      </c>
      <c r="BK70" s="3">
        <v>6371</v>
      </c>
      <c r="BM70" s="3">
        <v>40</v>
      </c>
      <c r="BN70" s="5">
        <v>41327</v>
      </c>
      <c r="BO70" s="3">
        <v>1</v>
      </c>
      <c r="BP70" s="3">
        <v>1</v>
      </c>
      <c r="BQ70" s="3" t="s">
        <v>89</v>
      </c>
      <c r="BR70" s="3" t="s">
        <v>212</v>
      </c>
      <c r="BS70" s="3">
        <v>26276</v>
      </c>
      <c r="BT70" s="3">
        <v>5</v>
      </c>
      <c r="BV70" s="3" t="s">
        <v>144</v>
      </c>
      <c r="BW70" s="3" t="s">
        <v>99</v>
      </c>
      <c r="BX70" s="3">
        <v>3</v>
      </c>
      <c r="BY70" s="3" t="s">
        <v>100</v>
      </c>
      <c r="BZ70" s="3">
        <v>25</v>
      </c>
      <c r="CA70" s="3" t="s">
        <v>101</v>
      </c>
      <c r="CD70" s="3">
        <v>29.072878800000002</v>
      </c>
      <c r="CE70" s="3">
        <v>288</v>
      </c>
      <c r="CF70" s="3">
        <v>-96.373933300000004</v>
      </c>
      <c r="CI70" s="3" t="s">
        <v>102</v>
      </c>
      <c r="CJ70" s="3" t="s">
        <v>89</v>
      </c>
      <c r="CK70" s="3" t="s">
        <v>145</v>
      </c>
      <c r="CL70" s="3">
        <v>128636209</v>
      </c>
      <c r="CM70" s="3">
        <v>3186</v>
      </c>
      <c r="CN70" s="3">
        <v>6311</v>
      </c>
      <c r="CO70" s="3">
        <v>0</v>
      </c>
      <c r="CP70" s="3">
        <v>0</v>
      </c>
    </row>
    <row r="71" spans="1:94" ht="30">
      <c r="A71" s="4">
        <v>42245327560000</v>
      </c>
      <c r="B71" s="7">
        <v>4224532756</v>
      </c>
      <c r="C71" s="4">
        <f>COUNTIF(Table2[API 10/UWI],Table1[[#This Row],[Cleaned API]])</f>
        <v>1</v>
      </c>
      <c r="D71" s="7" t="str">
        <f>IFERROR(INDEX(Table2[Permit Type],MATCH(Table1[[#This Row],[Cleaned API]],Table2[API 10/UWI],0)), "Not in Permit List")</f>
        <v>NewDrill</v>
      </c>
      <c r="E71" s="7" t="str">
        <f>IF(AND(Table1[[#This Row],[Occurences in Magnum Permit List]]&gt;0, Table1[[#This Row],[Data Pull Permit Type]]="NewDrill"), "Y", "N")</f>
        <v>Y</v>
      </c>
      <c r="F71" s="3" t="s">
        <v>89</v>
      </c>
      <c r="G71" s="3" t="s">
        <v>261</v>
      </c>
      <c r="H71" s="8">
        <v>2</v>
      </c>
      <c r="I71" s="3" t="s">
        <v>105</v>
      </c>
      <c r="J71" s="3" t="str">
        <f>LEFT(Table1[[#This Row],[County/Parish]],LEN(Table1[[#This Row],[County/Parish]])-5)</f>
        <v>JEFFERSON</v>
      </c>
      <c r="K71" s="3" t="s">
        <v>203</v>
      </c>
      <c r="L71" s="3" t="s">
        <v>107</v>
      </c>
      <c r="M71" s="3" t="s">
        <v>94</v>
      </c>
      <c r="N71" s="3" t="s">
        <v>95</v>
      </c>
      <c r="O71" s="3">
        <v>6705</v>
      </c>
      <c r="P71" s="5">
        <v>41343</v>
      </c>
      <c r="Q71" s="5">
        <v>41395</v>
      </c>
      <c r="R71" s="5">
        <v>43160</v>
      </c>
      <c r="S71" s="3">
        <v>57</v>
      </c>
      <c r="T71" s="3">
        <v>6</v>
      </c>
      <c r="V71" s="3">
        <v>48633</v>
      </c>
      <c r="X71" s="3">
        <v>1</v>
      </c>
      <c r="Z71" s="3">
        <v>0</v>
      </c>
      <c r="AA71" s="3">
        <v>48634</v>
      </c>
      <c r="AC71" s="3">
        <v>1412</v>
      </c>
      <c r="AE71" s="3">
        <v>12893</v>
      </c>
      <c r="AF71" s="3" t="s">
        <v>108</v>
      </c>
      <c r="AG71" s="3">
        <v>0</v>
      </c>
      <c r="AH71" s="3">
        <v>12893</v>
      </c>
      <c r="AI71" s="3">
        <v>0</v>
      </c>
      <c r="AK71" s="3">
        <v>74</v>
      </c>
      <c r="AL71" s="3">
        <v>74</v>
      </c>
      <c r="AM71" s="3">
        <v>0</v>
      </c>
      <c r="AN71" s="3">
        <v>442600</v>
      </c>
      <c r="AO71" s="3">
        <v>0</v>
      </c>
      <c r="AP71" s="3">
        <v>2913</v>
      </c>
      <c r="AR71" s="5">
        <v>41409</v>
      </c>
      <c r="AS71" s="3">
        <v>0</v>
      </c>
      <c r="AV71" s="3">
        <v>0</v>
      </c>
      <c r="AX71" s="3">
        <v>0</v>
      </c>
      <c r="BB71" s="3">
        <v>6</v>
      </c>
      <c r="BC71" s="3">
        <v>1</v>
      </c>
      <c r="BD71" s="3">
        <v>2469</v>
      </c>
      <c r="BE71" s="3">
        <v>7</v>
      </c>
      <c r="BF71" s="3">
        <v>2469</v>
      </c>
      <c r="BG71" s="3">
        <v>7</v>
      </c>
      <c r="BH71" s="3">
        <v>15</v>
      </c>
      <c r="BI71" s="3">
        <v>7</v>
      </c>
      <c r="BJ71" s="3">
        <v>6494</v>
      </c>
      <c r="BK71" s="3">
        <v>6506</v>
      </c>
      <c r="BM71" s="3">
        <v>40</v>
      </c>
      <c r="BN71" s="5">
        <v>41380</v>
      </c>
      <c r="BO71" s="3">
        <v>1</v>
      </c>
      <c r="BP71" s="3">
        <v>1</v>
      </c>
      <c r="BR71" s="3" t="s">
        <v>129</v>
      </c>
      <c r="BS71" s="3">
        <v>26262</v>
      </c>
      <c r="BT71" s="3">
        <v>12</v>
      </c>
      <c r="BV71" s="3" t="s">
        <v>109</v>
      </c>
      <c r="BW71" s="3" t="s">
        <v>99</v>
      </c>
      <c r="BX71" s="3">
        <v>3</v>
      </c>
      <c r="BY71" s="3" t="s">
        <v>100</v>
      </c>
      <c r="CA71" s="3" t="s">
        <v>101</v>
      </c>
      <c r="CD71" s="3">
        <v>29.745602699999999</v>
      </c>
      <c r="CE71" s="3">
        <v>22</v>
      </c>
      <c r="CF71" s="3">
        <v>-94.262586400000004</v>
      </c>
      <c r="CI71" s="3" t="s">
        <v>102</v>
      </c>
      <c r="CJ71" s="3" t="s">
        <v>89</v>
      </c>
      <c r="CK71" s="3" t="s">
        <v>226</v>
      </c>
      <c r="CL71" s="3">
        <v>128624925</v>
      </c>
      <c r="CM71" s="3">
        <v>2826</v>
      </c>
      <c r="CO71" s="3">
        <v>0</v>
      </c>
      <c r="CP71" s="3">
        <v>0</v>
      </c>
    </row>
    <row r="72" spans="1:94" ht="45">
      <c r="A72" s="4">
        <v>42321323180000</v>
      </c>
      <c r="B72" s="7">
        <v>4232132318</v>
      </c>
      <c r="C72" s="4">
        <f>COUNTIF(Table2[API 10/UWI],Table1[[#This Row],[Cleaned API]])</f>
        <v>2</v>
      </c>
      <c r="D72" s="7" t="str">
        <f>IFERROR(INDEX(Table2[Permit Type],MATCH(Table1[[#This Row],[Cleaned API]],Table2[API 10/UWI],0)), "Not in Permit List")</f>
        <v>Recomplete</v>
      </c>
      <c r="E72" s="7" t="str">
        <f>IF(AND(Table1[[#This Row],[Occurences in Magnum Permit List]]&gt;0, Table1[[#This Row],[Data Pull Permit Type]]="NewDrill"), "Y", "N")</f>
        <v>N</v>
      </c>
      <c r="F72" s="3" t="s">
        <v>89</v>
      </c>
      <c r="G72" s="3" t="s">
        <v>118</v>
      </c>
      <c r="H72" s="8" t="s">
        <v>320</v>
      </c>
      <c r="I72" s="3" t="s">
        <v>117</v>
      </c>
      <c r="J72" s="3" t="str">
        <f>LEFT(Table1[[#This Row],[County/Parish]],LEN(Table1[[#This Row],[County/Parish]])-5)</f>
        <v>MATAGORDA</v>
      </c>
      <c r="K72" s="3" t="s">
        <v>321</v>
      </c>
      <c r="L72" s="3" t="s">
        <v>107</v>
      </c>
      <c r="M72" s="3" t="s">
        <v>94</v>
      </c>
      <c r="N72" s="3" t="s">
        <v>95</v>
      </c>
      <c r="O72" s="3">
        <v>10750</v>
      </c>
      <c r="P72" s="5">
        <v>40510</v>
      </c>
      <c r="Q72" s="5">
        <v>41306</v>
      </c>
      <c r="R72" s="5">
        <v>43617</v>
      </c>
      <c r="S72" s="3">
        <v>51</v>
      </c>
      <c r="T72" s="3">
        <v>199342</v>
      </c>
      <c r="V72" s="3">
        <v>19066</v>
      </c>
      <c r="X72" s="3">
        <v>8</v>
      </c>
      <c r="Z72" s="3">
        <v>71227</v>
      </c>
      <c r="AA72" s="3">
        <v>52290</v>
      </c>
      <c r="AC72" s="3">
        <v>1618</v>
      </c>
      <c r="AD72" s="3">
        <v>9184</v>
      </c>
      <c r="AE72" s="3">
        <v>6854</v>
      </c>
      <c r="AF72" s="3" t="s">
        <v>108</v>
      </c>
      <c r="AG72" s="3">
        <v>44760</v>
      </c>
      <c r="AH72" s="3">
        <v>14314</v>
      </c>
      <c r="AI72" s="3">
        <v>25605</v>
      </c>
      <c r="AK72" s="3">
        <v>47</v>
      </c>
      <c r="AL72" s="3">
        <v>97</v>
      </c>
      <c r="AM72" s="3">
        <v>300</v>
      </c>
      <c r="AN72" s="3">
        <v>581419</v>
      </c>
      <c r="AO72" s="3">
        <v>30</v>
      </c>
      <c r="AP72" s="3">
        <v>1572</v>
      </c>
      <c r="AQ72" s="3">
        <v>14111</v>
      </c>
      <c r="AR72" s="5">
        <v>41306</v>
      </c>
      <c r="AS72" s="3">
        <v>5873</v>
      </c>
      <c r="AV72" s="3">
        <v>6400</v>
      </c>
      <c r="AW72" s="3">
        <v>30238.621999999999</v>
      </c>
      <c r="AX72" s="3">
        <v>10460</v>
      </c>
      <c r="AY72" s="3">
        <v>33.07</v>
      </c>
      <c r="AZ72" s="3">
        <v>156.1</v>
      </c>
      <c r="BB72" s="3">
        <v>9306</v>
      </c>
      <c r="BC72" s="3">
        <v>2</v>
      </c>
      <c r="BD72" s="3">
        <v>1618</v>
      </c>
      <c r="BE72" s="3">
        <v>1</v>
      </c>
      <c r="BF72" s="3">
        <v>3149</v>
      </c>
      <c r="BG72" s="3">
        <v>1</v>
      </c>
      <c r="BH72" s="3">
        <v>19</v>
      </c>
      <c r="BI72" s="3">
        <v>1</v>
      </c>
      <c r="BJ72" s="3">
        <v>8869</v>
      </c>
      <c r="BK72" s="3">
        <v>8872</v>
      </c>
      <c r="BM72" s="3">
        <v>39.6</v>
      </c>
      <c r="BN72" s="5">
        <v>40677</v>
      </c>
      <c r="BO72" s="3">
        <v>1</v>
      </c>
      <c r="BP72" s="3">
        <v>1</v>
      </c>
      <c r="BQ72" s="3" t="s">
        <v>89</v>
      </c>
      <c r="BR72" s="3" t="s">
        <v>97</v>
      </c>
      <c r="BS72" s="3">
        <v>26193</v>
      </c>
      <c r="BT72" s="3">
        <v>3</v>
      </c>
      <c r="BV72" s="3" t="s">
        <v>264</v>
      </c>
      <c r="BW72" s="3" t="s">
        <v>99</v>
      </c>
      <c r="BX72" s="3">
        <v>3</v>
      </c>
      <c r="BY72" s="3" t="s">
        <v>100</v>
      </c>
      <c r="CA72" s="3" t="s">
        <v>101</v>
      </c>
      <c r="CD72" s="3">
        <v>28.951774199999999</v>
      </c>
      <c r="CE72" s="3">
        <v>45</v>
      </c>
      <c r="CF72" s="3">
        <v>-95.987261099999998</v>
      </c>
      <c r="CI72" s="3" t="s">
        <v>102</v>
      </c>
      <c r="CJ72" s="3" t="s">
        <v>89</v>
      </c>
      <c r="CK72" s="3" t="s">
        <v>121</v>
      </c>
      <c r="CL72" s="3">
        <v>128588984</v>
      </c>
      <c r="CM72" s="3">
        <v>813</v>
      </c>
      <c r="CN72" s="3">
        <v>24584</v>
      </c>
      <c r="CO72" s="3">
        <v>3039</v>
      </c>
      <c r="CP72" s="3">
        <v>0</v>
      </c>
    </row>
    <row r="73" spans="1:94" ht="45">
      <c r="A73" s="4">
        <v>42239333960000</v>
      </c>
      <c r="B73" s="7">
        <v>4223933396</v>
      </c>
      <c r="C73" s="4">
        <f>COUNTIF(Table2[API 10/UWI],Table1[[#This Row],[Cleaned API]])</f>
        <v>2</v>
      </c>
      <c r="D73" s="7" t="str">
        <f>IFERROR(INDEX(Table2[Permit Type],MATCH(Table1[[#This Row],[Cleaned API]],Table2[API 10/UWI],0)), "Not in Permit List")</f>
        <v>Recomplete</v>
      </c>
      <c r="E73" s="7" t="str">
        <f>IF(AND(Table1[[#This Row],[Occurences in Magnum Permit List]]&gt;0, Table1[[#This Row],[Data Pull Permit Type]]="NewDrill"), "Y", "N")</f>
        <v>N</v>
      </c>
      <c r="F73" s="3" t="s">
        <v>89</v>
      </c>
      <c r="G73" s="3" t="s">
        <v>322</v>
      </c>
      <c r="H73" s="8" t="s">
        <v>323</v>
      </c>
      <c r="I73" s="3" t="s">
        <v>246</v>
      </c>
      <c r="J73" s="3" t="str">
        <f>LEFT(Table1[[#This Row],[County/Parish]],LEN(Table1[[#This Row],[County/Parish]])-5)</f>
        <v>JACKSON</v>
      </c>
      <c r="K73" s="3">
        <v>3600</v>
      </c>
      <c r="L73" s="3" t="s">
        <v>93</v>
      </c>
      <c r="M73" s="3" t="s">
        <v>94</v>
      </c>
      <c r="N73" s="3" t="s">
        <v>95</v>
      </c>
      <c r="O73" s="3">
        <v>9500</v>
      </c>
      <c r="P73" s="5">
        <v>39045</v>
      </c>
      <c r="Q73" s="5">
        <v>41395</v>
      </c>
      <c r="R73" s="5">
        <v>43497</v>
      </c>
      <c r="S73" s="3">
        <v>69</v>
      </c>
      <c r="T73" s="3">
        <v>269726</v>
      </c>
      <c r="V73" s="3">
        <v>245</v>
      </c>
      <c r="Y73" s="3">
        <v>3</v>
      </c>
      <c r="Z73" s="3">
        <v>0</v>
      </c>
      <c r="AA73" s="3">
        <v>45199</v>
      </c>
      <c r="AC73" s="3">
        <v>22</v>
      </c>
      <c r="AD73" s="3">
        <v>5862</v>
      </c>
      <c r="AE73" s="3">
        <v>73</v>
      </c>
      <c r="AF73" s="3" t="s">
        <v>96</v>
      </c>
      <c r="AG73" s="3">
        <v>31262</v>
      </c>
      <c r="AH73" s="3">
        <v>5283</v>
      </c>
      <c r="AI73" s="3">
        <v>0</v>
      </c>
      <c r="AK73" s="3">
        <v>0</v>
      </c>
      <c r="AL73" s="3">
        <v>27</v>
      </c>
      <c r="AM73" s="3">
        <v>163</v>
      </c>
      <c r="AN73" s="3">
        <v>163600</v>
      </c>
      <c r="AO73" s="3">
        <v>0</v>
      </c>
      <c r="AP73" s="3">
        <v>9</v>
      </c>
      <c r="AQ73" s="3">
        <v>29259</v>
      </c>
      <c r="AR73" s="5">
        <v>41422</v>
      </c>
      <c r="AS73" s="3">
        <v>0</v>
      </c>
      <c r="AT73" s="3">
        <v>1295</v>
      </c>
      <c r="AU73" s="3">
        <v>1315</v>
      </c>
      <c r="AV73" s="3">
        <v>975600</v>
      </c>
      <c r="AW73" s="3">
        <v>2548133.3330000001</v>
      </c>
      <c r="AX73" s="3">
        <v>1100920</v>
      </c>
      <c r="AY73" s="3">
        <v>0.39200000000000002</v>
      </c>
      <c r="AZ73" s="3">
        <v>1</v>
      </c>
      <c r="BA73" s="3">
        <v>0</v>
      </c>
      <c r="BB73" s="3">
        <v>5862</v>
      </c>
      <c r="BC73" s="3">
        <v>1</v>
      </c>
      <c r="BD73" s="3">
        <v>22</v>
      </c>
      <c r="BE73" s="3">
        <v>1</v>
      </c>
      <c r="BF73" s="3">
        <v>999</v>
      </c>
      <c r="BG73" s="3">
        <v>1</v>
      </c>
      <c r="BH73" s="3">
        <v>6</v>
      </c>
      <c r="BI73" s="3">
        <v>1</v>
      </c>
      <c r="BJ73" s="3">
        <v>3641</v>
      </c>
      <c r="BK73" s="3">
        <v>3645</v>
      </c>
      <c r="BL73" s="3">
        <v>0.6</v>
      </c>
      <c r="BN73" s="5">
        <v>41419</v>
      </c>
      <c r="BO73" s="3">
        <v>1</v>
      </c>
      <c r="BP73" s="3">
        <v>1</v>
      </c>
      <c r="BQ73" s="3" t="s">
        <v>89</v>
      </c>
      <c r="BR73" s="3" t="s">
        <v>207</v>
      </c>
      <c r="BS73" s="3">
        <v>270531</v>
      </c>
      <c r="BT73" s="3">
        <v>4</v>
      </c>
      <c r="BV73" s="3" t="s">
        <v>324</v>
      </c>
      <c r="BW73" s="3" t="s">
        <v>99</v>
      </c>
      <c r="BX73" s="3">
        <v>2</v>
      </c>
      <c r="BY73" s="3" t="s">
        <v>100</v>
      </c>
      <c r="CA73" s="3" t="s">
        <v>101</v>
      </c>
      <c r="CD73" s="3">
        <v>29.129924200000001</v>
      </c>
      <c r="CE73" s="3">
        <v>120</v>
      </c>
      <c r="CF73" s="3">
        <v>-96.823633099999995</v>
      </c>
      <c r="CI73" s="3" t="s">
        <v>102</v>
      </c>
      <c r="CJ73" s="3" t="s">
        <v>89</v>
      </c>
      <c r="CK73" s="3" t="s">
        <v>325</v>
      </c>
      <c r="CL73" s="3">
        <v>128558687</v>
      </c>
      <c r="CM73" s="3">
        <v>15</v>
      </c>
      <c r="CN73" s="3">
        <v>38222</v>
      </c>
      <c r="CO73" s="3">
        <v>0</v>
      </c>
      <c r="CP73" s="3">
        <v>0</v>
      </c>
    </row>
    <row r="74" spans="1:94" ht="45">
      <c r="A74" s="4">
        <v>42123331370000</v>
      </c>
      <c r="B74" s="7">
        <v>4212333137</v>
      </c>
      <c r="C74" s="4">
        <f>COUNTIF(Table2[API 10/UWI],Table1[[#This Row],[Cleaned API]])</f>
        <v>1</v>
      </c>
      <c r="D74" s="7" t="str">
        <f>IFERROR(INDEX(Table2[Permit Type],MATCH(Table1[[#This Row],[Cleaned API]],Table2[API 10/UWI],0)), "Not in Permit List")</f>
        <v>NewDrill</v>
      </c>
      <c r="E74" s="7" t="str">
        <f>IF(AND(Table1[[#This Row],[Occurences in Magnum Permit List]]&gt;0, Table1[[#This Row],[Data Pull Permit Type]]="NewDrill"), "Y", "N")</f>
        <v>Y</v>
      </c>
      <c r="F74" s="3" t="s">
        <v>89</v>
      </c>
      <c r="G74" s="3" t="s">
        <v>326</v>
      </c>
      <c r="H74" s="8">
        <v>1</v>
      </c>
      <c r="I74" s="3" t="s">
        <v>275</v>
      </c>
      <c r="J74" s="3" t="str">
        <f>LEFT(Table1[[#This Row],[County/Parish]],LEN(Table1[[#This Row],[County/Parish]])-5)</f>
        <v>DEWITT</v>
      </c>
      <c r="K74" s="3">
        <v>2000</v>
      </c>
      <c r="L74" s="3" t="s">
        <v>93</v>
      </c>
      <c r="M74" s="3" t="s">
        <v>194</v>
      </c>
      <c r="N74" s="3" t="s">
        <v>95</v>
      </c>
      <c r="O74" s="3">
        <v>2726</v>
      </c>
      <c r="P74" s="5">
        <v>41408</v>
      </c>
      <c r="Q74" s="5">
        <v>41426</v>
      </c>
      <c r="R74" s="5">
        <v>42736</v>
      </c>
      <c r="S74" s="3">
        <v>23</v>
      </c>
      <c r="T74" s="3">
        <v>160060</v>
      </c>
      <c r="Y74" s="3">
        <v>348</v>
      </c>
      <c r="Z74" s="3">
        <v>0</v>
      </c>
      <c r="AA74" s="3">
        <v>26677</v>
      </c>
      <c r="AB74" s="3" t="s">
        <v>163</v>
      </c>
      <c r="AD74" s="3">
        <v>2793</v>
      </c>
      <c r="AE74" s="3">
        <v>0</v>
      </c>
      <c r="AF74" s="3" t="s">
        <v>96</v>
      </c>
      <c r="AG74" s="3">
        <v>44798</v>
      </c>
      <c r="AH74" s="3">
        <v>7466</v>
      </c>
      <c r="AI74" s="3">
        <v>0</v>
      </c>
      <c r="AJ74" s="3" t="s">
        <v>164</v>
      </c>
      <c r="AK74" s="3">
        <v>0</v>
      </c>
      <c r="AL74" s="3">
        <v>47</v>
      </c>
      <c r="AM74" s="3">
        <v>284</v>
      </c>
      <c r="AN74" s="3">
        <v>283516</v>
      </c>
      <c r="AO74" s="3">
        <v>0</v>
      </c>
      <c r="AR74" s="5">
        <v>42670</v>
      </c>
      <c r="AT74" s="3">
        <v>410</v>
      </c>
      <c r="AU74" s="3">
        <v>950</v>
      </c>
      <c r="AZ74" s="3">
        <v>0</v>
      </c>
      <c r="BA74" s="3">
        <v>0</v>
      </c>
      <c r="BB74" s="3">
        <v>10966</v>
      </c>
      <c r="BC74" s="3">
        <v>14</v>
      </c>
      <c r="BF74" s="3">
        <v>1828</v>
      </c>
      <c r="BG74" s="3">
        <v>14</v>
      </c>
      <c r="BH74" s="3">
        <v>11</v>
      </c>
      <c r="BI74" s="3">
        <v>14</v>
      </c>
      <c r="BJ74" s="3">
        <v>1958</v>
      </c>
      <c r="BK74" s="3">
        <v>1995</v>
      </c>
      <c r="BL74" s="3">
        <v>0.56000000000000005</v>
      </c>
      <c r="BN74" s="5">
        <v>41446</v>
      </c>
      <c r="BO74" s="3">
        <v>1</v>
      </c>
      <c r="BP74" s="3">
        <v>1</v>
      </c>
      <c r="BQ74" s="3" t="s">
        <v>89</v>
      </c>
      <c r="BS74" s="3">
        <v>270481</v>
      </c>
      <c r="BT74" s="3">
        <v>37</v>
      </c>
      <c r="BV74" s="3" t="s">
        <v>327</v>
      </c>
      <c r="BW74" s="3" t="s">
        <v>99</v>
      </c>
      <c r="BX74" s="3">
        <v>2</v>
      </c>
      <c r="BY74" s="3" t="s">
        <v>100</v>
      </c>
      <c r="CA74" s="3" t="s">
        <v>101</v>
      </c>
      <c r="CD74" s="3">
        <v>28.927189599999998</v>
      </c>
      <c r="CE74" s="3">
        <v>315</v>
      </c>
      <c r="CF74" s="3">
        <v>-97.409926400000003</v>
      </c>
      <c r="CI74" s="3" t="s">
        <v>102</v>
      </c>
      <c r="CJ74" s="3" t="s">
        <v>89</v>
      </c>
      <c r="CK74" s="3" t="s">
        <v>328</v>
      </c>
      <c r="CL74" s="3">
        <v>128552643</v>
      </c>
      <c r="CN74" s="3">
        <v>6237</v>
      </c>
      <c r="CO74" s="3">
        <v>0</v>
      </c>
      <c r="CP74" s="3">
        <v>0</v>
      </c>
    </row>
    <row r="75" spans="1:94" ht="75">
      <c r="A75" s="4">
        <v>42321323180000</v>
      </c>
      <c r="B75" s="7">
        <v>4232132318</v>
      </c>
      <c r="C75" s="4">
        <f>COUNTIF(Table2[API 10/UWI],Table1[[#This Row],[Cleaned API]])</f>
        <v>2</v>
      </c>
      <c r="D75" s="7" t="str">
        <f>IFERROR(INDEX(Table2[Permit Type],MATCH(Table1[[#This Row],[Cleaned API]],Table2[API 10/UWI],0)), "Not in Permit List")</f>
        <v>Recomplete</v>
      </c>
      <c r="E75" s="7" t="str">
        <f>IF(AND(Table1[[#This Row],[Occurences in Magnum Permit List]]&gt;0, Table1[[#This Row],[Data Pull Permit Type]]="NewDrill"), "Y", "N")</f>
        <v>N</v>
      </c>
      <c r="F75" s="3" t="s">
        <v>89</v>
      </c>
      <c r="G75" s="3" t="s">
        <v>118</v>
      </c>
      <c r="H75" s="8" t="s">
        <v>320</v>
      </c>
      <c r="I75" s="3" t="s">
        <v>117</v>
      </c>
      <c r="J75" s="3" t="str">
        <f>LEFT(Table1[[#This Row],[County/Parish]],LEN(Table1[[#This Row],[County/Parish]])-5)</f>
        <v>MATAGORDA</v>
      </c>
      <c r="K75" s="3" t="s">
        <v>321</v>
      </c>
      <c r="L75" s="3" t="s">
        <v>93</v>
      </c>
      <c r="M75" s="3" t="s">
        <v>168</v>
      </c>
      <c r="N75" s="3" t="s">
        <v>95</v>
      </c>
      <c r="O75" s="3">
        <v>10750</v>
      </c>
      <c r="P75" s="5">
        <v>40510</v>
      </c>
      <c r="Q75" s="5">
        <v>41153</v>
      </c>
      <c r="R75" s="5">
        <v>41275</v>
      </c>
      <c r="S75" s="3">
        <v>5</v>
      </c>
      <c r="T75" s="3">
        <v>57504</v>
      </c>
      <c r="V75" s="3">
        <v>5675</v>
      </c>
      <c r="X75" s="3">
        <v>1397</v>
      </c>
      <c r="Z75" s="3">
        <v>0</v>
      </c>
      <c r="AA75" s="3">
        <v>15259</v>
      </c>
      <c r="AC75" s="3">
        <v>264</v>
      </c>
      <c r="AD75" s="3">
        <v>7851</v>
      </c>
      <c r="AF75" s="3" t="s">
        <v>108</v>
      </c>
      <c r="AK75" s="3">
        <v>21</v>
      </c>
      <c r="AL75" s="3">
        <v>98</v>
      </c>
      <c r="AM75" s="3">
        <v>465</v>
      </c>
      <c r="AN75" s="3">
        <v>588000</v>
      </c>
      <c r="AO75" s="3">
        <v>0</v>
      </c>
      <c r="AR75" s="5">
        <v>41165</v>
      </c>
      <c r="AT75" s="3">
        <v>1625</v>
      </c>
      <c r="AU75" s="3">
        <v>2010</v>
      </c>
      <c r="AV75" s="3">
        <v>22660</v>
      </c>
      <c r="AW75" s="3">
        <v>10132.862999999999</v>
      </c>
      <c r="AX75" s="3">
        <v>10130</v>
      </c>
      <c r="AY75" s="3">
        <v>98.688999999999993</v>
      </c>
      <c r="AZ75" s="3">
        <v>44.1</v>
      </c>
      <c r="BB75" s="3">
        <v>18156</v>
      </c>
      <c r="BC75" s="3">
        <v>3</v>
      </c>
      <c r="BD75" s="3">
        <v>1865</v>
      </c>
      <c r="BE75" s="3">
        <v>4</v>
      </c>
      <c r="BF75" s="3">
        <v>4713</v>
      </c>
      <c r="BG75" s="3">
        <v>4</v>
      </c>
      <c r="BH75" s="3">
        <v>28</v>
      </c>
      <c r="BI75" s="3">
        <v>4</v>
      </c>
      <c r="BJ75" s="3">
        <v>8869</v>
      </c>
      <c r="BK75" s="3">
        <v>8872</v>
      </c>
      <c r="BL75" s="3">
        <v>0.67</v>
      </c>
      <c r="BM75" s="3">
        <v>59.2</v>
      </c>
      <c r="BN75" s="5">
        <v>41163</v>
      </c>
      <c r="BO75" s="3">
        <v>1</v>
      </c>
      <c r="BP75" s="3">
        <v>1</v>
      </c>
      <c r="BQ75" s="3" t="s">
        <v>158</v>
      </c>
      <c r="BR75" s="3" t="s">
        <v>159</v>
      </c>
      <c r="BS75" s="3">
        <v>268859</v>
      </c>
      <c r="BT75" s="3">
        <v>3</v>
      </c>
      <c r="BU75" s="3">
        <v>0</v>
      </c>
      <c r="BV75" s="3" t="s">
        <v>264</v>
      </c>
      <c r="BW75" s="3" t="s">
        <v>99</v>
      </c>
      <c r="BX75" s="3">
        <v>3</v>
      </c>
      <c r="BY75" s="3" t="s">
        <v>100</v>
      </c>
      <c r="CA75" s="3" t="s">
        <v>101</v>
      </c>
      <c r="CD75" s="3">
        <v>28.951774199999999</v>
      </c>
      <c r="CE75" s="3">
        <v>45</v>
      </c>
      <c r="CF75" s="3">
        <v>-95.987261099999998</v>
      </c>
      <c r="CI75" s="3" t="s">
        <v>102</v>
      </c>
      <c r="CJ75" s="3" t="s">
        <v>89</v>
      </c>
      <c r="CK75" s="3" t="s">
        <v>121</v>
      </c>
      <c r="CL75" s="3">
        <v>128507598</v>
      </c>
      <c r="CM75" s="3">
        <v>5675</v>
      </c>
      <c r="CN75" s="3">
        <v>57504</v>
      </c>
      <c r="CO75" s="3">
        <v>0</v>
      </c>
      <c r="CP75" s="3">
        <v>0</v>
      </c>
    </row>
    <row r="76" spans="1:94" ht="45">
      <c r="A76" s="4">
        <v>42245322190000</v>
      </c>
      <c r="B76" s="7">
        <v>4224532219</v>
      </c>
      <c r="C76" s="4">
        <f>COUNTIF(Table2[API 10/UWI],Table1[[#This Row],[Cleaned API]])</f>
        <v>1</v>
      </c>
      <c r="D76" s="7" t="str">
        <f>IFERROR(INDEX(Table2[Permit Type],MATCH(Table1[[#This Row],[Cleaned API]],Table2[API 10/UWI],0)), "Not in Permit List")</f>
        <v>Amended</v>
      </c>
      <c r="E76" s="7" t="str">
        <f>IF(AND(Table1[[#This Row],[Occurences in Magnum Permit List]]&gt;0, Table1[[#This Row],[Data Pull Permit Type]]="NewDrill"), "Y", "N")</f>
        <v>N</v>
      </c>
      <c r="F76" s="3" t="s">
        <v>89</v>
      </c>
      <c r="G76" s="3" t="s">
        <v>329</v>
      </c>
      <c r="H76" s="8">
        <v>1</v>
      </c>
      <c r="I76" s="3" t="s">
        <v>105</v>
      </c>
      <c r="J76" s="3" t="str">
        <f>LEFT(Table1[[#This Row],[County/Parish]],LEN(Table1[[#This Row],[County/Parish]])-5)</f>
        <v>JEFFERSON</v>
      </c>
      <c r="K76" s="3" t="s">
        <v>330</v>
      </c>
      <c r="L76" s="3" t="s">
        <v>107</v>
      </c>
      <c r="M76" s="3" t="s">
        <v>94</v>
      </c>
      <c r="N76" s="3" t="s">
        <v>119</v>
      </c>
      <c r="O76" s="3">
        <v>12540</v>
      </c>
      <c r="P76" s="5">
        <v>36462</v>
      </c>
      <c r="Q76" s="5">
        <v>41091</v>
      </c>
      <c r="R76" s="5">
        <v>41883</v>
      </c>
      <c r="S76" s="3">
        <v>26</v>
      </c>
      <c r="T76" s="3">
        <v>322</v>
      </c>
      <c r="V76" s="3">
        <v>5585</v>
      </c>
      <c r="X76" s="3">
        <v>23</v>
      </c>
      <c r="Z76" s="3">
        <v>0</v>
      </c>
      <c r="AA76" s="3">
        <v>5639</v>
      </c>
      <c r="AC76" s="3">
        <v>570</v>
      </c>
      <c r="AE76" s="3">
        <v>1944</v>
      </c>
      <c r="AF76" s="3" t="s">
        <v>108</v>
      </c>
      <c r="AG76" s="3">
        <v>0</v>
      </c>
      <c r="AH76" s="3">
        <v>1944</v>
      </c>
      <c r="AI76" s="3">
        <v>0</v>
      </c>
      <c r="AK76" s="3">
        <v>7</v>
      </c>
      <c r="AL76" s="3">
        <v>7</v>
      </c>
      <c r="AM76" s="3">
        <v>0</v>
      </c>
      <c r="AN76" s="3">
        <v>39677</v>
      </c>
      <c r="AO76" s="3">
        <v>0</v>
      </c>
      <c r="AP76" s="3">
        <v>2337</v>
      </c>
      <c r="AQ76" s="3">
        <v>260</v>
      </c>
      <c r="AR76" s="5">
        <v>43313</v>
      </c>
      <c r="AS76" s="3">
        <v>0</v>
      </c>
      <c r="AV76" s="3">
        <v>0</v>
      </c>
      <c r="AW76" s="3">
        <v>28.716999999999999</v>
      </c>
      <c r="AX76" s="3">
        <v>60</v>
      </c>
      <c r="AY76" s="3">
        <v>34822.580999999998</v>
      </c>
      <c r="BB76" s="3">
        <v>62</v>
      </c>
      <c r="BC76" s="3">
        <v>10</v>
      </c>
      <c r="BD76" s="3">
        <v>570</v>
      </c>
      <c r="BE76" s="3">
        <v>1</v>
      </c>
      <c r="BF76" s="3">
        <v>570</v>
      </c>
      <c r="BG76" s="3">
        <v>1</v>
      </c>
      <c r="BH76" s="3">
        <v>3</v>
      </c>
      <c r="BI76" s="3">
        <v>1</v>
      </c>
      <c r="BJ76" s="3">
        <v>9700</v>
      </c>
      <c r="BK76" s="3">
        <v>9703</v>
      </c>
      <c r="BM76" s="3">
        <v>32.6</v>
      </c>
      <c r="BN76" s="5">
        <v>36535</v>
      </c>
      <c r="BO76" s="3">
        <v>1</v>
      </c>
      <c r="BP76" s="3">
        <v>1</v>
      </c>
      <c r="BQ76" s="3" t="s">
        <v>89</v>
      </c>
      <c r="BR76" s="3" t="s">
        <v>331</v>
      </c>
      <c r="BS76" s="3">
        <v>26058</v>
      </c>
      <c r="BT76" s="3">
        <v>3</v>
      </c>
      <c r="BU76" s="3">
        <v>0</v>
      </c>
      <c r="BV76" s="3" t="s">
        <v>109</v>
      </c>
      <c r="BW76" s="3" t="s">
        <v>99</v>
      </c>
      <c r="BX76" s="3">
        <v>3</v>
      </c>
      <c r="BY76" s="3" t="s">
        <v>100</v>
      </c>
      <c r="BZ76" s="3">
        <v>163</v>
      </c>
      <c r="CA76" s="3" t="s">
        <v>101</v>
      </c>
      <c r="CD76" s="3">
        <v>29.775275700000002</v>
      </c>
      <c r="CE76" s="3">
        <v>374</v>
      </c>
      <c r="CF76" s="3">
        <v>-94.306365900000003</v>
      </c>
      <c r="CI76" s="3" t="s">
        <v>102</v>
      </c>
      <c r="CJ76" s="3" t="s">
        <v>89</v>
      </c>
      <c r="CK76" s="3" t="s">
        <v>307</v>
      </c>
      <c r="CL76" s="3">
        <v>128346410</v>
      </c>
      <c r="CM76" s="3">
        <v>2159</v>
      </c>
      <c r="CN76" s="3">
        <v>62</v>
      </c>
      <c r="CO76" s="3">
        <v>0</v>
      </c>
      <c r="CP76" s="3">
        <v>0</v>
      </c>
    </row>
    <row r="77" spans="1:94" ht="45">
      <c r="A77" s="4">
        <v>42047324540000</v>
      </c>
      <c r="B77" s="7">
        <v>4204732454</v>
      </c>
      <c r="C77" s="4">
        <f>COUNTIF(Table2[API 10/UWI],Table1[[#This Row],[Cleaned API]])</f>
        <v>2</v>
      </c>
      <c r="D77" s="7" t="str">
        <f>IFERROR(INDEX(Table2[Permit Type],MATCH(Table1[[#This Row],[Cleaned API]],Table2[API 10/UWI],0)), "Not in Permit List")</f>
        <v>Recomplete</v>
      </c>
      <c r="E77" s="7" t="str">
        <f>IF(AND(Table1[[#This Row],[Occurences in Magnum Permit List]]&gt;0, Table1[[#This Row],[Data Pull Permit Type]]="NewDrill"), "Y", "N")</f>
        <v>N</v>
      </c>
      <c r="F77" s="3" t="s">
        <v>89</v>
      </c>
      <c r="G77" s="3" t="s">
        <v>332</v>
      </c>
      <c r="H77" s="8">
        <v>1</v>
      </c>
      <c r="I77" s="3" t="s">
        <v>333</v>
      </c>
      <c r="J77" s="3" t="str">
        <f>LEFT(Table1[[#This Row],[County/Parish]],LEN(Table1[[#This Row],[County/Parish]])-5)</f>
        <v>BROOKS</v>
      </c>
      <c r="K77" s="3" t="s">
        <v>334</v>
      </c>
      <c r="L77" s="3" t="s">
        <v>93</v>
      </c>
      <c r="M77" s="3" t="s">
        <v>94</v>
      </c>
      <c r="N77" s="3" t="s">
        <v>95</v>
      </c>
      <c r="O77" s="3">
        <v>8600</v>
      </c>
      <c r="P77" s="5">
        <v>40715</v>
      </c>
      <c r="Q77" s="5">
        <v>40909</v>
      </c>
      <c r="R77" s="5">
        <v>40969</v>
      </c>
      <c r="S77" s="3">
        <v>3</v>
      </c>
      <c r="T77" s="3">
        <v>15767</v>
      </c>
      <c r="V77" s="3">
        <v>431</v>
      </c>
      <c r="X77" s="3">
        <v>2</v>
      </c>
      <c r="Z77" s="3">
        <v>0</v>
      </c>
      <c r="AA77" s="3">
        <v>3059</v>
      </c>
      <c r="AC77" s="3">
        <v>253</v>
      </c>
      <c r="AD77" s="3">
        <v>9562</v>
      </c>
      <c r="AF77" s="3" t="s">
        <v>96</v>
      </c>
      <c r="AK77" s="3">
        <v>6</v>
      </c>
      <c r="AL77" s="3">
        <v>42</v>
      </c>
      <c r="AM77" s="3">
        <v>214</v>
      </c>
      <c r="AN77" s="3">
        <v>250379</v>
      </c>
      <c r="AO77" s="3">
        <v>0</v>
      </c>
      <c r="AR77" s="5">
        <v>41609</v>
      </c>
      <c r="AT77" s="3">
        <v>0</v>
      </c>
      <c r="AU77" s="3">
        <v>0</v>
      </c>
      <c r="AV77" s="3">
        <v>35260</v>
      </c>
      <c r="AW77" s="3">
        <v>36582.366999999998</v>
      </c>
      <c r="AX77" s="3">
        <v>36580</v>
      </c>
      <c r="AY77" s="3">
        <v>27.335999999999999</v>
      </c>
      <c r="AZ77" s="3">
        <v>28.4</v>
      </c>
      <c r="BB77" s="3">
        <v>9562</v>
      </c>
      <c r="BC77" s="3">
        <v>1</v>
      </c>
      <c r="BD77" s="3">
        <v>253</v>
      </c>
      <c r="BE77" s="3">
        <v>1</v>
      </c>
      <c r="BF77" s="3">
        <v>1847</v>
      </c>
      <c r="BG77" s="3">
        <v>1</v>
      </c>
      <c r="BH77" s="3">
        <v>11</v>
      </c>
      <c r="BI77" s="3">
        <v>1</v>
      </c>
      <c r="BJ77" s="3">
        <v>8182</v>
      </c>
      <c r="BK77" s="3">
        <v>8188</v>
      </c>
      <c r="BL77" s="3">
        <v>0.64</v>
      </c>
      <c r="BM77" s="3">
        <v>56.9</v>
      </c>
      <c r="BN77" s="5">
        <v>40914</v>
      </c>
      <c r="BO77" s="3">
        <v>1</v>
      </c>
      <c r="BP77" s="3">
        <v>1</v>
      </c>
      <c r="BQ77" s="3" t="s">
        <v>89</v>
      </c>
      <c r="BR77" s="3" t="s">
        <v>335</v>
      </c>
      <c r="BS77" s="3">
        <v>266652</v>
      </c>
      <c r="BT77" s="3">
        <v>6</v>
      </c>
      <c r="BU77" s="3">
        <v>0</v>
      </c>
      <c r="BV77" s="3" t="s">
        <v>332</v>
      </c>
      <c r="BW77" s="3" t="s">
        <v>99</v>
      </c>
      <c r="BX77" s="3">
        <v>4</v>
      </c>
      <c r="BY77" s="3" t="s">
        <v>100</v>
      </c>
      <c r="CA77" s="3" t="s">
        <v>101</v>
      </c>
      <c r="CD77" s="3">
        <v>27.123854600000001</v>
      </c>
      <c r="CE77" s="3">
        <v>603</v>
      </c>
      <c r="CF77" s="3">
        <v>-98.1972904</v>
      </c>
      <c r="CI77" s="3" t="s">
        <v>102</v>
      </c>
      <c r="CJ77" s="3" t="s">
        <v>89</v>
      </c>
      <c r="CK77" s="3" t="s">
        <v>336</v>
      </c>
      <c r="CL77" s="3">
        <v>128340792</v>
      </c>
      <c r="CM77" s="3">
        <v>431</v>
      </c>
      <c r="CN77" s="3">
        <v>15767</v>
      </c>
      <c r="CO77" s="3">
        <v>0</v>
      </c>
      <c r="CP77" s="3">
        <v>0</v>
      </c>
    </row>
    <row r="78" spans="1:94" ht="45">
      <c r="A78" s="4">
        <v>42047324540000</v>
      </c>
      <c r="B78" s="7">
        <v>4204732454</v>
      </c>
      <c r="C78" s="4">
        <f>COUNTIF(Table2[API 10/UWI],Table1[[#This Row],[Cleaned API]])</f>
        <v>2</v>
      </c>
      <c r="D78" s="7" t="str">
        <f>IFERROR(INDEX(Table2[Permit Type],MATCH(Table1[[#This Row],[Cleaned API]],Table2[API 10/UWI],0)), "Not in Permit List")</f>
        <v>Recomplete</v>
      </c>
      <c r="E78" s="7" t="str">
        <f>IF(AND(Table1[[#This Row],[Occurences in Magnum Permit List]]&gt;0, Table1[[#This Row],[Data Pull Permit Type]]="NewDrill"), "Y", "N")</f>
        <v>N</v>
      </c>
      <c r="F78" s="3" t="s">
        <v>89</v>
      </c>
      <c r="G78" s="3" t="s">
        <v>332</v>
      </c>
      <c r="H78" s="8">
        <v>1</v>
      </c>
      <c r="I78" s="3" t="s">
        <v>333</v>
      </c>
      <c r="J78" s="3" t="str">
        <f>LEFT(Table1[[#This Row],[County/Parish]],LEN(Table1[[#This Row],[County/Parish]])-5)</f>
        <v>BROOKS</v>
      </c>
      <c r="K78" s="3">
        <v>7200</v>
      </c>
      <c r="L78" s="3" t="s">
        <v>93</v>
      </c>
      <c r="M78" s="3" t="s">
        <v>94</v>
      </c>
      <c r="N78" s="3" t="s">
        <v>95</v>
      </c>
      <c r="O78" s="3">
        <v>8600</v>
      </c>
      <c r="P78" s="5">
        <v>40715</v>
      </c>
      <c r="Q78" s="5">
        <v>41000</v>
      </c>
      <c r="R78" s="5">
        <v>41183</v>
      </c>
      <c r="S78" s="3">
        <v>7</v>
      </c>
      <c r="T78" s="3">
        <v>60868</v>
      </c>
      <c r="V78" s="3">
        <v>1033</v>
      </c>
      <c r="X78" s="3">
        <v>52</v>
      </c>
      <c r="Y78" s="3">
        <v>3007</v>
      </c>
      <c r="Z78" s="3">
        <v>3603</v>
      </c>
      <c r="AA78" s="3">
        <v>11178</v>
      </c>
      <c r="AC78" s="3">
        <v>226</v>
      </c>
      <c r="AD78" s="3">
        <v>11899</v>
      </c>
      <c r="AE78" s="3">
        <v>981</v>
      </c>
      <c r="AF78" s="3" t="s">
        <v>96</v>
      </c>
      <c r="AG78" s="3">
        <v>57861</v>
      </c>
      <c r="AH78" s="3">
        <v>10625</v>
      </c>
      <c r="AI78" s="3">
        <v>3425</v>
      </c>
      <c r="AK78" s="3">
        <v>6</v>
      </c>
      <c r="AL78" s="3">
        <v>68</v>
      </c>
      <c r="AM78" s="3">
        <v>371</v>
      </c>
      <c r="AN78" s="3">
        <v>406839</v>
      </c>
      <c r="AO78" s="3">
        <v>178</v>
      </c>
      <c r="AR78" s="5">
        <v>41609</v>
      </c>
      <c r="AT78" s="3">
        <v>0</v>
      </c>
      <c r="AU78" s="3">
        <v>0</v>
      </c>
      <c r="AV78" s="3">
        <v>61810</v>
      </c>
      <c r="AW78" s="3">
        <v>58923.523999999998</v>
      </c>
      <c r="AX78" s="3">
        <v>58920</v>
      </c>
      <c r="AY78" s="3">
        <v>16.971</v>
      </c>
      <c r="AZ78" s="3">
        <v>16.2</v>
      </c>
      <c r="BA78" s="3">
        <v>17.3</v>
      </c>
      <c r="BB78" s="3">
        <v>12691</v>
      </c>
      <c r="BC78" s="3">
        <v>6</v>
      </c>
      <c r="BD78" s="3">
        <v>226</v>
      </c>
      <c r="BE78" s="3">
        <v>1</v>
      </c>
      <c r="BF78" s="3">
        <v>2326</v>
      </c>
      <c r="BG78" s="3">
        <v>6</v>
      </c>
      <c r="BH78" s="3">
        <v>14</v>
      </c>
      <c r="BI78" s="3">
        <v>6</v>
      </c>
      <c r="BJ78" s="3">
        <v>7392</v>
      </c>
      <c r="BK78" s="3">
        <v>7400</v>
      </c>
      <c r="BL78" s="3">
        <v>0.63</v>
      </c>
      <c r="BM78" s="3">
        <v>65.8</v>
      </c>
      <c r="BN78" s="5">
        <v>41002</v>
      </c>
      <c r="BO78" s="3">
        <v>1</v>
      </c>
      <c r="BP78" s="3">
        <v>1</v>
      </c>
      <c r="BQ78" s="3" t="s">
        <v>89</v>
      </c>
      <c r="BR78" s="3" t="s">
        <v>335</v>
      </c>
      <c r="BS78" s="3">
        <v>266660</v>
      </c>
      <c r="BT78" s="3">
        <v>8</v>
      </c>
      <c r="BV78" s="3" t="s">
        <v>332</v>
      </c>
      <c r="BW78" s="3" t="s">
        <v>99</v>
      </c>
      <c r="BX78" s="3">
        <v>4</v>
      </c>
      <c r="BY78" s="3" t="s">
        <v>100</v>
      </c>
      <c r="CA78" s="3" t="s">
        <v>101</v>
      </c>
      <c r="CD78" s="3">
        <v>27.123854600000001</v>
      </c>
      <c r="CE78" s="3">
        <v>603</v>
      </c>
      <c r="CF78" s="3">
        <v>-98.1972904</v>
      </c>
      <c r="CI78" s="3" t="s">
        <v>102</v>
      </c>
      <c r="CJ78" s="3" t="s">
        <v>89</v>
      </c>
      <c r="CK78" s="3" t="s">
        <v>336</v>
      </c>
      <c r="CL78" s="3">
        <v>128340152</v>
      </c>
      <c r="CM78" s="3">
        <v>1033</v>
      </c>
      <c r="CN78" s="3">
        <v>60868</v>
      </c>
      <c r="CO78" s="3">
        <v>3603</v>
      </c>
      <c r="CP78" s="3">
        <v>0</v>
      </c>
    </row>
    <row r="79" spans="1:94" ht="30">
      <c r="A79" s="4">
        <v>42361003140000</v>
      </c>
      <c r="B79" s="7">
        <v>4236100314</v>
      </c>
      <c r="C79" s="4">
        <f>COUNTIF(Table2[API 10/UWI],Table1[[#This Row],[Cleaned API]])</f>
        <v>1</v>
      </c>
      <c r="D79" s="7" t="str">
        <f>IFERROR(INDEX(Table2[Permit Type],MATCH(Table1[[#This Row],[Cleaned API]],Table2[API 10/UWI],0)), "Not in Permit List")</f>
        <v>ReEnter</v>
      </c>
      <c r="E79" s="7" t="str">
        <f>IF(AND(Table1[[#This Row],[Occurences in Magnum Permit List]]&gt;0, Table1[[#This Row],[Data Pull Permit Type]]="NewDrill"), "Y", "N")</f>
        <v>N</v>
      </c>
      <c r="F79" s="3" t="s">
        <v>89</v>
      </c>
      <c r="G79" s="3" t="s">
        <v>337</v>
      </c>
      <c r="H79" s="8" t="s">
        <v>338</v>
      </c>
      <c r="I79" s="3" t="s">
        <v>339</v>
      </c>
      <c r="J79" s="3" t="str">
        <f>LEFT(Table1[[#This Row],[County/Parish]],LEN(Table1[[#This Row],[County/Parish]])-5)</f>
        <v>ORANGE</v>
      </c>
      <c r="K79" s="3" t="s">
        <v>240</v>
      </c>
      <c r="L79" s="3" t="s">
        <v>260</v>
      </c>
      <c r="M79" s="3" t="s">
        <v>194</v>
      </c>
      <c r="N79" s="3" t="s">
        <v>95</v>
      </c>
      <c r="O79" s="3">
        <v>3850</v>
      </c>
      <c r="P79" s="5">
        <v>20984</v>
      </c>
      <c r="AF79" s="3" t="s">
        <v>108</v>
      </c>
      <c r="BJ79" s="3">
        <v>3000</v>
      </c>
      <c r="BK79" s="3">
        <v>3850</v>
      </c>
      <c r="BN79" s="5">
        <v>41719</v>
      </c>
      <c r="BO79" s="3">
        <v>1</v>
      </c>
      <c r="BS79" s="3">
        <v>276610</v>
      </c>
      <c r="BT79" s="3">
        <v>850</v>
      </c>
      <c r="BV79" s="3" t="s">
        <v>340</v>
      </c>
      <c r="BW79" s="3" t="s">
        <v>99</v>
      </c>
      <c r="BX79" s="3">
        <v>3</v>
      </c>
      <c r="BY79" s="3" t="s">
        <v>100</v>
      </c>
      <c r="CA79" s="3" t="s">
        <v>101</v>
      </c>
      <c r="CD79" s="3">
        <v>30.042458700000001</v>
      </c>
      <c r="CE79" s="3">
        <v>28</v>
      </c>
      <c r="CF79" s="3">
        <v>-93.979868999999994</v>
      </c>
      <c r="CI79" s="3" t="s">
        <v>102</v>
      </c>
      <c r="CJ79" s="3" t="s">
        <v>89</v>
      </c>
      <c r="CK79" s="3" t="s">
        <v>341</v>
      </c>
      <c r="CL79" s="3">
        <v>128337128</v>
      </c>
      <c r="CP79" s="3">
        <v>0</v>
      </c>
    </row>
    <row r="80" spans="1:94" ht="45">
      <c r="A80" s="4">
        <v>42089004710000</v>
      </c>
      <c r="B80" s="7">
        <v>4208900471</v>
      </c>
      <c r="C80" s="4">
        <f>COUNTIF(Table2[API 10/UWI],Table1[[#This Row],[Cleaned API]])</f>
        <v>2</v>
      </c>
      <c r="D80" s="7" t="str">
        <f>IFERROR(INDEX(Table2[Permit Type],MATCH(Table1[[#This Row],[Cleaned API]],Table2[API 10/UWI],0)), "Not in Permit List")</f>
        <v>Amended</v>
      </c>
      <c r="E80" s="7" t="str">
        <f>IF(AND(Table1[[#This Row],[Occurences in Magnum Permit List]]&gt;0, Table1[[#This Row],[Data Pull Permit Type]]="NewDrill"), "Y", "N")</f>
        <v>N</v>
      </c>
      <c r="F80" s="3" t="s">
        <v>89</v>
      </c>
      <c r="G80" s="3" t="s">
        <v>342</v>
      </c>
      <c r="H80" s="8">
        <v>1</v>
      </c>
      <c r="I80" s="3" t="s">
        <v>179</v>
      </c>
      <c r="J80" s="3" t="str">
        <f>LEFT(Table1[[#This Row],[County/Parish]],LEN(Table1[[#This Row],[County/Parish]])-5)</f>
        <v>COLORADO</v>
      </c>
      <c r="K80" s="3" t="s">
        <v>343</v>
      </c>
      <c r="L80" s="3" t="s">
        <v>107</v>
      </c>
      <c r="M80" s="3" t="s">
        <v>94</v>
      </c>
      <c r="N80" s="3" t="s">
        <v>119</v>
      </c>
      <c r="O80" s="3">
        <v>11455</v>
      </c>
      <c r="P80" s="5">
        <v>38470</v>
      </c>
      <c r="Q80" s="5">
        <v>41000</v>
      </c>
      <c r="R80" s="5">
        <v>41456</v>
      </c>
      <c r="S80" s="3">
        <v>14</v>
      </c>
      <c r="T80" s="3">
        <v>1107</v>
      </c>
      <c r="V80" s="3">
        <v>1580</v>
      </c>
      <c r="X80" s="3">
        <v>1</v>
      </c>
      <c r="Z80" s="3">
        <v>0</v>
      </c>
      <c r="AA80" s="3">
        <v>1765</v>
      </c>
      <c r="AC80" s="3">
        <v>28</v>
      </c>
      <c r="AD80" s="3">
        <v>105</v>
      </c>
      <c r="AE80" s="3">
        <v>1006</v>
      </c>
      <c r="AF80" s="3" t="s">
        <v>108</v>
      </c>
      <c r="AG80" s="3">
        <v>809</v>
      </c>
      <c r="AH80" s="3">
        <v>1141</v>
      </c>
      <c r="AI80" s="3">
        <v>0</v>
      </c>
      <c r="AJ80" s="3" t="s">
        <v>181</v>
      </c>
      <c r="AK80" s="3">
        <v>11</v>
      </c>
      <c r="AL80" s="3">
        <v>12</v>
      </c>
      <c r="AM80" s="3">
        <v>5</v>
      </c>
      <c r="AN80" s="3">
        <v>69267</v>
      </c>
      <c r="AO80" s="3">
        <v>0</v>
      </c>
      <c r="AP80" s="3">
        <v>528</v>
      </c>
      <c r="AQ80" s="3">
        <v>407</v>
      </c>
      <c r="AR80" s="5">
        <v>41013</v>
      </c>
      <c r="AS80" s="3">
        <v>0</v>
      </c>
      <c r="AW80" s="3">
        <v>665.399</v>
      </c>
      <c r="AX80" s="3">
        <v>700</v>
      </c>
      <c r="AY80" s="3">
        <v>1502.857</v>
      </c>
      <c r="AZ80" s="3">
        <v>0</v>
      </c>
      <c r="BB80" s="3">
        <v>267</v>
      </c>
      <c r="BC80" s="3">
        <v>6</v>
      </c>
      <c r="BD80" s="3">
        <v>320</v>
      </c>
      <c r="BE80" s="3">
        <v>3</v>
      </c>
      <c r="BF80" s="3">
        <v>346</v>
      </c>
      <c r="BG80" s="3">
        <v>3</v>
      </c>
      <c r="BH80" s="3">
        <v>2</v>
      </c>
      <c r="BI80" s="3">
        <v>3</v>
      </c>
      <c r="BJ80" s="3">
        <v>9206</v>
      </c>
      <c r="BK80" s="3">
        <v>9216</v>
      </c>
      <c r="BM80" s="3">
        <v>33.6</v>
      </c>
      <c r="BN80" s="5">
        <v>30693</v>
      </c>
      <c r="BO80" s="3">
        <v>1</v>
      </c>
      <c r="BP80" s="3">
        <v>1</v>
      </c>
      <c r="BQ80" s="3" t="s">
        <v>89</v>
      </c>
      <c r="BR80" s="3" t="s">
        <v>212</v>
      </c>
      <c r="BS80" s="3">
        <v>26012</v>
      </c>
      <c r="BT80" s="3">
        <v>10</v>
      </c>
      <c r="BU80" s="3">
        <v>0</v>
      </c>
      <c r="BV80" s="3" t="s">
        <v>344</v>
      </c>
      <c r="BW80" s="3" t="s">
        <v>99</v>
      </c>
      <c r="BX80" s="3">
        <v>3</v>
      </c>
      <c r="BY80" s="3" t="s">
        <v>100</v>
      </c>
      <c r="CA80" s="3" t="s">
        <v>101</v>
      </c>
      <c r="CD80" s="3">
        <v>29.513596199999999</v>
      </c>
      <c r="CE80" s="3">
        <v>456</v>
      </c>
      <c r="CF80" s="3">
        <v>-96.599137900000002</v>
      </c>
      <c r="CI80" s="3" t="s">
        <v>102</v>
      </c>
      <c r="CJ80" s="3" t="s">
        <v>89</v>
      </c>
      <c r="CK80" s="3" t="s">
        <v>345</v>
      </c>
      <c r="CL80" s="3">
        <v>128283882</v>
      </c>
      <c r="CM80" s="3">
        <v>1052</v>
      </c>
      <c r="CN80" s="3">
        <v>700</v>
      </c>
      <c r="CO80" s="3">
        <v>0</v>
      </c>
      <c r="CP80" s="3">
        <v>0</v>
      </c>
    </row>
    <row r="81" spans="1:94" ht="30">
      <c r="A81" s="4">
        <v>42481017450000</v>
      </c>
      <c r="B81" s="7">
        <v>4248101745</v>
      </c>
      <c r="C81" s="4">
        <f>COUNTIF(Table2[API 10/UWI],Table1[[#This Row],[Cleaned API]])</f>
        <v>0</v>
      </c>
      <c r="D81" s="7" t="str">
        <f>IFERROR(INDEX(Table2[Permit Type],MATCH(Table1[[#This Row],[Cleaned API]],Table2[API 10/UWI],0)), "Not in Permit List")</f>
        <v>Not in Permit List</v>
      </c>
      <c r="E81" s="7" t="str">
        <f>IF(AND(Table1[[#This Row],[Occurences in Magnum Permit List]]&gt;0, Table1[[#This Row],[Data Pull Permit Type]]="NewDrill"), "Y", "N")</f>
        <v>N</v>
      </c>
      <c r="F81" s="3" t="s">
        <v>89</v>
      </c>
      <c r="H81" s="8">
        <v>3</v>
      </c>
      <c r="I81" s="3" t="s">
        <v>142</v>
      </c>
      <c r="J81" s="3" t="str">
        <f>LEFT(Table1[[#This Row],[County/Parish]],LEN(Table1[[#This Row],[County/Parish]])-5)</f>
        <v>WHARTON</v>
      </c>
      <c r="K81" s="3" t="s">
        <v>346</v>
      </c>
      <c r="L81" s="3" t="s">
        <v>260</v>
      </c>
      <c r="M81" s="3" t="s">
        <v>347</v>
      </c>
      <c r="N81" s="3" t="s">
        <v>95</v>
      </c>
      <c r="O81" s="3">
        <v>7777</v>
      </c>
      <c r="P81" s="5">
        <v>13232</v>
      </c>
      <c r="AF81" s="3" t="s">
        <v>108</v>
      </c>
      <c r="BJ81" s="3">
        <v>3700</v>
      </c>
      <c r="BK81" s="3">
        <v>4800</v>
      </c>
      <c r="BN81" s="5">
        <v>24929</v>
      </c>
      <c r="BO81" s="3">
        <v>1</v>
      </c>
      <c r="BS81" s="3">
        <v>105153</v>
      </c>
      <c r="BT81" s="3">
        <v>1100</v>
      </c>
      <c r="BV81" s="3" t="s">
        <v>144</v>
      </c>
      <c r="BW81" s="3" t="s">
        <v>99</v>
      </c>
      <c r="BX81" s="3">
        <v>3</v>
      </c>
      <c r="BY81" s="3" t="s">
        <v>100</v>
      </c>
      <c r="BZ81" s="3">
        <v>23</v>
      </c>
      <c r="CA81" s="3" t="s">
        <v>101</v>
      </c>
      <c r="CD81" s="3">
        <v>29.062987100000001</v>
      </c>
      <c r="CE81" s="3">
        <v>287</v>
      </c>
      <c r="CF81" s="3">
        <v>-96.385110600000004</v>
      </c>
      <c r="CI81" s="3" t="s">
        <v>102</v>
      </c>
      <c r="CJ81" s="3" t="s">
        <v>89</v>
      </c>
      <c r="CK81" s="3" t="s">
        <v>145</v>
      </c>
      <c r="CL81" s="3">
        <v>128275019</v>
      </c>
      <c r="CP81" s="3">
        <v>0</v>
      </c>
    </row>
    <row r="82" spans="1:94" ht="30">
      <c r="A82" s="4">
        <v>42409326970000</v>
      </c>
      <c r="B82" s="7">
        <v>4240932697</v>
      </c>
      <c r="C82" s="4">
        <f>COUNTIF(Table2[API 10/UWI],Table1[[#This Row],[Cleaned API]])</f>
        <v>2</v>
      </c>
      <c r="D82" s="7" t="str">
        <f>IFERROR(INDEX(Table2[Permit Type],MATCH(Table1[[#This Row],[Cleaned API]],Table2[API 10/UWI],0)), "Not in Permit List")</f>
        <v>Recomplete</v>
      </c>
      <c r="E82" s="7" t="str">
        <f>IF(AND(Table1[[#This Row],[Occurences in Magnum Permit List]]&gt;0, Table1[[#This Row],[Data Pull Permit Type]]="NewDrill"), "Y", "N")</f>
        <v>N</v>
      </c>
      <c r="F82" s="3" t="s">
        <v>89</v>
      </c>
      <c r="G82" s="3" t="s">
        <v>348</v>
      </c>
      <c r="H82" s="8">
        <v>2</v>
      </c>
      <c r="I82" s="3" t="s">
        <v>293</v>
      </c>
      <c r="J82" s="3" t="str">
        <f>LEFT(Table1[[#This Row],[County/Parish]],LEN(Table1[[#This Row],[County/Parish]])-5)</f>
        <v>SAN PATRICIO</v>
      </c>
      <c r="L82" s="3" t="s">
        <v>260</v>
      </c>
      <c r="M82" s="3" t="s">
        <v>194</v>
      </c>
      <c r="N82" s="3" t="s">
        <v>95</v>
      </c>
      <c r="O82" s="3">
        <v>9500</v>
      </c>
      <c r="P82" s="5">
        <v>37447</v>
      </c>
      <c r="AF82" s="3" t="s">
        <v>96</v>
      </c>
      <c r="BJ82" s="3">
        <v>3550</v>
      </c>
      <c r="BK82" s="3">
        <v>4900</v>
      </c>
      <c r="BN82" s="5">
        <v>37393</v>
      </c>
      <c r="BO82" s="3">
        <v>1</v>
      </c>
      <c r="BS82" s="3">
        <v>13114</v>
      </c>
      <c r="BT82" s="3">
        <v>1350</v>
      </c>
      <c r="BV82" s="3" t="s">
        <v>349</v>
      </c>
      <c r="BW82" s="3" t="s">
        <v>99</v>
      </c>
      <c r="BX82" s="3">
        <v>4</v>
      </c>
      <c r="BY82" s="3" t="s">
        <v>100</v>
      </c>
      <c r="CA82" s="3" t="s">
        <v>101</v>
      </c>
      <c r="CD82" s="3">
        <v>27.984796200000002</v>
      </c>
      <c r="CE82" s="3">
        <v>231</v>
      </c>
      <c r="CF82" s="3">
        <v>-97.264060900000004</v>
      </c>
      <c r="CI82" s="3" t="s">
        <v>102</v>
      </c>
      <c r="CJ82" s="3" t="s">
        <v>89</v>
      </c>
      <c r="CK82" s="3" t="s">
        <v>350</v>
      </c>
      <c r="CL82" s="3">
        <v>128274926</v>
      </c>
      <c r="CP82" s="3">
        <v>0</v>
      </c>
    </row>
    <row r="83" spans="1:94" ht="30">
      <c r="A83" s="4">
        <v>42409325320000</v>
      </c>
      <c r="B83" s="7">
        <v>4240932532</v>
      </c>
      <c r="C83" s="4">
        <f>COUNTIF(Table2[API 10/UWI],Table1[[#This Row],[Cleaned API]])</f>
        <v>0</v>
      </c>
      <c r="D83" s="7" t="str">
        <f>IFERROR(INDEX(Table2[Permit Type],MATCH(Table1[[#This Row],[Cleaned API]],Table2[API 10/UWI],0)), "Not in Permit List")</f>
        <v>Not in Permit List</v>
      </c>
      <c r="E83" s="7" t="str">
        <f>IF(AND(Table1[[#This Row],[Occurences in Magnum Permit List]]&gt;0, Table1[[#This Row],[Data Pull Permit Type]]="NewDrill"), "Y", "N")</f>
        <v>N</v>
      </c>
      <c r="F83" s="3" t="s">
        <v>89</v>
      </c>
      <c r="H83" s="8">
        <v>1</v>
      </c>
      <c r="I83" s="3" t="s">
        <v>293</v>
      </c>
      <c r="J83" s="3" t="str">
        <f>LEFT(Table1[[#This Row],[County/Parish]],LEN(Table1[[#This Row],[County/Parish]])-5)</f>
        <v>SAN PATRICIO</v>
      </c>
      <c r="K83" s="3">
        <v>4000</v>
      </c>
      <c r="L83" s="3" t="s">
        <v>260</v>
      </c>
      <c r="M83" s="3" t="s">
        <v>347</v>
      </c>
      <c r="N83" s="3" t="s">
        <v>95</v>
      </c>
      <c r="O83" s="3">
        <v>7423</v>
      </c>
      <c r="P83" s="5">
        <v>35808</v>
      </c>
      <c r="AF83" s="3" t="s">
        <v>96</v>
      </c>
      <c r="BJ83" s="3">
        <v>2980</v>
      </c>
      <c r="BK83" s="3">
        <v>5820</v>
      </c>
      <c r="BN83" s="5">
        <v>35831</v>
      </c>
      <c r="BO83" s="3">
        <v>1</v>
      </c>
      <c r="BS83" s="3">
        <v>104133</v>
      </c>
      <c r="BT83" s="3">
        <v>2840</v>
      </c>
      <c r="BV83" s="3" t="s">
        <v>351</v>
      </c>
      <c r="BW83" s="3" t="s">
        <v>99</v>
      </c>
      <c r="BX83" s="3">
        <v>4</v>
      </c>
      <c r="BY83" s="3" t="s">
        <v>100</v>
      </c>
      <c r="CA83" s="3" t="s">
        <v>101</v>
      </c>
      <c r="CD83" s="3">
        <v>28.001026100000001</v>
      </c>
      <c r="CE83" s="3">
        <v>129</v>
      </c>
      <c r="CF83" s="3">
        <v>-97.417591999999999</v>
      </c>
      <c r="CG83" s="3">
        <v>7</v>
      </c>
      <c r="CI83" s="3" t="s">
        <v>102</v>
      </c>
      <c r="CJ83" s="3" t="s">
        <v>89</v>
      </c>
      <c r="CK83" s="3" t="s">
        <v>296</v>
      </c>
      <c r="CL83" s="3">
        <v>128274915</v>
      </c>
      <c r="CP83" s="3">
        <v>0</v>
      </c>
    </row>
    <row r="84" spans="1:94" ht="30">
      <c r="A84" s="4">
        <v>42409014230000</v>
      </c>
      <c r="B84" s="7">
        <v>4240901423</v>
      </c>
      <c r="C84" s="4">
        <f>COUNTIF(Table2[API 10/UWI],Table1[[#This Row],[Cleaned API]])</f>
        <v>1</v>
      </c>
      <c r="D84" s="7" t="str">
        <f>IFERROR(INDEX(Table2[Permit Type],MATCH(Table1[[#This Row],[Cleaned API]],Table2[API 10/UWI],0)), "Not in Permit List")</f>
        <v>ReEnter</v>
      </c>
      <c r="E84" s="7" t="str">
        <f>IF(AND(Table1[[#This Row],[Occurences in Magnum Permit List]]&gt;0, Table1[[#This Row],[Data Pull Permit Type]]="NewDrill"), "Y", "N")</f>
        <v>N</v>
      </c>
      <c r="F84" s="3" t="s">
        <v>89</v>
      </c>
      <c r="H84" s="8" t="s">
        <v>338</v>
      </c>
      <c r="I84" s="3" t="s">
        <v>293</v>
      </c>
      <c r="J84" s="3" t="str">
        <f>LEFT(Table1[[#This Row],[County/Parish]],LEN(Table1[[#This Row],[County/Parish]])-5)</f>
        <v>SAN PATRICIO</v>
      </c>
      <c r="K84" s="3">
        <v>3900</v>
      </c>
      <c r="L84" s="3" t="s">
        <v>260</v>
      </c>
      <c r="M84" s="3" t="s">
        <v>347</v>
      </c>
      <c r="N84" s="3" t="s">
        <v>95</v>
      </c>
      <c r="O84" s="3">
        <v>4015</v>
      </c>
      <c r="P84" s="5">
        <v>18629</v>
      </c>
      <c r="AF84" s="3" t="s">
        <v>96</v>
      </c>
      <c r="BJ84" s="3">
        <v>2850</v>
      </c>
      <c r="BK84" s="3">
        <v>4000</v>
      </c>
      <c r="BN84" s="5">
        <v>31964</v>
      </c>
      <c r="BO84" s="3">
        <v>1</v>
      </c>
      <c r="BS84" s="3">
        <v>104815</v>
      </c>
      <c r="BT84" s="3">
        <v>1150</v>
      </c>
      <c r="BU84" s="3">
        <v>0</v>
      </c>
      <c r="BV84" s="3" t="s">
        <v>352</v>
      </c>
      <c r="BW84" s="3" t="s">
        <v>99</v>
      </c>
      <c r="BX84" s="3">
        <v>4</v>
      </c>
      <c r="BY84" s="3" t="s">
        <v>100</v>
      </c>
      <c r="CA84" s="3" t="s">
        <v>101</v>
      </c>
      <c r="CD84" s="3">
        <v>28.0188165</v>
      </c>
      <c r="CE84" s="3">
        <v>227</v>
      </c>
      <c r="CF84" s="3">
        <v>-97.386858099999998</v>
      </c>
      <c r="CI84" s="3" t="s">
        <v>102</v>
      </c>
      <c r="CJ84" s="3" t="s">
        <v>89</v>
      </c>
      <c r="CK84" s="3" t="s">
        <v>353</v>
      </c>
      <c r="CL84" s="3">
        <v>128274357</v>
      </c>
      <c r="CP84" s="3">
        <v>0</v>
      </c>
    </row>
    <row r="85" spans="1:94" ht="30">
      <c r="A85" s="4">
        <v>0</v>
      </c>
      <c r="B85" s="7">
        <v>0</v>
      </c>
      <c r="C85" s="4">
        <f>COUNTIF(Table2[API 10/UWI],Table1[[#This Row],[Cleaned API]])</f>
        <v>0</v>
      </c>
      <c r="D85" s="7" t="str">
        <f>IFERROR(INDEX(Table2[Permit Type],MATCH(Table1[[#This Row],[Cleaned API]],Table2[API 10/UWI],0)), "Not in Permit List")</f>
        <v>Not in Permit List</v>
      </c>
      <c r="E85" s="7" t="str">
        <f>IF(AND(Table1[[#This Row],[Occurences in Magnum Permit List]]&gt;0, Table1[[#This Row],[Data Pull Permit Type]]="NewDrill"), "Y", "N")</f>
        <v>N</v>
      </c>
      <c r="F85" s="3" t="s">
        <v>89</v>
      </c>
      <c r="H85" s="8" t="s">
        <v>354</v>
      </c>
      <c r="I85" s="3" t="s">
        <v>142</v>
      </c>
      <c r="J85" s="3" t="str">
        <f>LEFT(Table1[[#This Row],[County/Parish]],LEN(Table1[[#This Row],[County/Parish]])-5)</f>
        <v>WHARTON</v>
      </c>
      <c r="K85" s="3" t="s">
        <v>346</v>
      </c>
      <c r="L85" s="3" t="s">
        <v>260</v>
      </c>
      <c r="M85" s="3" t="s">
        <v>305</v>
      </c>
      <c r="N85" s="3" t="s">
        <v>95</v>
      </c>
      <c r="O85" s="3">
        <v>4800</v>
      </c>
      <c r="BJ85" s="3">
        <v>3700</v>
      </c>
      <c r="BK85" s="3">
        <v>4800</v>
      </c>
      <c r="BO85" s="3">
        <v>1</v>
      </c>
      <c r="BS85" s="3">
        <v>105422</v>
      </c>
      <c r="BT85" s="3">
        <v>1100</v>
      </c>
      <c r="BV85" s="3" t="s">
        <v>144</v>
      </c>
      <c r="BW85" s="3" t="s">
        <v>99</v>
      </c>
      <c r="BX85" s="3">
        <v>3</v>
      </c>
      <c r="BY85" s="3" t="s">
        <v>100</v>
      </c>
      <c r="CA85" s="3" t="s">
        <v>101</v>
      </c>
      <c r="CI85" s="3" t="s">
        <v>102</v>
      </c>
      <c r="CJ85" s="3" t="s">
        <v>89</v>
      </c>
      <c r="CL85" s="3">
        <v>128273620</v>
      </c>
      <c r="CP85" s="3">
        <v>0</v>
      </c>
    </row>
    <row r="86" spans="1:94" ht="30">
      <c r="A86" s="4">
        <v>42409305590000</v>
      </c>
      <c r="B86" s="7">
        <v>4240930559</v>
      </c>
      <c r="C86" s="4">
        <f>COUNTIF(Table2[API 10/UWI],Table1[[#This Row],[Cleaned API]])</f>
        <v>0</v>
      </c>
      <c r="D86" s="7" t="str">
        <f>IFERROR(INDEX(Table2[Permit Type],MATCH(Table1[[#This Row],[Cleaned API]],Table2[API 10/UWI],0)), "Not in Permit List")</f>
        <v>Not in Permit List</v>
      </c>
      <c r="E86" s="7" t="str">
        <f>IF(AND(Table1[[#This Row],[Occurences in Magnum Permit List]]&gt;0, Table1[[#This Row],[Data Pull Permit Type]]="NewDrill"), "Y", "N")</f>
        <v>N</v>
      </c>
      <c r="F86" s="3" t="s">
        <v>89</v>
      </c>
      <c r="H86" s="8" t="s">
        <v>355</v>
      </c>
      <c r="I86" s="3" t="s">
        <v>293</v>
      </c>
      <c r="J86" s="3" t="str">
        <f>LEFT(Table1[[#This Row],[County/Parish]],LEN(Table1[[#This Row],[County/Parish]])-5)</f>
        <v>SAN PATRICIO</v>
      </c>
      <c r="K86" s="3">
        <v>4000</v>
      </c>
      <c r="L86" s="3" t="s">
        <v>260</v>
      </c>
      <c r="M86" s="3" t="s">
        <v>305</v>
      </c>
      <c r="N86" s="3" t="s">
        <v>95</v>
      </c>
      <c r="O86" s="3">
        <v>8565</v>
      </c>
      <c r="P86" s="5">
        <v>33337</v>
      </c>
      <c r="AF86" s="3" t="s">
        <v>96</v>
      </c>
      <c r="BJ86" s="3">
        <v>2980</v>
      </c>
      <c r="BK86" s="3">
        <v>5820</v>
      </c>
      <c r="BO86" s="3">
        <v>1</v>
      </c>
      <c r="BS86" s="3">
        <v>104134</v>
      </c>
      <c r="BT86" s="3">
        <v>2840</v>
      </c>
      <c r="BV86" s="3" t="s">
        <v>351</v>
      </c>
      <c r="BW86" s="3" t="s">
        <v>99</v>
      </c>
      <c r="BX86" s="3">
        <v>4</v>
      </c>
      <c r="BY86" s="3" t="s">
        <v>100</v>
      </c>
      <c r="CA86" s="3" t="s">
        <v>101</v>
      </c>
      <c r="CD86" s="3">
        <v>27.999522299999999</v>
      </c>
      <c r="CE86" s="3">
        <v>129</v>
      </c>
      <c r="CF86" s="3">
        <v>-97.416752700000004</v>
      </c>
      <c r="CI86" s="3" t="s">
        <v>102</v>
      </c>
      <c r="CJ86" s="3" t="s">
        <v>89</v>
      </c>
      <c r="CK86" s="3" t="s">
        <v>296</v>
      </c>
      <c r="CL86" s="3">
        <v>128273299</v>
      </c>
      <c r="CP86" s="3">
        <v>0</v>
      </c>
    </row>
    <row r="87" spans="1:94" ht="45">
      <c r="A87" s="4">
        <v>42149332100000</v>
      </c>
      <c r="B87" s="7">
        <v>4214933210</v>
      </c>
      <c r="C87" s="4">
        <f>COUNTIF(Table2[API 10/UWI],Table1[[#This Row],[Cleaned API]])</f>
        <v>3</v>
      </c>
      <c r="D87" s="7" t="str">
        <f>IFERROR(INDEX(Table2[Permit Type],MATCH(Table1[[#This Row],[Cleaned API]],Table2[API 10/UWI],0)), "Not in Permit List")</f>
        <v>Recomplete</v>
      </c>
      <c r="E87" s="7" t="str">
        <f>IF(AND(Table1[[#This Row],[Occurences in Magnum Permit List]]&gt;0, Table1[[#This Row],[Data Pull Permit Type]]="NewDrill"), "Y", "N")</f>
        <v>N</v>
      </c>
      <c r="F87" s="3" t="s">
        <v>89</v>
      </c>
      <c r="G87" s="3" t="s">
        <v>280</v>
      </c>
      <c r="H87" s="8">
        <v>1</v>
      </c>
      <c r="I87" s="3" t="s">
        <v>281</v>
      </c>
      <c r="J87" s="3" t="str">
        <f>LEFT(Table1[[#This Row],[County/Parish]],LEN(Table1[[#This Row],[County/Parish]])-5)</f>
        <v>FAYETTE</v>
      </c>
      <c r="K87" s="3" t="s">
        <v>356</v>
      </c>
      <c r="L87" s="3" t="s">
        <v>107</v>
      </c>
      <c r="M87" s="3" t="s">
        <v>94</v>
      </c>
      <c r="N87" s="3" t="s">
        <v>95</v>
      </c>
      <c r="O87" s="3">
        <v>5723</v>
      </c>
      <c r="P87" s="5">
        <v>40242</v>
      </c>
      <c r="Q87" s="5">
        <v>40634</v>
      </c>
      <c r="R87" s="5">
        <v>41913</v>
      </c>
      <c r="S87" s="3">
        <v>41</v>
      </c>
      <c r="T87" s="3">
        <v>19290</v>
      </c>
      <c r="V87" s="3">
        <v>24080</v>
      </c>
      <c r="X87" s="3">
        <v>16</v>
      </c>
      <c r="Y87" s="3">
        <v>118</v>
      </c>
      <c r="Z87" s="3">
        <v>0</v>
      </c>
      <c r="AA87" s="3">
        <v>27295</v>
      </c>
      <c r="AB87" s="3" t="s">
        <v>283</v>
      </c>
      <c r="AC87" s="3">
        <v>1341</v>
      </c>
      <c r="AE87" s="3">
        <v>7671</v>
      </c>
      <c r="AF87" s="3" t="s">
        <v>108</v>
      </c>
      <c r="AG87" s="3">
        <v>6650</v>
      </c>
      <c r="AH87" s="3">
        <v>8779</v>
      </c>
      <c r="AI87" s="3">
        <v>0</v>
      </c>
      <c r="AJ87" s="3" t="s">
        <v>181</v>
      </c>
      <c r="AK87" s="3">
        <v>72</v>
      </c>
      <c r="AL87" s="3">
        <v>88</v>
      </c>
      <c r="AM87" s="3">
        <v>91</v>
      </c>
      <c r="AN87" s="3">
        <v>525484</v>
      </c>
      <c r="AO87" s="3">
        <v>0</v>
      </c>
      <c r="AP87" s="3">
        <v>3769</v>
      </c>
      <c r="AQ87" s="3">
        <v>3090</v>
      </c>
      <c r="AS87" s="3">
        <v>0</v>
      </c>
      <c r="AV87" s="3">
        <v>1260</v>
      </c>
      <c r="AW87" s="3">
        <v>1095.614</v>
      </c>
      <c r="AX87" s="3">
        <v>800</v>
      </c>
      <c r="AY87" s="3">
        <v>912.73</v>
      </c>
      <c r="AZ87" s="3">
        <v>794.1</v>
      </c>
      <c r="BA87" s="3">
        <v>135.6</v>
      </c>
      <c r="BB87" s="3">
        <v>2826</v>
      </c>
      <c r="BC87" s="3">
        <v>1</v>
      </c>
      <c r="BD87" s="3">
        <v>2244</v>
      </c>
      <c r="BE87" s="3">
        <v>2</v>
      </c>
      <c r="BF87" s="3">
        <v>2715</v>
      </c>
      <c r="BG87" s="3">
        <v>2</v>
      </c>
      <c r="BH87" s="3">
        <v>16</v>
      </c>
      <c r="BI87" s="3">
        <v>2</v>
      </c>
      <c r="BJ87" s="3">
        <v>4409</v>
      </c>
      <c r="BK87" s="3">
        <v>4412</v>
      </c>
      <c r="BM87" s="3">
        <v>44.4</v>
      </c>
      <c r="BN87" s="5">
        <v>40311</v>
      </c>
      <c r="BO87" s="3">
        <v>1</v>
      </c>
      <c r="BP87" s="3">
        <v>1</v>
      </c>
      <c r="BQ87" s="3" t="s">
        <v>89</v>
      </c>
      <c r="BR87" s="3" t="s">
        <v>212</v>
      </c>
      <c r="BS87" s="3">
        <v>25803</v>
      </c>
      <c r="BT87" s="3">
        <v>3</v>
      </c>
      <c r="BV87" s="3" t="s">
        <v>357</v>
      </c>
      <c r="BW87" s="3" t="s">
        <v>99</v>
      </c>
      <c r="BX87" s="3">
        <v>3</v>
      </c>
      <c r="BY87" s="3" t="s">
        <v>100</v>
      </c>
      <c r="CA87" s="3" t="s">
        <v>101</v>
      </c>
      <c r="CD87" s="3">
        <v>30.069099300000001</v>
      </c>
      <c r="CE87" s="3">
        <v>191</v>
      </c>
      <c r="CF87" s="3">
        <v>-96.883664199999998</v>
      </c>
      <c r="CI87" s="3" t="s">
        <v>102</v>
      </c>
      <c r="CJ87" s="3" t="s">
        <v>89</v>
      </c>
      <c r="CK87" s="3" t="s">
        <v>284</v>
      </c>
      <c r="CL87" s="3">
        <v>128264644</v>
      </c>
      <c r="CM87" s="3">
        <v>1140</v>
      </c>
      <c r="CN87" s="3">
        <v>1249</v>
      </c>
      <c r="CO87" s="3">
        <v>0</v>
      </c>
      <c r="CP87" s="3">
        <v>0</v>
      </c>
    </row>
    <row r="88" spans="1:94" ht="60">
      <c r="A88" s="4">
        <v>42409325860000</v>
      </c>
      <c r="B88" s="7">
        <v>4240932586</v>
      </c>
      <c r="C88" s="4">
        <f>COUNTIF(Table2[API 10/UWI],Table1[[#This Row],[Cleaned API]])</f>
        <v>4</v>
      </c>
      <c r="D88" s="7" t="str">
        <f>IFERROR(INDEX(Table2[Permit Type],MATCH(Table1[[#This Row],[Cleaned API]],Table2[API 10/UWI],0)), "Not in Permit List")</f>
        <v>Recomplete</v>
      </c>
      <c r="E88" s="7" t="str">
        <f>IF(AND(Table1[[#This Row],[Occurences in Magnum Permit List]]&gt;0, Table1[[#This Row],[Data Pull Permit Type]]="NewDrill"), "Y", "N")</f>
        <v>N</v>
      </c>
      <c r="F88" s="3" t="s">
        <v>89</v>
      </c>
      <c r="G88" s="3" t="s">
        <v>358</v>
      </c>
      <c r="H88" s="8">
        <v>1</v>
      </c>
      <c r="I88" s="3" t="s">
        <v>293</v>
      </c>
      <c r="J88" s="3" t="str">
        <f>LEFT(Table1[[#This Row],[County/Parish]],LEN(Table1[[#This Row],[County/Parish]])-5)</f>
        <v>SAN PATRICIO</v>
      </c>
      <c r="K88" s="3" t="s">
        <v>359</v>
      </c>
      <c r="L88" s="3" t="s">
        <v>107</v>
      </c>
      <c r="M88" s="3" t="s">
        <v>94</v>
      </c>
      <c r="N88" s="3" t="s">
        <v>95</v>
      </c>
      <c r="O88" s="3">
        <v>9500</v>
      </c>
      <c r="P88" s="5">
        <v>38343</v>
      </c>
      <c r="Q88" s="5">
        <v>41153</v>
      </c>
      <c r="R88" s="5">
        <v>42887</v>
      </c>
      <c r="S88" s="3">
        <v>53</v>
      </c>
      <c r="T88" s="3">
        <v>6308</v>
      </c>
      <c r="V88" s="3">
        <v>7878</v>
      </c>
      <c r="X88" s="3">
        <v>5</v>
      </c>
      <c r="Z88" s="3">
        <v>219809</v>
      </c>
      <c r="AA88" s="3">
        <v>8929</v>
      </c>
      <c r="AC88" s="3">
        <v>221</v>
      </c>
      <c r="AD88" s="3">
        <v>630</v>
      </c>
      <c r="AE88" s="3">
        <v>1424</v>
      </c>
      <c r="AF88" s="3" t="s">
        <v>96</v>
      </c>
      <c r="AG88" s="3">
        <v>1458</v>
      </c>
      <c r="AH88" s="3">
        <v>1667</v>
      </c>
      <c r="AI88" s="3">
        <v>39731</v>
      </c>
      <c r="AK88" s="3">
        <v>10</v>
      </c>
      <c r="AL88" s="3">
        <v>12</v>
      </c>
      <c r="AM88" s="3">
        <v>11</v>
      </c>
      <c r="AN88" s="3">
        <v>72774</v>
      </c>
      <c r="AO88" s="3">
        <v>140</v>
      </c>
      <c r="AP88" s="3">
        <v>1089</v>
      </c>
      <c r="AQ88" s="3">
        <v>1677</v>
      </c>
      <c r="AR88" s="5">
        <v>43862</v>
      </c>
      <c r="AS88" s="3">
        <v>30385</v>
      </c>
      <c r="AV88" s="3">
        <v>1050</v>
      </c>
      <c r="AW88" s="3">
        <v>404.49400000000003</v>
      </c>
      <c r="AX88" s="3">
        <v>800</v>
      </c>
      <c r="AY88" s="3">
        <v>2472.2220000000002</v>
      </c>
      <c r="AZ88" s="3">
        <v>952.4</v>
      </c>
      <c r="BB88" s="3">
        <v>630</v>
      </c>
      <c r="BC88" s="3">
        <v>1</v>
      </c>
      <c r="BD88" s="3">
        <v>351</v>
      </c>
      <c r="BE88" s="3">
        <v>9</v>
      </c>
      <c r="BF88" s="3">
        <v>388</v>
      </c>
      <c r="BG88" s="3">
        <v>9</v>
      </c>
      <c r="BH88" s="3">
        <v>2</v>
      </c>
      <c r="BI88" s="3">
        <v>9</v>
      </c>
      <c r="BJ88" s="3">
        <v>7860</v>
      </c>
      <c r="BK88" s="3">
        <v>7862</v>
      </c>
      <c r="BM88" s="3">
        <v>40.700000000000003</v>
      </c>
      <c r="BN88" s="5">
        <v>36246</v>
      </c>
      <c r="BO88" s="3">
        <v>1</v>
      </c>
      <c r="BP88" s="3">
        <v>1</v>
      </c>
      <c r="BR88" s="3" t="s">
        <v>150</v>
      </c>
      <c r="BS88" s="3">
        <v>13742</v>
      </c>
      <c r="BT88" s="3">
        <v>2</v>
      </c>
      <c r="BV88" s="3" t="s">
        <v>349</v>
      </c>
      <c r="BW88" s="3" t="s">
        <v>99</v>
      </c>
      <c r="BX88" s="3">
        <v>4</v>
      </c>
      <c r="BY88" s="3" t="s">
        <v>100</v>
      </c>
      <c r="CA88" s="3" t="s">
        <v>101</v>
      </c>
      <c r="CD88" s="3">
        <v>27.984111899999998</v>
      </c>
      <c r="CE88" s="3">
        <v>231</v>
      </c>
      <c r="CF88" s="3">
        <v>-97.264985100000004</v>
      </c>
      <c r="CI88" s="3" t="s">
        <v>102</v>
      </c>
      <c r="CJ88" s="3" t="s">
        <v>89</v>
      </c>
      <c r="CK88" s="3" t="s">
        <v>350</v>
      </c>
      <c r="CL88" s="3">
        <v>128256811</v>
      </c>
      <c r="CM88" s="3">
        <v>89</v>
      </c>
      <c r="CN88" s="3">
        <v>36</v>
      </c>
      <c r="CO88" s="3">
        <v>2485</v>
      </c>
      <c r="CP88" s="3">
        <v>0</v>
      </c>
    </row>
    <row r="89" spans="1:94" ht="45">
      <c r="A89" s="4">
        <v>42007309080000</v>
      </c>
      <c r="B89" s="7">
        <v>4200730908</v>
      </c>
      <c r="C89" s="4">
        <f>COUNTIF(Table2[API 10/UWI],Table1[[#This Row],[Cleaned API]])</f>
        <v>3</v>
      </c>
      <c r="D89" s="7" t="str">
        <f>IFERROR(INDEX(Table2[Permit Type],MATCH(Table1[[#This Row],[Cleaned API]],Table2[API 10/UWI],0)), "Not in Permit List")</f>
        <v>Recomplete</v>
      </c>
      <c r="E89" s="7" t="str">
        <f>IF(AND(Table1[[#This Row],[Occurences in Magnum Permit List]]&gt;0, Table1[[#This Row],[Data Pull Permit Type]]="NewDrill"), "Y", "N")</f>
        <v>N</v>
      </c>
      <c r="F89" s="3" t="s">
        <v>89</v>
      </c>
      <c r="G89" s="3" t="s">
        <v>297</v>
      </c>
      <c r="H89" s="8"/>
      <c r="I89" s="3" t="s">
        <v>298</v>
      </c>
      <c r="J89" s="3" t="str">
        <f>LEFT(Table1[[#This Row],[County/Parish]],LEN(Table1[[#This Row],[County/Parish]])-5)</f>
        <v>ARANSAS</v>
      </c>
      <c r="K89" s="6">
        <v>10000</v>
      </c>
      <c r="L89" s="3" t="s">
        <v>107</v>
      </c>
      <c r="M89" s="3" t="s">
        <v>94</v>
      </c>
      <c r="N89" s="3" t="s">
        <v>119</v>
      </c>
      <c r="O89" s="3">
        <v>12134</v>
      </c>
      <c r="P89" s="5">
        <v>40040</v>
      </c>
      <c r="Q89" s="5">
        <v>41000</v>
      </c>
      <c r="R89" s="5">
        <v>43983</v>
      </c>
      <c r="S89" s="3">
        <v>45</v>
      </c>
      <c r="T89" s="3">
        <v>29726</v>
      </c>
      <c r="V89" s="3">
        <v>13138</v>
      </c>
      <c r="W89" s="3">
        <v>2</v>
      </c>
      <c r="X89" s="3">
        <v>90</v>
      </c>
      <c r="Z89" s="3">
        <v>3923</v>
      </c>
      <c r="AA89" s="3">
        <v>18092</v>
      </c>
      <c r="AC89" s="3">
        <v>60</v>
      </c>
      <c r="AD89" s="3">
        <v>15</v>
      </c>
      <c r="AE89" s="3">
        <v>71</v>
      </c>
      <c r="AF89" s="3" t="s">
        <v>96</v>
      </c>
      <c r="AG89" s="3">
        <v>58</v>
      </c>
      <c r="AH89" s="3">
        <v>81</v>
      </c>
      <c r="AI89" s="3">
        <v>6</v>
      </c>
      <c r="AK89" s="3">
        <v>0</v>
      </c>
      <c r="AL89" s="3">
        <v>0</v>
      </c>
      <c r="AM89" s="3">
        <v>0</v>
      </c>
      <c r="AN89" s="3">
        <v>903</v>
      </c>
      <c r="AO89" s="3">
        <v>257</v>
      </c>
      <c r="AP89" s="3">
        <v>2137</v>
      </c>
      <c r="AQ89" s="3">
        <v>1068</v>
      </c>
      <c r="AR89" s="5">
        <v>43862</v>
      </c>
      <c r="AS89" s="3">
        <v>1348</v>
      </c>
      <c r="AV89" s="3">
        <v>3330</v>
      </c>
      <c r="AX89" s="3">
        <v>2260</v>
      </c>
      <c r="AZ89" s="3">
        <v>300</v>
      </c>
      <c r="BB89" s="3">
        <v>7399</v>
      </c>
      <c r="BC89" s="3">
        <v>61</v>
      </c>
      <c r="BD89" s="3">
        <v>2768</v>
      </c>
      <c r="BE89" s="3">
        <v>61</v>
      </c>
      <c r="BF89" s="3">
        <v>4001</v>
      </c>
      <c r="BG89" s="3">
        <v>61</v>
      </c>
      <c r="BH89" s="3">
        <v>24</v>
      </c>
      <c r="BI89" s="3">
        <v>61</v>
      </c>
      <c r="BJ89" s="3">
        <v>10068</v>
      </c>
      <c r="BK89" s="3">
        <v>11451</v>
      </c>
      <c r="BM89" s="3">
        <v>47.4</v>
      </c>
      <c r="BN89" s="5">
        <v>40190</v>
      </c>
      <c r="BO89" s="3">
        <v>1</v>
      </c>
      <c r="BP89" s="3">
        <v>1</v>
      </c>
      <c r="BR89" s="3" t="s">
        <v>294</v>
      </c>
      <c r="BS89" s="3">
        <v>10230</v>
      </c>
      <c r="BT89" s="3">
        <v>1383</v>
      </c>
      <c r="BV89" s="3" t="s">
        <v>299</v>
      </c>
      <c r="BW89" s="3" t="s">
        <v>99</v>
      </c>
      <c r="BX89" s="3">
        <v>4</v>
      </c>
      <c r="BY89" s="3" t="s">
        <v>100</v>
      </c>
      <c r="CA89" s="3" t="s">
        <v>101</v>
      </c>
      <c r="CD89" s="3">
        <v>28.316253100000001</v>
      </c>
      <c r="CE89" s="3">
        <v>165</v>
      </c>
      <c r="CF89" s="3">
        <v>-96.794885300000004</v>
      </c>
      <c r="CI89" s="3" t="s">
        <v>102</v>
      </c>
      <c r="CJ89" s="3" t="s">
        <v>89</v>
      </c>
      <c r="CK89" s="3" t="s">
        <v>300</v>
      </c>
      <c r="CL89" s="3">
        <v>128256744</v>
      </c>
      <c r="CM89" s="3">
        <v>882</v>
      </c>
      <c r="CO89" s="3">
        <v>1564</v>
      </c>
      <c r="CP89" s="3">
        <v>0</v>
      </c>
    </row>
    <row r="90" spans="1:94" ht="30">
      <c r="A90" s="4">
        <v>42149332130000</v>
      </c>
      <c r="B90" s="7">
        <v>4214933213</v>
      </c>
      <c r="C90" s="4">
        <f>COUNTIF(Table2[API 10/UWI],Table1[[#This Row],[Cleaned API]])</f>
        <v>1</v>
      </c>
      <c r="D90" s="7" t="str">
        <f>IFERROR(INDEX(Table2[Permit Type],MATCH(Table1[[#This Row],[Cleaned API]],Table2[API 10/UWI],0)), "Not in Permit List")</f>
        <v>NewDrill</v>
      </c>
      <c r="E90" s="7" t="str">
        <f>IF(AND(Table1[[#This Row],[Occurences in Magnum Permit List]]&gt;0, Table1[[#This Row],[Data Pull Permit Type]]="NewDrill"), "Y", "N")</f>
        <v>Y</v>
      </c>
      <c r="F90" s="3" t="s">
        <v>89</v>
      </c>
      <c r="G90" s="3" t="s">
        <v>360</v>
      </c>
      <c r="H90" s="8">
        <v>1</v>
      </c>
      <c r="I90" s="3" t="s">
        <v>281</v>
      </c>
      <c r="J90" s="3" t="str">
        <f>LEFT(Table1[[#This Row],[County/Parish]],LEN(Table1[[#This Row],[County/Parish]])-5)</f>
        <v>FAYETTE</v>
      </c>
      <c r="L90" s="3" t="s">
        <v>107</v>
      </c>
      <c r="M90" s="3" t="s">
        <v>94</v>
      </c>
      <c r="N90" s="3" t="s">
        <v>95</v>
      </c>
      <c r="O90" s="3">
        <v>12453</v>
      </c>
      <c r="P90" s="5">
        <v>39554</v>
      </c>
      <c r="AB90" s="3" t="s">
        <v>283</v>
      </c>
      <c r="AF90" s="3" t="s">
        <v>108</v>
      </c>
      <c r="AJ90" s="3" t="s">
        <v>181</v>
      </c>
      <c r="BJ90" s="3">
        <v>4593</v>
      </c>
      <c r="BK90" s="3">
        <v>4596</v>
      </c>
      <c r="BN90" s="5">
        <v>40409</v>
      </c>
      <c r="BO90" s="3">
        <v>1</v>
      </c>
      <c r="BS90" s="3">
        <v>25885</v>
      </c>
      <c r="BT90" s="3">
        <v>3</v>
      </c>
      <c r="BV90" s="3" t="s">
        <v>114</v>
      </c>
      <c r="BW90" s="3" t="s">
        <v>99</v>
      </c>
      <c r="BX90" s="3">
        <v>3</v>
      </c>
      <c r="BY90" s="3" t="s">
        <v>100</v>
      </c>
      <c r="CA90" s="3" t="s">
        <v>101</v>
      </c>
      <c r="CD90" s="3">
        <v>30.031501200000001</v>
      </c>
      <c r="CE90" s="3">
        <v>189</v>
      </c>
      <c r="CF90" s="3">
        <v>-96.869874600000003</v>
      </c>
      <c r="CI90" s="3" t="s">
        <v>102</v>
      </c>
      <c r="CJ90" s="3" t="s">
        <v>89</v>
      </c>
      <c r="CK90" s="3" t="s">
        <v>361</v>
      </c>
      <c r="CL90" s="3">
        <v>128233234</v>
      </c>
      <c r="CP90" s="3">
        <v>0</v>
      </c>
    </row>
    <row r="91" spans="1:94" ht="60">
      <c r="A91" s="4">
        <v>42355061100000</v>
      </c>
      <c r="B91" s="7">
        <v>4235506110</v>
      </c>
      <c r="C91" s="4">
        <f>COUNTIF(Table2[API 10/UWI],Table1[[#This Row],[Cleaned API]])</f>
        <v>2</v>
      </c>
      <c r="D91" s="7" t="str">
        <f>IFERROR(INDEX(Table2[Permit Type],MATCH(Table1[[#This Row],[Cleaned API]],Table2[API 10/UWI],0)), "Not in Permit List")</f>
        <v>Recomplete</v>
      </c>
      <c r="E91" s="7" t="str">
        <f>IF(AND(Table1[[#This Row],[Occurences in Magnum Permit List]]&gt;0, Table1[[#This Row],[Data Pull Permit Type]]="NewDrill"), "Y", "N")</f>
        <v>N</v>
      </c>
      <c r="F91" s="3" t="s">
        <v>89</v>
      </c>
      <c r="G91" s="3" t="s">
        <v>362</v>
      </c>
      <c r="H91" s="8">
        <v>1</v>
      </c>
      <c r="I91" s="3" t="s">
        <v>363</v>
      </c>
      <c r="J91" s="3" t="str">
        <f>LEFT(Table1[[#This Row],[County/Parish]],LEN(Table1[[#This Row],[County/Parish]])-5)</f>
        <v>NUECES</v>
      </c>
      <c r="K91" s="3" t="s">
        <v>364</v>
      </c>
      <c r="L91" s="3" t="s">
        <v>107</v>
      </c>
      <c r="M91" s="3" t="s">
        <v>94</v>
      </c>
      <c r="N91" s="3" t="s">
        <v>95</v>
      </c>
      <c r="O91" s="3">
        <v>11950</v>
      </c>
      <c r="P91" s="5">
        <v>24156</v>
      </c>
      <c r="Q91" s="5">
        <v>41091</v>
      </c>
      <c r="R91" s="5">
        <v>41487</v>
      </c>
      <c r="S91" s="3">
        <v>11</v>
      </c>
      <c r="V91" s="3">
        <v>263</v>
      </c>
      <c r="X91" s="3">
        <v>3</v>
      </c>
      <c r="Z91" s="3">
        <v>0</v>
      </c>
      <c r="AA91" s="3">
        <v>263</v>
      </c>
      <c r="AC91" s="3">
        <v>135</v>
      </c>
      <c r="AE91" s="3">
        <v>206</v>
      </c>
      <c r="AF91" s="3" t="s">
        <v>96</v>
      </c>
      <c r="AG91" s="3">
        <v>0</v>
      </c>
      <c r="AH91" s="3">
        <v>206</v>
      </c>
      <c r="AI91" s="3">
        <v>0</v>
      </c>
      <c r="AK91" s="3">
        <v>1</v>
      </c>
      <c r="AL91" s="3">
        <v>1</v>
      </c>
      <c r="AM91" s="3">
        <v>0</v>
      </c>
      <c r="AN91" s="3">
        <v>5806</v>
      </c>
      <c r="AO91" s="3">
        <v>0</v>
      </c>
      <c r="AP91" s="3">
        <v>165</v>
      </c>
      <c r="AR91" s="5">
        <v>43374</v>
      </c>
      <c r="AS91" s="3">
        <v>0</v>
      </c>
      <c r="AV91" s="3">
        <v>0</v>
      </c>
      <c r="AX91" s="3">
        <v>0</v>
      </c>
      <c r="BD91" s="3">
        <v>135</v>
      </c>
      <c r="BE91" s="3">
        <v>1</v>
      </c>
      <c r="BF91" s="3">
        <v>135</v>
      </c>
      <c r="BG91" s="3">
        <v>1</v>
      </c>
      <c r="BH91" s="3">
        <v>1</v>
      </c>
      <c r="BI91" s="3">
        <v>1</v>
      </c>
      <c r="BJ91" s="3">
        <v>11860</v>
      </c>
      <c r="BK91" s="3">
        <v>11890</v>
      </c>
      <c r="BM91" s="3">
        <v>40.299999999999997</v>
      </c>
      <c r="BN91" s="5">
        <v>24269</v>
      </c>
      <c r="BO91" s="3">
        <v>1</v>
      </c>
      <c r="BP91" s="3">
        <v>1</v>
      </c>
      <c r="BQ91" s="3" t="s">
        <v>89</v>
      </c>
      <c r="BR91" s="3" t="s">
        <v>150</v>
      </c>
      <c r="BS91" s="3">
        <v>13726</v>
      </c>
      <c r="BT91" s="3">
        <v>30</v>
      </c>
      <c r="BV91" s="3" t="s">
        <v>365</v>
      </c>
      <c r="BW91" s="3" t="s">
        <v>99</v>
      </c>
      <c r="BX91" s="3">
        <v>4</v>
      </c>
      <c r="BY91" s="3" t="s">
        <v>100</v>
      </c>
      <c r="BZ91" s="3">
        <v>142</v>
      </c>
      <c r="CA91" s="3" t="s">
        <v>101</v>
      </c>
      <c r="CD91" s="3">
        <v>27.796079500000001</v>
      </c>
      <c r="CE91" s="3">
        <v>1</v>
      </c>
      <c r="CF91" s="3">
        <v>-97.457195600000006</v>
      </c>
      <c r="CI91" s="3" t="s">
        <v>102</v>
      </c>
      <c r="CJ91" s="3" t="s">
        <v>89</v>
      </c>
      <c r="CK91" s="3" t="s">
        <v>366</v>
      </c>
      <c r="CL91" s="3">
        <v>128222535</v>
      </c>
      <c r="CM91" s="3">
        <v>98</v>
      </c>
      <c r="CO91" s="3">
        <v>0</v>
      </c>
      <c r="CP91" s="3">
        <v>0</v>
      </c>
    </row>
    <row r="92" spans="1:94" ht="45">
      <c r="A92" s="4">
        <v>42481017780000</v>
      </c>
      <c r="B92" s="7">
        <v>4248101778</v>
      </c>
      <c r="C92" s="4">
        <f>COUNTIF(Table2[API 10/UWI],Table1[[#This Row],[Cleaned API]])</f>
        <v>0</v>
      </c>
      <c r="D92" s="7" t="str">
        <f>IFERROR(INDEX(Table2[Permit Type],MATCH(Table1[[#This Row],[Cleaned API]],Table2[API 10/UWI],0)), "Not in Permit List")</f>
        <v>Not in Permit List</v>
      </c>
      <c r="E92" s="7" t="str">
        <f>IF(AND(Table1[[#This Row],[Occurences in Magnum Permit List]]&gt;0, Table1[[#This Row],[Data Pull Permit Type]]="NewDrill"), "Y", "N")</f>
        <v>N</v>
      </c>
      <c r="F92" s="3" t="s">
        <v>89</v>
      </c>
      <c r="G92" s="3" t="s">
        <v>153</v>
      </c>
      <c r="H92" s="8">
        <v>1</v>
      </c>
      <c r="I92" s="3" t="s">
        <v>142</v>
      </c>
      <c r="J92" s="3" t="str">
        <f>LEFT(Table1[[#This Row],[County/Parish]],LEN(Table1[[#This Row],[County/Parish]])-5)</f>
        <v>WHARTON</v>
      </c>
      <c r="K92" s="3" t="s">
        <v>367</v>
      </c>
      <c r="L92" s="3" t="s">
        <v>93</v>
      </c>
      <c r="M92" s="3" t="s">
        <v>168</v>
      </c>
      <c r="N92" s="3" t="s">
        <v>95</v>
      </c>
      <c r="O92" s="3">
        <v>6467</v>
      </c>
      <c r="Q92" s="5">
        <v>40787</v>
      </c>
      <c r="R92" s="5">
        <v>41183</v>
      </c>
      <c r="S92" s="3">
        <v>14</v>
      </c>
      <c r="T92" s="3">
        <v>15098</v>
      </c>
      <c r="Y92" s="3">
        <v>405</v>
      </c>
      <c r="Z92" s="3">
        <v>0</v>
      </c>
      <c r="AA92" s="3">
        <v>2516</v>
      </c>
      <c r="AD92" s="3">
        <v>2067</v>
      </c>
      <c r="AE92" s="3">
        <v>0</v>
      </c>
      <c r="AF92" s="3" t="s">
        <v>108</v>
      </c>
      <c r="AG92" s="3">
        <v>8920</v>
      </c>
      <c r="AH92" s="3">
        <v>1487</v>
      </c>
      <c r="AI92" s="3">
        <v>0</v>
      </c>
      <c r="AK92" s="3">
        <v>0</v>
      </c>
      <c r="AL92" s="3">
        <v>12</v>
      </c>
      <c r="AM92" s="3">
        <v>73</v>
      </c>
      <c r="AN92" s="3">
        <v>72806</v>
      </c>
      <c r="AO92" s="3">
        <v>0</v>
      </c>
      <c r="AQ92" s="3">
        <v>4324</v>
      </c>
      <c r="AR92" s="5">
        <v>40803</v>
      </c>
      <c r="AS92" s="3">
        <v>0</v>
      </c>
      <c r="AT92" s="3">
        <v>1715</v>
      </c>
      <c r="AU92" s="3">
        <v>2015</v>
      </c>
      <c r="AZ92" s="3">
        <v>0</v>
      </c>
      <c r="BA92" s="3">
        <v>0</v>
      </c>
      <c r="BB92" s="3">
        <v>2257</v>
      </c>
      <c r="BC92" s="3">
        <v>2</v>
      </c>
      <c r="BF92" s="3">
        <v>376</v>
      </c>
      <c r="BG92" s="3">
        <v>2</v>
      </c>
      <c r="BH92" s="3">
        <v>2</v>
      </c>
      <c r="BI92" s="3">
        <v>2</v>
      </c>
      <c r="BJ92" s="3">
        <v>5763</v>
      </c>
      <c r="BK92" s="3">
        <v>5768</v>
      </c>
      <c r="BL92" s="3">
        <v>0.61</v>
      </c>
      <c r="BM92" s="3">
        <v>46.9</v>
      </c>
      <c r="BN92" s="5">
        <v>40799</v>
      </c>
      <c r="BO92" s="3">
        <v>1</v>
      </c>
      <c r="BP92" s="3">
        <v>1</v>
      </c>
      <c r="BQ92" s="3" t="s">
        <v>89</v>
      </c>
      <c r="BR92" s="3" t="s">
        <v>97</v>
      </c>
      <c r="BS92" s="3">
        <v>265029</v>
      </c>
      <c r="BT92" s="3">
        <v>5</v>
      </c>
      <c r="BV92" s="3" t="s">
        <v>144</v>
      </c>
      <c r="BW92" s="3" t="s">
        <v>99</v>
      </c>
      <c r="BX92" s="3">
        <v>3</v>
      </c>
      <c r="BY92" s="3" t="s">
        <v>100</v>
      </c>
      <c r="BZ92" s="3">
        <v>25</v>
      </c>
      <c r="CA92" s="3" t="s">
        <v>101</v>
      </c>
      <c r="CD92" s="3">
        <v>29.067709600000001</v>
      </c>
      <c r="CE92" s="3">
        <v>288</v>
      </c>
      <c r="CF92" s="3">
        <v>-96.380234000000002</v>
      </c>
      <c r="CI92" s="3" t="s">
        <v>102</v>
      </c>
      <c r="CJ92" s="3" t="s">
        <v>89</v>
      </c>
      <c r="CK92" s="3" t="s">
        <v>145</v>
      </c>
      <c r="CL92" s="3">
        <v>128218128</v>
      </c>
      <c r="CN92" s="3">
        <v>10774</v>
      </c>
      <c r="CO92" s="3">
        <v>0</v>
      </c>
      <c r="CP92" s="3">
        <v>0</v>
      </c>
    </row>
    <row r="93" spans="1:94" ht="45">
      <c r="A93" s="4">
        <v>42149332380000</v>
      </c>
      <c r="B93" s="7">
        <v>4214933238</v>
      </c>
      <c r="C93" s="4">
        <f>COUNTIF(Table2[API 10/UWI],Table1[[#This Row],[Cleaned API]])</f>
        <v>1</v>
      </c>
      <c r="D93" s="7" t="str">
        <f>IFERROR(INDEX(Table2[Permit Type],MATCH(Table1[[#This Row],[Cleaned API]],Table2[API 10/UWI],0)), "Not in Permit List")</f>
        <v>NewDrill</v>
      </c>
      <c r="E93" s="7" t="str">
        <f>IF(AND(Table1[[#This Row],[Occurences in Magnum Permit List]]&gt;0, Table1[[#This Row],[Data Pull Permit Type]]="NewDrill"), "Y", "N")</f>
        <v>Y</v>
      </c>
      <c r="F93" s="3" t="s">
        <v>89</v>
      </c>
      <c r="G93" s="3" t="s">
        <v>368</v>
      </c>
      <c r="H93" s="8">
        <v>1</v>
      </c>
      <c r="I93" s="3" t="s">
        <v>281</v>
      </c>
      <c r="J93" s="3" t="str">
        <f>LEFT(Table1[[#This Row],[County/Parish]],LEN(Table1[[#This Row],[County/Parish]])-5)</f>
        <v>FAYETTE</v>
      </c>
      <c r="K93" s="3" t="s">
        <v>282</v>
      </c>
      <c r="L93" s="3" t="s">
        <v>93</v>
      </c>
      <c r="M93" s="3" t="s">
        <v>94</v>
      </c>
      <c r="N93" s="3" t="s">
        <v>95</v>
      </c>
      <c r="O93" s="3">
        <v>5608</v>
      </c>
      <c r="P93" s="5">
        <v>40844</v>
      </c>
      <c r="Q93" s="5">
        <v>40940</v>
      </c>
      <c r="R93" s="5">
        <v>41579</v>
      </c>
      <c r="S93" s="3">
        <v>20</v>
      </c>
      <c r="T93" s="3">
        <v>101039</v>
      </c>
      <c r="V93" s="3">
        <v>125</v>
      </c>
      <c r="Y93" s="3">
        <v>2500</v>
      </c>
      <c r="Z93" s="3">
        <v>0</v>
      </c>
      <c r="AA93" s="3">
        <v>16965</v>
      </c>
      <c r="AB93" s="3" t="s">
        <v>283</v>
      </c>
      <c r="AC93" s="3">
        <v>33</v>
      </c>
      <c r="AD93" s="3">
        <v>11147</v>
      </c>
      <c r="AE93" s="3">
        <v>104</v>
      </c>
      <c r="AF93" s="3" t="s">
        <v>108</v>
      </c>
      <c r="AG93" s="3">
        <v>57946</v>
      </c>
      <c r="AH93" s="3">
        <v>9762</v>
      </c>
      <c r="AI93" s="3">
        <v>0</v>
      </c>
      <c r="AJ93" s="3" t="s">
        <v>181</v>
      </c>
      <c r="AK93" s="3">
        <v>1</v>
      </c>
      <c r="AL93" s="3">
        <v>1</v>
      </c>
      <c r="AM93" s="3">
        <v>0</v>
      </c>
      <c r="AN93" s="3">
        <v>7742</v>
      </c>
      <c r="AO93" s="3">
        <v>0</v>
      </c>
      <c r="AP93" s="3">
        <v>104</v>
      </c>
      <c r="AQ93" s="3">
        <v>81683</v>
      </c>
      <c r="AR93" s="5">
        <v>42491</v>
      </c>
      <c r="AS93" s="3">
        <v>0</v>
      </c>
      <c r="AT93" s="3">
        <v>0</v>
      </c>
      <c r="AU93" s="3">
        <v>0</v>
      </c>
      <c r="AV93" s="3">
        <v>0</v>
      </c>
      <c r="AW93" s="3">
        <v>921714.28599999996</v>
      </c>
      <c r="AX93" s="3">
        <v>808310</v>
      </c>
      <c r="AY93" s="3">
        <v>1.085</v>
      </c>
      <c r="BA93" s="3">
        <v>0</v>
      </c>
      <c r="BB93" s="3">
        <v>17012</v>
      </c>
      <c r="BC93" s="3">
        <v>3</v>
      </c>
      <c r="BD93" s="3">
        <v>40</v>
      </c>
      <c r="BE93" s="3">
        <v>2</v>
      </c>
      <c r="BF93" s="3">
        <v>2854</v>
      </c>
      <c r="BG93" s="3">
        <v>3</v>
      </c>
      <c r="BH93" s="3">
        <v>17</v>
      </c>
      <c r="BI93" s="3">
        <v>3</v>
      </c>
      <c r="BJ93" s="3">
        <v>4942</v>
      </c>
      <c r="BK93" s="3">
        <v>4945</v>
      </c>
      <c r="BL93" s="3">
        <v>0.68</v>
      </c>
      <c r="BM93" s="3">
        <v>57.9</v>
      </c>
      <c r="BN93" s="5">
        <v>40941</v>
      </c>
      <c r="BO93" s="3">
        <v>1</v>
      </c>
      <c r="BP93" s="3">
        <v>1</v>
      </c>
      <c r="BQ93" s="3" t="s">
        <v>89</v>
      </c>
      <c r="BR93" s="3" t="s">
        <v>212</v>
      </c>
      <c r="BS93" s="3">
        <v>264922</v>
      </c>
      <c r="BT93" s="3">
        <v>3</v>
      </c>
      <c r="BV93" s="3" t="s">
        <v>283</v>
      </c>
      <c r="BW93" s="3" t="s">
        <v>99</v>
      </c>
      <c r="BX93" s="3">
        <v>3</v>
      </c>
      <c r="BY93" s="3" t="s">
        <v>100</v>
      </c>
      <c r="CA93" s="3" t="s">
        <v>101</v>
      </c>
      <c r="CD93" s="3">
        <v>30.070905799999998</v>
      </c>
      <c r="CE93" s="3">
        <v>191</v>
      </c>
      <c r="CF93" s="3">
        <v>-96.881431300000003</v>
      </c>
      <c r="CI93" s="3" t="s">
        <v>102</v>
      </c>
      <c r="CJ93" s="3" t="s">
        <v>89</v>
      </c>
      <c r="CK93" s="3" t="s">
        <v>284</v>
      </c>
      <c r="CL93" s="3">
        <v>128205888</v>
      </c>
      <c r="CM93" s="3">
        <v>21</v>
      </c>
      <c r="CN93" s="3">
        <v>19356</v>
      </c>
      <c r="CO93" s="3">
        <v>0</v>
      </c>
      <c r="CP93" s="3">
        <v>0</v>
      </c>
    </row>
    <row r="94" spans="1:94" ht="75">
      <c r="A94" s="4">
        <v>42361309110000</v>
      </c>
      <c r="B94" s="7">
        <v>4236130911</v>
      </c>
      <c r="C94" s="4">
        <f>COUNTIF(Table2[API 10/UWI],Table1[[#This Row],[Cleaned API]])</f>
        <v>1</v>
      </c>
      <c r="D94" s="7" t="str">
        <f>IFERROR(INDEX(Table2[Permit Type],MATCH(Table1[[#This Row],[Cleaned API]],Table2[API 10/UWI],0)), "Not in Permit List")</f>
        <v>NewDrill</v>
      </c>
      <c r="E94" s="7" t="str">
        <f>IF(AND(Table1[[#This Row],[Occurences in Magnum Permit List]]&gt;0, Table1[[#This Row],[Data Pull Permit Type]]="NewDrill"), "Y", "N")</f>
        <v>Y</v>
      </c>
      <c r="F94" s="3" t="s">
        <v>89</v>
      </c>
      <c r="G94" s="3" t="s">
        <v>337</v>
      </c>
      <c r="H94" s="8">
        <v>1</v>
      </c>
      <c r="I94" s="3" t="s">
        <v>339</v>
      </c>
      <c r="J94" s="3" t="str">
        <f>LEFT(Table1[[#This Row],[County/Parish]],LEN(Table1[[#This Row],[County/Parish]])-5)</f>
        <v>ORANGE</v>
      </c>
      <c r="K94" s="3" t="s">
        <v>369</v>
      </c>
      <c r="L94" s="3" t="s">
        <v>93</v>
      </c>
      <c r="M94" s="3" t="s">
        <v>194</v>
      </c>
      <c r="N94" s="3" t="s">
        <v>119</v>
      </c>
      <c r="O94" s="3">
        <v>8915</v>
      </c>
      <c r="P94" s="5">
        <v>40622</v>
      </c>
      <c r="Q94" s="5">
        <v>40909</v>
      </c>
      <c r="R94" s="5">
        <v>42217</v>
      </c>
      <c r="S94" s="3">
        <v>44</v>
      </c>
      <c r="T94" s="3">
        <v>3438535</v>
      </c>
      <c r="V94" s="3">
        <v>72006</v>
      </c>
      <c r="X94" s="3">
        <v>41</v>
      </c>
      <c r="Y94" s="3">
        <v>6526</v>
      </c>
      <c r="Z94" s="3">
        <v>333738</v>
      </c>
      <c r="AA94" s="3">
        <v>645095</v>
      </c>
      <c r="AC94" s="3">
        <v>2763</v>
      </c>
      <c r="AD94" s="3">
        <v>107769</v>
      </c>
      <c r="AE94" s="3">
        <v>19462</v>
      </c>
      <c r="AF94" s="3" t="s">
        <v>108</v>
      </c>
      <c r="AG94" s="3">
        <v>760462</v>
      </c>
      <c r="AH94" s="3">
        <v>146206</v>
      </c>
      <c r="AI94" s="3">
        <v>533</v>
      </c>
      <c r="AK94" s="3">
        <v>125</v>
      </c>
      <c r="AL94" s="3">
        <v>871</v>
      </c>
      <c r="AM94" s="3">
        <v>4474</v>
      </c>
      <c r="AN94" s="3">
        <v>5223793</v>
      </c>
      <c r="AO94" s="3">
        <v>5492</v>
      </c>
      <c r="AP94" s="3">
        <v>10089</v>
      </c>
      <c r="AQ94" s="3">
        <v>591857</v>
      </c>
      <c r="AR94" s="5">
        <v>42309</v>
      </c>
      <c r="AS94" s="3">
        <v>129869</v>
      </c>
      <c r="AT94" s="3">
        <v>0</v>
      </c>
      <c r="AU94" s="3">
        <v>0</v>
      </c>
      <c r="AV94" s="3">
        <v>35780</v>
      </c>
      <c r="AW94" s="3">
        <v>66937.073999999993</v>
      </c>
      <c r="AX94" s="3">
        <v>47750</v>
      </c>
      <c r="AY94" s="3">
        <v>14.939</v>
      </c>
      <c r="AZ94" s="3">
        <v>27.9</v>
      </c>
      <c r="BA94" s="3">
        <v>6.3</v>
      </c>
      <c r="BB94" s="3">
        <v>140933</v>
      </c>
      <c r="BC94" s="3">
        <v>8</v>
      </c>
      <c r="BD94" s="3">
        <v>3726</v>
      </c>
      <c r="BE94" s="3">
        <v>10</v>
      </c>
      <c r="BF94" s="3">
        <v>26744</v>
      </c>
      <c r="BG94" s="3">
        <v>8</v>
      </c>
      <c r="BH94" s="3">
        <v>160</v>
      </c>
      <c r="BI94" s="3">
        <v>8</v>
      </c>
      <c r="BJ94" s="3">
        <v>8652</v>
      </c>
      <c r="BK94" s="3">
        <v>8678</v>
      </c>
      <c r="BL94" s="3">
        <v>0.63</v>
      </c>
      <c r="BM94" s="3">
        <v>56.4</v>
      </c>
      <c r="BN94" s="5">
        <v>40913</v>
      </c>
      <c r="BO94" s="3">
        <v>1</v>
      </c>
      <c r="BP94" s="3">
        <v>1</v>
      </c>
      <c r="BQ94" s="3" t="s">
        <v>370</v>
      </c>
      <c r="BR94" s="3" t="s">
        <v>159</v>
      </c>
      <c r="BS94" s="3">
        <v>264350</v>
      </c>
      <c r="BT94" s="3">
        <v>26</v>
      </c>
      <c r="BV94" s="3" t="s">
        <v>371</v>
      </c>
      <c r="BW94" s="3" t="s">
        <v>99</v>
      </c>
      <c r="BX94" s="3">
        <v>3</v>
      </c>
      <c r="BY94" s="3" t="s">
        <v>100</v>
      </c>
      <c r="CA94" s="3" t="s">
        <v>101</v>
      </c>
      <c r="CD94" s="3">
        <v>30.042294200000001</v>
      </c>
      <c r="CE94" s="3">
        <v>28</v>
      </c>
      <c r="CF94" s="3">
        <v>-93.980291300000005</v>
      </c>
      <c r="CI94" s="3" t="s">
        <v>102</v>
      </c>
      <c r="CJ94" s="3" t="s">
        <v>89</v>
      </c>
      <c r="CK94" s="3" t="s">
        <v>341</v>
      </c>
      <c r="CL94" s="3">
        <v>128182026</v>
      </c>
      <c r="CM94" s="3">
        <v>5276</v>
      </c>
      <c r="CN94" s="3">
        <v>353160</v>
      </c>
      <c r="CO94" s="3">
        <v>200616</v>
      </c>
      <c r="CP94" s="3">
        <v>0</v>
      </c>
    </row>
    <row r="95" spans="1:94" ht="75">
      <c r="A95" s="4">
        <v>17007200010000</v>
      </c>
      <c r="B95" s="7">
        <v>1700720001</v>
      </c>
      <c r="C95" s="4">
        <f>COUNTIF(Table2[API 10/UWI],Table1[[#This Row],[Cleaned API]])</f>
        <v>1</v>
      </c>
      <c r="D95" s="7" t="str">
        <f>IFERROR(INDEX(Table2[Permit Type],MATCH(Table1[[#This Row],[Cleaned API]],Table2[API 10/UWI],0)), "Not in Permit List")</f>
        <v>NewDrill</v>
      </c>
      <c r="E95" s="7" t="str">
        <f>IF(AND(Table1[[#This Row],[Occurences in Magnum Permit List]]&gt;0, Table1[[#This Row],[Data Pull Permit Type]]="NewDrill"), "Y", "N")</f>
        <v>Y</v>
      </c>
      <c r="F95" s="3" t="s">
        <v>89</v>
      </c>
      <c r="G95" s="3" t="s">
        <v>372</v>
      </c>
      <c r="H95" s="8">
        <v>1</v>
      </c>
      <c r="I95" s="3" t="s">
        <v>373</v>
      </c>
      <c r="J95" s="3" t="str">
        <f>LEFT(Table1[[#This Row],[County/Parish]],LEN(Table1[[#This Row],[County/Parish]])-5)</f>
        <v>ASSUMPTION</v>
      </c>
      <c r="L95" s="3" t="s">
        <v>193</v>
      </c>
      <c r="M95" s="3" t="s">
        <v>194</v>
      </c>
      <c r="N95" s="3" t="s">
        <v>95</v>
      </c>
      <c r="O95" s="3">
        <v>3781</v>
      </c>
      <c r="P95" s="5">
        <v>41245</v>
      </c>
      <c r="AF95" s="3" t="s">
        <v>195</v>
      </c>
      <c r="BJ95" s="3">
        <v>3650</v>
      </c>
      <c r="BK95" s="3">
        <v>3730</v>
      </c>
      <c r="BN95" s="5">
        <v>42168</v>
      </c>
      <c r="BO95" s="3">
        <v>1</v>
      </c>
      <c r="BQ95" s="3" t="s">
        <v>123</v>
      </c>
      <c r="BT95" s="3">
        <v>80</v>
      </c>
      <c r="BV95" s="3" t="s">
        <v>124</v>
      </c>
      <c r="BW95" s="3" t="s">
        <v>125</v>
      </c>
      <c r="BX95" s="3" t="s">
        <v>374</v>
      </c>
      <c r="BY95" s="3" t="s">
        <v>100</v>
      </c>
      <c r="BZ95" s="3">
        <v>39</v>
      </c>
      <c r="CA95" s="3" t="s">
        <v>101</v>
      </c>
      <c r="CB95" s="3" t="s">
        <v>375</v>
      </c>
      <c r="CC95" s="3" t="s">
        <v>376</v>
      </c>
      <c r="CD95" s="3">
        <v>29.888481299999999</v>
      </c>
      <c r="CF95" s="3">
        <v>-91.096906399999995</v>
      </c>
      <c r="CI95" s="3" t="s">
        <v>201</v>
      </c>
      <c r="CJ95" s="3" t="s">
        <v>126</v>
      </c>
      <c r="CL95" s="3">
        <v>128165721</v>
      </c>
      <c r="CP95" s="3">
        <v>974260</v>
      </c>
    </row>
    <row r="96" spans="1:94" ht="75">
      <c r="A96" s="4">
        <v>42285333750000</v>
      </c>
      <c r="B96" s="7">
        <v>4228533375</v>
      </c>
      <c r="C96" s="4">
        <f>COUNTIF(Table2[API 10/UWI],Table1[[#This Row],[Cleaned API]])</f>
        <v>1</v>
      </c>
      <c r="D96" s="7" t="str">
        <f>IFERROR(INDEX(Table2[Permit Type],MATCH(Table1[[#This Row],[Cleaned API]],Table2[API 10/UWI],0)), "Not in Permit List")</f>
        <v>Recomplete</v>
      </c>
      <c r="E96" s="7" t="str">
        <f>IF(AND(Table1[[#This Row],[Occurences in Magnum Permit List]]&gt;0, Table1[[#This Row],[Data Pull Permit Type]]="NewDrill"), "Y", "N")</f>
        <v>N</v>
      </c>
      <c r="F96" s="3" t="s">
        <v>89</v>
      </c>
      <c r="G96" s="3" t="s">
        <v>377</v>
      </c>
      <c r="H96" s="8">
        <v>1</v>
      </c>
      <c r="I96" s="3" t="s">
        <v>228</v>
      </c>
      <c r="J96" s="3" t="str">
        <f>LEFT(Table1[[#This Row],[County/Parish]],LEN(Table1[[#This Row],[County/Parish]])-5)</f>
        <v>LAVACA</v>
      </c>
      <c r="K96" s="3" t="s">
        <v>378</v>
      </c>
      <c r="L96" s="3" t="s">
        <v>93</v>
      </c>
      <c r="M96" s="3" t="s">
        <v>94</v>
      </c>
      <c r="N96" s="3" t="s">
        <v>119</v>
      </c>
      <c r="O96" s="3">
        <v>17272</v>
      </c>
      <c r="P96" s="5">
        <v>39141</v>
      </c>
      <c r="Q96" s="5">
        <v>40603</v>
      </c>
      <c r="R96" s="5">
        <v>42036</v>
      </c>
      <c r="S96" s="3">
        <v>48</v>
      </c>
      <c r="T96" s="3">
        <v>91600</v>
      </c>
      <c r="Y96" s="3">
        <v>111</v>
      </c>
      <c r="Z96" s="3">
        <v>0</v>
      </c>
      <c r="AA96" s="3">
        <v>15267</v>
      </c>
      <c r="AB96" s="3" t="s">
        <v>163</v>
      </c>
      <c r="AD96" s="3">
        <v>3000</v>
      </c>
      <c r="AE96" s="3">
        <v>0</v>
      </c>
      <c r="AF96" s="3" t="s">
        <v>96</v>
      </c>
      <c r="AG96" s="3">
        <v>26594</v>
      </c>
      <c r="AH96" s="3">
        <v>4432</v>
      </c>
      <c r="AI96" s="3">
        <v>0</v>
      </c>
      <c r="AJ96" s="3" t="s">
        <v>164</v>
      </c>
      <c r="AK96" s="3">
        <v>0</v>
      </c>
      <c r="AL96" s="3">
        <v>60</v>
      </c>
      <c r="AM96" s="3">
        <v>360</v>
      </c>
      <c r="AN96" s="3">
        <v>359800</v>
      </c>
      <c r="AO96" s="3">
        <v>0</v>
      </c>
      <c r="AQ96" s="3">
        <v>51493</v>
      </c>
      <c r="AR96" s="5">
        <v>42644</v>
      </c>
      <c r="AS96" s="3">
        <v>0</v>
      </c>
      <c r="AT96" s="3">
        <v>0</v>
      </c>
      <c r="AU96" s="3">
        <v>0</v>
      </c>
      <c r="AZ96" s="3">
        <v>0</v>
      </c>
      <c r="BA96" s="3">
        <v>0</v>
      </c>
      <c r="BB96" s="3">
        <v>16608</v>
      </c>
      <c r="BC96" s="3">
        <v>27</v>
      </c>
      <c r="BF96" s="3">
        <v>2768</v>
      </c>
      <c r="BG96" s="3">
        <v>27</v>
      </c>
      <c r="BH96" s="3">
        <v>17</v>
      </c>
      <c r="BI96" s="3">
        <v>27</v>
      </c>
      <c r="BJ96" s="3">
        <v>14249</v>
      </c>
      <c r="BK96" s="3">
        <v>14259</v>
      </c>
      <c r="BL96" s="3">
        <v>0.64</v>
      </c>
      <c r="BN96" s="5">
        <v>40625</v>
      </c>
      <c r="BO96" s="3">
        <v>1</v>
      </c>
      <c r="BP96" s="3">
        <v>1</v>
      </c>
      <c r="BQ96" s="3" t="s">
        <v>89</v>
      </c>
      <c r="BR96" s="3" t="s">
        <v>159</v>
      </c>
      <c r="BS96" s="3">
        <v>264004</v>
      </c>
      <c r="BT96" s="3">
        <v>10</v>
      </c>
      <c r="BU96" s="3">
        <v>0</v>
      </c>
      <c r="BV96" s="3" t="s">
        <v>379</v>
      </c>
      <c r="BW96" s="3" t="s">
        <v>99</v>
      </c>
      <c r="BX96" s="3">
        <v>2</v>
      </c>
      <c r="BY96" s="3" t="s">
        <v>100</v>
      </c>
      <c r="CA96" s="3" t="s">
        <v>101</v>
      </c>
      <c r="CD96" s="3">
        <v>29.1630535</v>
      </c>
      <c r="CE96" s="3">
        <v>129</v>
      </c>
      <c r="CF96" s="3">
        <v>-96.893059800000003</v>
      </c>
      <c r="CI96" s="3" t="s">
        <v>102</v>
      </c>
      <c r="CJ96" s="3" t="s">
        <v>89</v>
      </c>
      <c r="CK96" s="3" t="s">
        <v>380</v>
      </c>
      <c r="CL96" s="3">
        <v>128156774</v>
      </c>
      <c r="CN96" s="3">
        <v>2443</v>
      </c>
      <c r="CO96" s="3">
        <v>0</v>
      </c>
      <c r="CP96" s="3">
        <v>0</v>
      </c>
    </row>
    <row r="97" spans="1:94" ht="30">
      <c r="A97" s="4">
        <v>42409329510000</v>
      </c>
      <c r="B97" s="7">
        <v>4240932951</v>
      </c>
      <c r="C97" s="4">
        <f>COUNTIF(Table2[API 10/UWI],Table1[[#This Row],[Cleaned API]])</f>
        <v>2</v>
      </c>
      <c r="D97" s="7" t="str">
        <f>IFERROR(INDEX(Table2[Permit Type],MATCH(Table1[[#This Row],[Cleaned API]],Table2[API 10/UWI],0)), "Not in Permit List")</f>
        <v>Recomplete</v>
      </c>
      <c r="E97" s="7" t="str">
        <f>IF(AND(Table1[[#This Row],[Occurences in Magnum Permit List]]&gt;0, Table1[[#This Row],[Data Pull Permit Type]]="NewDrill"), "Y", "N")</f>
        <v>N</v>
      </c>
      <c r="F97" s="3" t="s">
        <v>89</v>
      </c>
      <c r="G97" s="3" t="s">
        <v>381</v>
      </c>
      <c r="H97" s="8">
        <v>1</v>
      </c>
      <c r="I97" s="3" t="s">
        <v>293</v>
      </c>
      <c r="J97" s="3" t="str">
        <f>LEFT(Table1[[#This Row],[County/Parish]],LEN(Table1[[#This Row],[County/Parish]])-5)</f>
        <v>SAN PATRICIO</v>
      </c>
      <c r="L97" s="3" t="s">
        <v>107</v>
      </c>
      <c r="M97" s="3" t="s">
        <v>94</v>
      </c>
      <c r="N97" s="3" t="s">
        <v>95</v>
      </c>
      <c r="O97" s="3">
        <v>4812</v>
      </c>
      <c r="P97" s="5">
        <v>40711</v>
      </c>
      <c r="AF97" s="3" t="s">
        <v>96</v>
      </c>
      <c r="BJ97" s="3">
        <v>4004</v>
      </c>
      <c r="BK97" s="3">
        <v>4010</v>
      </c>
      <c r="BM97" s="3">
        <v>20.2</v>
      </c>
      <c r="BN97" s="5">
        <v>40770</v>
      </c>
      <c r="BO97" s="3">
        <v>1</v>
      </c>
      <c r="BS97" s="3">
        <v>13699</v>
      </c>
      <c r="BT97" s="3">
        <v>6</v>
      </c>
      <c r="BV97" s="3" t="s">
        <v>114</v>
      </c>
      <c r="BW97" s="3" t="s">
        <v>99</v>
      </c>
      <c r="BX97" s="3">
        <v>4</v>
      </c>
      <c r="BY97" s="3" t="s">
        <v>100</v>
      </c>
      <c r="CA97" s="3" t="s">
        <v>101</v>
      </c>
      <c r="CD97" s="3">
        <v>28.014997300000001</v>
      </c>
      <c r="CF97" s="3">
        <v>-97.387589199999994</v>
      </c>
      <c r="CI97" s="3" t="s">
        <v>102</v>
      </c>
      <c r="CJ97" s="3" t="s">
        <v>89</v>
      </c>
      <c r="CL97" s="3">
        <v>128145614</v>
      </c>
      <c r="CP97" s="3">
        <v>0</v>
      </c>
    </row>
    <row r="98" spans="1:94" ht="60">
      <c r="A98" s="4">
        <v>42089310100000</v>
      </c>
      <c r="B98" s="7">
        <v>4208931010</v>
      </c>
      <c r="C98" s="4">
        <f>COUNTIF(Table2[API 10/UWI],Table1[[#This Row],[Cleaned API]])</f>
        <v>4</v>
      </c>
      <c r="D98" s="7" t="str">
        <f>IFERROR(INDEX(Table2[Permit Type],MATCH(Table1[[#This Row],[Cleaned API]],Table2[API 10/UWI],0)), "Not in Permit List")</f>
        <v>Recomplete</v>
      </c>
      <c r="E98" s="7" t="str">
        <f>IF(AND(Table1[[#This Row],[Occurences in Magnum Permit List]]&gt;0, Table1[[#This Row],[Data Pull Permit Type]]="NewDrill"), "Y", "N")</f>
        <v>N</v>
      </c>
      <c r="F98" s="3" t="s">
        <v>89</v>
      </c>
      <c r="G98" s="3" t="s">
        <v>382</v>
      </c>
      <c r="H98" s="8">
        <v>1</v>
      </c>
      <c r="I98" s="3" t="s">
        <v>179</v>
      </c>
      <c r="J98" s="3" t="str">
        <f>LEFT(Table1[[#This Row],[County/Parish]],LEN(Table1[[#This Row],[County/Parish]])-5)</f>
        <v>COLORADO</v>
      </c>
      <c r="K98" s="3">
        <v>9200</v>
      </c>
      <c r="L98" s="3" t="s">
        <v>107</v>
      </c>
      <c r="M98" s="3" t="s">
        <v>94</v>
      </c>
      <c r="N98" s="3" t="s">
        <v>95</v>
      </c>
      <c r="O98" s="3">
        <v>10800</v>
      </c>
      <c r="P98" s="5">
        <v>33989</v>
      </c>
      <c r="Q98" s="5">
        <v>40544</v>
      </c>
      <c r="R98" s="5">
        <v>43983</v>
      </c>
      <c r="S98" s="3">
        <v>106</v>
      </c>
      <c r="T98" s="3">
        <v>27263</v>
      </c>
      <c r="U98" s="3">
        <v>3</v>
      </c>
      <c r="V98" s="3">
        <v>4660</v>
      </c>
      <c r="W98" s="3">
        <v>1</v>
      </c>
      <c r="X98" s="3">
        <v>13</v>
      </c>
      <c r="Y98" s="3">
        <v>45</v>
      </c>
      <c r="Z98" s="3">
        <v>0</v>
      </c>
      <c r="AA98" s="3">
        <v>9204</v>
      </c>
      <c r="AC98" s="3">
        <v>425</v>
      </c>
      <c r="AD98" s="3">
        <v>1234</v>
      </c>
      <c r="AE98" s="3">
        <v>2025</v>
      </c>
      <c r="AF98" s="3" t="s">
        <v>108</v>
      </c>
      <c r="AG98" s="3">
        <v>8374</v>
      </c>
      <c r="AH98" s="3">
        <v>3421</v>
      </c>
      <c r="AI98" s="3">
        <v>0</v>
      </c>
      <c r="AJ98" s="3" t="s">
        <v>181</v>
      </c>
      <c r="AK98" s="3">
        <v>4</v>
      </c>
      <c r="AL98" s="3">
        <v>9</v>
      </c>
      <c r="AM98" s="3">
        <v>30</v>
      </c>
      <c r="AN98" s="3">
        <v>56500</v>
      </c>
      <c r="AO98" s="3">
        <v>0</v>
      </c>
      <c r="AP98" s="3">
        <v>201</v>
      </c>
      <c r="AQ98" s="3">
        <v>2343</v>
      </c>
      <c r="AR98" s="5">
        <v>37040</v>
      </c>
      <c r="AS98" s="3">
        <v>0</v>
      </c>
      <c r="AV98" s="3">
        <v>6970</v>
      </c>
      <c r="AW98" s="3">
        <v>2435.5300000000002</v>
      </c>
      <c r="AX98" s="3">
        <v>5850</v>
      </c>
      <c r="AY98" s="3">
        <v>410.58800000000002</v>
      </c>
      <c r="AZ98" s="3">
        <v>143.5</v>
      </c>
      <c r="BA98" s="3">
        <v>288.89999999999998</v>
      </c>
      <c r="BB98" s="3">
        <v>1772</v>
      </c>
      <c r="BC98" s="3">
        <v>4</v>
      </c>
      <c r="BD98" s="3">
        <v>475</v>
      </c>
      <c r="BE98" s="3">
        <v>3</v>
      </c>
      <c r="BF98" s="3">
        <v>734</v>
      </c>
      <c r="BG98" s="3">
        <v>3</v>
      </c>
      <c r="BH98" s="3">
        <v>4</v>
      </c>
      <c r="BI98" s="3">
        <v>3</v>
      </c>
      <c r="BJ98" s="3">
        <v>9194</v>
      </c>
      <c r="BK98" s="3">
        <v>9222</v>
      </c>
      <c r="BM98" s="3">
        <v>41.8</v>
      </c>
      <c r="BN98" s="5">
        <v>28839</v>
      </c>
      <c r="BO98" s="3">
        <v>1</v>
      </c>
      <c r="BP98" s="3">
        <v>1</v>
      </c>
      <c r="BR98" s="3" t="s">
        <v>150</v>
      </c>
      <c r="BS98" s="3">
        <v>25782</v>
      </c>
      <c r="BT98" s="3">
        <v>28</v>
      </c>
      <c r="BV98" s="3" t="s">
        <v>243</v>
      </c>
      <c r="BW98" s="3" t="s">
        <v>99</v>
      </c>
      <c r="BX98" s="3">
        <v>3</v>
      </c>
      <c r="BY98" s="3" t="s">
        <v>100</v>
      </c>
      <c r="CA98" s="3" t="s">
        <v>101</v>
      </c>
      <c r="CD98" s="3">
        <v>29.525456999999999</v>
      </c>
      <c r="CE98" s="3">
        <v>215</v>
      </c>
      <c r="CF98" s="3">
        <v>-96.705159100000003</v>
      </c>
      <c r="CI98" s="3" t="s">
        <v>102</v>
      </c>
      <c r="CJ98" s="3" t="s">
        <v>89</v>
      </c>
      <c r="CK98" s="3" t="s">
        <v>383</v>
      </c>
      <c r="CL98" s="3">
        <v>128141651</v>
      </c>
      <c r="CM98" s="3">
        <v>349</v>
      </c>
      <c r="CN98" s="3">
        <v>850</v>
      </c>
      <c r="CO98" s="3">
        <v>0</v>
      </c>
      <c r="CP98" s="3">
        <v>0</v>
      </c>
    </row>
    <row r="99" spans="1:94" ht="45">
      <c r="A99" s="4">
        <v>42089004070000</v>
      </c>
      <c r="B99" s="7">
        <v>4208900407</v>
      </c>
      <c r="C99" s="4">
        <f>COUNTIF(Table2[API 10/UWI],Table1[[#This Row],[Cleaned API]])</f>
        <v>5</v>
      </c>
      <c r="D99" s="7" t="str">
        <f>IFERROR(INDEX(Table2[Permit Type],MATCH(Table1[[#This Row],[Cleaned API]],Table2[API 10/UWI],0)), "Not in Permit List")</f>
        <v>Recomplete</v>
      </c>
      <c r="E99" s="7" t="str">
        <f>IF(AND(Table1[[#This Row],[Occurences in Magnum Permit List]]&gt;0, Table1[[#This Row],[Data Pull Permit Type]]="NewDrill"), "Y", "N")</f>
        <v>N</v>
      </c>
      <c r="F99" s="3" t="s">
        <v>89</v>
      </c>
      <c r="G99" s="3" t="s">
        <v>241</v>
      </c>
      <c r="H99" s="8">
        <v>1</v>
      </c>
      <c r="I99" s="3" t="s">
        <v>179</v>
      </c>
      <c r="J99" s="3" t="str">
        <f>LEFT(Table1[[#This Row],[County/Parish]],LEN(Table1[[#This Row],[County/Parish]])-5)</f>
        <v>COLORADO</v>
      </c>
      <c r="K99" s="3">
        <v>9200</v>
      </c>
      <c r="L99" s="3" t="s">
        <v>107</v>
      </c>
      <c r="M99" s="3" t="s">
        <v>94</v>
      </c>
      <c r="N99" s="3" t="s">
        <v>95</v>
      </c>
      <c r="O99" s="3">
        <v>10721</v>
      </c>
      <c r="P99" s="5">
        <v>34844</v>
      </c>
      <c r="Q99" s="5">
        <v>40664</v>
      </c>
      <c r="R99" s="5">
        <v>41730</v>
      </c>
      <c r="S99" s="3">
        <v>30</v>
      </c>
      <c r="T99" s="3">
        <v>62</v>
      </c>
      <c r="V99" s="3">
        <v>597</v>
      </c>
      <c r="X99" s="3">
        <v>1</v>
      </c>
      <c r="Z99" s="3">
        <v>179</v>
      </c>
      <c r="AA99" s="3">
        <v>607</v>
      </c>
      <c r="AC99" s="3">
        <v>182</v>
      </c>
      <c r="AE99" s="3">
        <v>286</v>
      </c>
      <c r="AF99" s="3" t="s">
        <v>108</v>
      </c>
      <c r="AG99" s="3">
        <v>22</v>
      </c>
      <c r="AH99" s="3">
        <v>290</v>
      </c>
      <c r="AI99" s="3">
        <v>86</v>
      </c>
      <c r="AJ99" s="3" t="s">
        <v>181</v>
      </c>
      <c r="AK99" s="3">
        <v>3</v>
      </c>
      <c r="AL99" s="3">
        <v>3</v>
      </c>
      <c r="AM99" s="3">
        <v>0</v>
      </c>
      <c r="AN99" s="3">
        <v>16000</v>
      </c>
      <c r="AO99" s="3">
        <v>0</v>
      </c>
      <c r="AP99" s="3">
        <v>101</v>
      </c>
      <c r="AQ99" s="3">
        <v>12</v>
      </c>
      <c r="AR99" s="5">
        <v>43466</v>
      </c>
      <c r="AS99" s="3">
        <v>29</v>
      </c>
      <c r="AV99" s="3">
        <v>0</v>
      </c>
      <c r="AX99" s="3">
        <v>100</v>
      </c>
      <c r="BB99" s="3">
        <v>22</v>
      </c>
      <c r="BC99" s="3">
        <v>1</v>
      </c>
      <c r="BD99" s="3">
        <v>182</v>
      </c>
      <c r="BE99" s="3">
        <v>1</v>
      </c>
      <c r="BF99" s="3">
        <v>182</v>
      </c>
      <c r="BG99" s="3">
        <v>1</v>
      </c>
      <c r="BH99" s="3">
        <v>1</v>
      </c>
      <c r="BI99" s="3">
        <v>1</v>
      </c>
      <c r="BJ99" s="3">
        <v>9195</v>
      </c>
      <c r="BK99" s="3">
        <v>9247</v>
      </c>
      <c r="BM99" s="3">
        <v>45.1</v>
      </c>
      <c r="BN99" s="5">
        <v>34957</v>
      </c>
      <c r="BO99" s="3">
        <v>1</v>
      </c>
      <c r="BP99" s="3">
        <v>1</v>
      </c>
      <c r="BR99" s="3" t="s">
        <v>212</v>
      </c>
      <c r="BS99" s="3">
        <v>25785</v>
      </c>
      <c r="BT99" s="3">
        <v>52</v>
      </c>
      <c r="BV99" s="3" t="s">
        <v>243</v>
      </c>
      <c r="BW99" s="3" t="s">
        <v>99</v>
      </c>
      <c r="BX99" s="3">
        <v>3</v>
      </c>
      <c r="BY99" s="3" t="s">
        <v>100</v>
      </c>
      <c r="CA99" s="3" t="s">
        <v>101</v>
      </c>
      <c r="CD99" s="3">
        <v>29.528549699999999</v>
      </c>
      <c r="CE99" s="3">
        <v>211</v>
      </c>
      <c r="CF99" s="3">
        <v>-96.701554700000003</v>
      </c>
      <c r="CI99" s="3" t="s">
        <v>102</v>
      </c>
      <c r="CJ99" s="3" t="s">
        <v>89</v>
      </c>
      <c r="CK99" s="3" t="s">
        <v>244</v>
      </c>
      <c r="CL99" s="3">
        <v>128141650</v>
      </c>
      <c r="CM99" s="3">
        <v>25</v>
      </c>
      <c r="CO99" s="3">
        <v>8</v>
      </c>
      <c r="CP99" s="3">
        <v>0</v>
      </c>
    </row>
    <row r="100" spans="1:94" ht="45">
      <c r="A100" s="4">
        <v>42321323180000</v>
      </c>
      <c r="B100" s="7">
        <v>4232132318</v>
      </c>
      <c r="C100" s="4">
        <f>COUNTIF(Table2[API 10/UWI],Table1[[#This Row],[Cleaned API]])</f>
        <v>2</v>
      </c>
      <c r="D100" s="7" t="str">
        <f>IFERROR(INDEX(Table2[Permit Type],MATCH(Table1[[#This Row],[Cleaned API]],Table2[API 10/UWI],0)), "Not in Permit List")</f>
        <v>Recomplete</v>
      </c>
      <c r="E100" s="7" t="str">
        <f>IF(AND(Table1[[#This Row],[Occurences in Magnum Permit List]]&gt;0, Table1[[#This Row],[Data Pull Permit Type]]="NewDrill"), "Y", "N")</f>
        <v>N</v>
      </c>
      <c r="F100" s="3" t="s">
        <v>89</v>
      </c>
      <c r="G100" s="3" t="s">
        <v>118</v>
      </c>
      <c r="H100" s="8"/>
      <c r="I100" s="3" t="s">
        <v>117</v>
      </c>
      <c r="J100" s="3" t="str">
        <f>LEFT(Table1[[#This Row],[County/Parish]],LEN(Table1[[#This Row],[County/Parish]])-5)</f>
        <v>MATAGORDA</v>
      </c>
      <c r="K100" s="3" t="s">
        <v>384</v>
      </c>
      <c r="L100" s="3" t="s">
        <v>107</v>
      </c>
      <c r="M100" s="3" t="s">
        <v>94</v>
      </c>
      <c r="N100" s="3" t="s">
        <v>95</v>
      </c>
      <c r="O100" s="3">
        <v>10750</v>
      </c>
      <c r="P100" s="5">
        <v>40510</v>
      </c>
      <c r="Q100" s="5">
        <v>40575</v>
      </c>
      <c r="R100" s="5">
        <v>41091</v>
      </c>
      <c r="S100" s="3">
        <v>14</v>
      </c>
      <c r="T100" s="3">
        <v>4</v>
      </c>
      <c r="V100" s="3">
        <v>2016</v>
      </c>
      <c r="X100" s="3">
        <v>73</v>
      </c>
      <c r="Z100" s="3">
        <v>24192</v>
      </c>
      <c r="AA100" s="3">
        <v>2017</v>
      </c>
      <c r="AC100" s="3">
        <v>148</v>
      </c>
      <c r="AE100" s="3">
        <v>897</v>
      </c>
      <c r="AF100" s="3" t="s">
        <v>108</v>
      </c>
      <c r="AG100" s="3">
        <v>0</v>
      </c>
      <c r="AH100" s="3">
        <v>897</v>
      </c>
      <c r="AI100" s="3">
        <v>10764</v>
      </c>
      <c r="AK100" s="3">
        <v>0</v>
      </c>
      <c r="AL100" s="3">
        <v>0</v>
      </c>
      <c r="AM100" s="3">
        <v>0</v>
      </c>
      <c r="AN100" s="3">
        <v>581</v>
      </c>
      <c r="AO100" s="3">
        <v>876</v>
      </c>
      <c r="AP100" s="3">
        <v>897</v>
      </c>
      <c r="AR100" s="5">
        <v>44027</v>
      </c>
      <c r="AS100" s="3">
        <v>10764</v>
      </c>
      <c r="AV100" s="3">
        <v>0</v>
      </c>
      <c r="AW100" s="3">
        <v>3.5750000000000002</v>
      </c>
      <c r="AX100" s="3">
        <v>0</v>
      </c>
      <c r="AY100" s="3">
        <v>279750</v>
      </c>
      <c r="BB100" s="3">
        <v>4</v>
      </c>
      <c r="BC100" s="3">
        <v>1</v>
      </c>
      <c r="BD100" s="3">
        <v>339</v>
      </c>
      <c r="BE100" s="3">
        <v>7</v>
      </c>
      <c r="BF100" s="3">
        <v>339</v>
      </c>
      <c r="BG100" s="3">
        <v>7</v>
      </c>
      <c r="BH100" s="3">
        <v>2</v>
      </c>
      <c r="BI100" s="3">
        <v>7</v>
      </c>
      <c r="BJ100" s="3">
        <v>10296</v>
      </c>
      <c r="BK100" s="3">
        <v>10302</v>
      </c>
      <c r="BM100" s="3">
        <v>40</v>
      </c>
      <c r="BN100" s="5">
        <v>40677</v>
      </c>
      <c r="BO100" s="3">
        <v>1</v>
      </c>
      <c r="BP100" s="3">
        <v>1</v>
      </c>
      <c r="BQ100" s="3" t="s">
        <v>89</v>
      </c>
      <c r="BR100" s="3" t="s">
        <v>97</v>
      </c>
      <c r="BS100" s="3">
        <v>25766</v>
      </c>
      <c r="BT100" s="3">
        <v>6</v>
      </c>
      <c r="BV100" s="3" t="s">
        <v>264</v>
      </c>
      <c r="BW100" s="3" t="s">
        <v>99</v>
      </c>
      <c r="BX100" s="3">
        <v>3</v>
      </c>
      <c r="BY100" s="3" t="s">
        <v>100</v>
      </c>
      <c r="CA100" s="3" t="s">
        <v>101</v>
      </c>
      <c r="CD100" s="3">
        <v>28.951774199999999</v>
      </c>
      <c r="CE100" s="3">
        <v>45</v>
      </c>
      <c r="CF100" s="3">
        <v>-95.987261099999998</v>
      </c>
      <c r="CI100" s="3" t="s">
        <v>102</v>
      </c>
      <c r="CJ100" s="3" t="s">
        <v>89</v>
      </c>
      <c r="CK100" s="3" t="s">
        <v>121</v>
      </c>
      <c r="CL100" s="3">
        <v>128129899</v>
      </c>
      <c r="CM100" s="3">
        <v>1119</v>
      </c>
      <c r="CN100" s="3">
        <v>4</v>
      </c>
      <c r="CO100" s="3">
        <v>13428</v>
      </c>
      <c r="CP100" s="3">
        <v>0</v>
      </c>
    </row>
    <row r="101" spans="1:94" ht="45">
      <c r="A101" s="4">
        <v>42409326660000</v>
      </c>
      <c r="B101" s="7">
        <v>4240932666</v>
      </c>
      <c r="C101" s="4">
        <f>COUNTIF(Table2[API 10/UWI],Table1[[#This Row],[Cleaned API]])</f>
        <v>1</v>
      </c>
      <c r="D101" s="7" t="str">
        <f>IFERROR(INDEX(Table2[Permit Type],MATCH(Table1[[#This Row],[Cleaned API]],Table2[API 10/UWI],0)), "Not in Permit List")</f>
        <v>Recomplete</v>
      </c>
      <c r="E101" s="7" t="str">
        <f>IF(AND(Table1[[#This Row],[Occurences in Magnum Permit List]]&gt;0, Table1[[#This Row],[Data Pull Permit Type]]="NewDrill"), "Y", "N")</f>
        <v>N</v>
      </c>
      <c r="F101" s="3" t="s">
        <v>89</v>
      </c>
      <c r="G101" s="3" t="s">
        <v>385</v>
      </c>
      <c r="H101" s="8">
        <v>8</v>
      </c>
      <c r="I101" s="3" t="s">
        <v>293</v>
      </c>
      <c r="J101" s="3" t="str">
        <f>LEFT(Table1[[#This Row],[County/Parish]],LEN(Table1[[#This Row],[County/Parish]])-5)</f>
        <v>SAN PATRICIO</v>
      </c>
      <c r="K101" s="3" t="s">
        <v>386</v>
      </c>
      <c r="L101" s="3" t="s">
        <v>107</v>
      </c>
      <c r="M101" s="3" t="s">
        <v>94</v>
      </c>
      <c r="N101" s="3" t="s">
        <v>95</v>
      </c>
      <c r="O101" s="3">
        <v>7925</v>
      </c>
      <c r="P101" s="5">
        <v>38610</v>
      </c>
      <c r="Q101" s="5">
        <v>40603</v>
      </c>
      <c r="R101" s="5">
        <v>43435</v>
      </c>
      <c r="S101" s="3">
        <v>78</v>
      </c>
      <c r="T101" s="3">
        <v>197348</v>
      </c>
      <c r="V101" s="3">
        <v>14823</v>
      </c>
      <c r="X101" s="3">
        <v>129</v>
      </c>
      <c r="Z101" s="3">
        <v>839724</v>
      </c>
      <c r="AA101" s="3">
        <v>47714</v>
      </c>
      <c r="AC101" s="3">
        <v>122</v>
      </c>
      <c r="AE101" s="3">
        <v>578</v>
      </c>
      <c r="AF101" s="3" t="s">
        <v>96</v>
      </c>
      <c r="AG101" s="3">
        <v>0</v>
      </c>
      <c r="AH101" s="3">
        <v>578</v>
      </c>
      <c r="AI101" s="3">
        <v>33283</v>
      </c>
      <c r="AK101" s="3">
        <v>2</v>
      </c>
      <c r="AL101" s="3">
        <v>2</v>
      </c>
      <c r="AM101" s="3">
        <v>0</v>
      </c>
      <c r="AN101" s="3">
        <v>12200</v>
      </c>
      <c r="AO101" s="3">
        <v>2401</v>
      </c>
      <c r="AR101" s="5">
        <v>44045</v>
      </c>
      <c r="AV101" s="3">
        <v>0</v>
      </c>
      <c r="AW101" s="3">
        <v>17860.825000000001</v>
      </c>
      <c r="AX101" s="3">
        <v>13310</v>
      </c>
      <c r="AY101" s="3">
        <v>55.988</v>
      </c>
      <c r="BB101" s="3">
        <v>9114</v>
      </c>
      <c r="BC101" s="3">
        <v>61</v>
      </c>
      <c r="BD101" s="3">
        <v>609</v>
      </c>
      <c r="BE101" s="3">
        <v>14</v>
      </c>
      <c r="BF101" s="3">
        <v>1684</v>
      </c>
      <c r="BG101" s="3">
        <v>67</v>
      </c>
      <c r="BH101" s="3">
        <v>10</v>
      </c>
      <c r="BI101" s="3">
        <v>67</v>
      </c>
      <c r="BJ101" s="3">
        <v>6878</v>
      </c>
      <c r="BK101" s="3">
        <v>7484</v>
      </c>
      <c r="BM101" s="3">
        <v>40</v>
      </c>
      <c r="BN101" s="5">
        <v>37011</v>
      </c>
      <c r="BO101" s="3">
        <v>1</v>
      </c>
      <c r="BP101" s="3">
        <v>1</v>
      </c>
      <c r="BR101" s="3" t="s">
        <v>294</v>
      </c>
      <c r="BS101" s="3">
        <v>13668</v>
      </c>
      <c r="BT101" s="3">
        <v>606</v>
      </c>
      <c r="BV101" s="3" t="s">
        <v>387</v>
      </c>
      <c r="BW101" s="3" t="s">
        <v>99</v>
      </c>
      <c r="BX101" s="3">
        <v>4</v>
      </c>
      <c r="BY101" s="3" t="s">
        <v>100</v>
      </c>
      <c r="CA101" s="3" t="s">
        <v>101</v>
      </c>
      <c r="CD101" s="3">
        <v>28.002861500000002</v>
      </c>
      <c r="CF101" s="3">
        <v>-97.429479400000005</v>
      </c>
      <c r="CI101" s="3" t="s">
        <v>102</v>
      </c>
      <c r="CJ101" s="3" t="s">
        <v>89</v>
      </c>
      <c r="CL101" s="3">
        <v>127165750</v>
      </c>
      <c r="CM101" s="3">
        <v>582</v>
      </c>
      <c r="CN101" s="3">
        <v>10395</v>
      </c>
      <c r="CO101" s="3">
        <v>10835</v>
      </c>
      <c r="CP101" s="3">
        <v>6114</v>
      </c>
    </row>
    <row r="102" spans="1:94" ht="45">
      <c r="A102" s="4">
        <v>42409313330000</v>
      </c>
      <c r="B102" s="7">
        <v>4240931333</v>
      </c>
      <c r="C102" s="4">
        <f>COUNTIF(Table2[API 10/UWI],Table1[[#This Row],[Cleaned API]])</f>
        <v>2</v>
      </c>
      <c r="D102" s="7" t="str">
        <f>IFERROR(INDEX(Table2[Permit Type],MATCH(Table1[[#This Row],[Cleaned API]],Table2[API 10/UWI],0)), "Not in Permit List")</f>
        <v>Recomplete</v>
      </c>
      <c r="E102" s="7" t="str">
        <f>IF(AND(Table1[[#This Row],[Occurences in Magnum Permit List]]&gt;0, Table1[[#This Row],[Data Pull Permit Type]]="NewDrill"), "Y", "N")</f>
        <v>N</v>
      </c>
      <c r="F102" s="3" t="s">
        <v>89</v>
      </c>
      <c r="G102" s="3" t="s">
        <v>388</v>
      </c>
      <c r="H102" s="8" t="s">
        <v>292</v>
      </c>
      <c r="I102" s="3" t="s">
        <v>293</v>
      </c>
      <c r="J102" s="3" t="str">
        <f>LEFT(Table1[[#This Row],[County/Parish]],LEN(Table1[[#This Row],[County/Parish]])-5)</f>
        <v>SAN PATRICIO</v>
      </c>
      <c r="K102" s="3">
        <v>9300</v>
      </c>
      <c r="L102" s="3" t="s">
        <v>93</v>
      </c>
      <c r="M102" s="3" t="s">
        <v>94</v>
      </c>
      <c r="N102" s="3" t="s">
        <v>95</v>
      </c>
      <c r="O102" s="3">
        <v>10385</v>
      </c>
      <c r="P102" s="5">
        <v>34743</v>
      </c>
      <c r="Q102" s="5">
        <v>40575</v>
      </c>
      <c r="R102" s="5">
        <v>41579</v>
      </c>
      <c r="S102" s="3">
        <v>33</v>
      </c>
      <c r="T102" s="3">
        <v>564892</v>
      </c>
      <c r="V102" s="3">
        <v>7520</v>
      </c>
      <c r="X102" s="3">
        <v>9</v>
      </c>
      <c r="Y102" s="3">
        <v>3228</v>
      </c>
      <c r="Z102" s="3">
        <v>1891</v>
      </c>
      <c r="AA102" s="3">
        <v>101669</v>
      </c>
      <c r="AC102" s="3">
        <v>115</v>
      </c>
      <c r="AD102" s="3">
        <v>6753</v>
      </c>
      <c r="AE102" s="3">
        <v>3330</v>
      </c>
      <c r="AF102" s="3" t="s">
        <v>96</v>
      </c>
      <c r="AG102" s="3">
        <v>200552</v>
      </c>
      <c r="AH102" s="3">
        <v>36755</v>
      </c>
      <c r="AI102" s="3">
        <v>637</v>
      </c>
      <c r="AK102" s="3">
        <v>24</v>
      </c>
      <c r="AL102" s="3">
        <v>274</v>
      </c>
      <c r="AM102" s="3">
        <v>1500</v>
      </c>
      <c r="AN102" s="3">
        <v>1643194</v>
      </c>
      <c r="AO102" s="3">
        <v>16</v>
      </c>
      <c r="AP102" s="3">
        <v>1996</v>
      </c>
      <c r="AQ102" s="3">
        <v>164259</v>
      </c>
      <c r="AR102" s="5">
        <v>41913</v>
      </c>
      <c r="AS102" s="3">
        <v>522</v>
      </c>
      <c r="AT102" s="3">
        <v>0</v>
      </c>
      <c r="AU102" s="3">
        <v>0</v>
      </c>
      <c r="AV102" s="3">
        <v>62840</v>
      </c>
      <c r="AW102" s="3">
        <v>116558.75</v>
      </c>
      <c r="AX102" s="3">
        <v>75120</v>
      </c>
      <c r="AY102" s="3">
        <v>8.5790000000000006</v>
      </c>
      <c r="AZ102" s="3">
        <v>15.9</v>
      </c>
      <c r="BA102" s="3">
        <v>2.8</v>
      </c>
      <c r="BB102" s="3">
        <v>46499</v>
      </c>
      <c r="BC102" s="3">
        <v>2</v>
      </c>
      <c r="BD102" s="3">
        <v>772</v>
      </c>
      <c r="BE102" s="3">
        <v>5</v>
      </c>
      <c r="BF102" s="3">
        <v>8490</v>
      </c>
      <c r="BG102" s="3">
        <v>2</v>
      </c>
      <c r="BH102" s="3">
        <v>51</v>
      </c>
      <c r="BI102" s="3">
        <v>2</v>
      </c>
      <c r="BJ102" s="3">
        <v>9339</v>
      </c>
      <c r="BK102" s="3">
        <v>9349</v>
      </c>
      <c r="BL102" s="3">
        <v>0.8</v>
      </c>
      <c r="BM102" s="3">
        <v>55.7</v>
      </c>
      <c r="BN102" s="5">
        <v>40585</v>
      </c>
      <c r="BO102" s="3">
        <v>1</v>
      </c>
      <c r="BP102" s="3">
        <v>1</v>
      </c>
      <c r="BQ102" s="3" t="s">
        <v>89</v>
      </c>
      <c r="BR102" s="3" t="s">
        <v>97</v>
      </c>
      <c r="BS102" s="3">
        <v>261711</v>
      </c>
      <c r="BT102" s="3">
        <v>10</v>
      </c>
      <c r="BV102" s="3" t="s">
        <v>295</v>
      </c>
      <c r="BW102" s="3" t="s">
        <v>99</v>
      </c>
      <c r="BX102" s="3">
        <v>4</v>
      </c>
      <c r="BY102" s="3" t="s">
        <v>100</v>
      </c>
      <c r="CA102" s="3" t="s">
        <v>101</v>
      </c>
      <c r="CD102" s="3">
        <v>28.000155199999998</v>
      </c>
      <c r="CE102" s="3">
        <v>129</v>
      </c>
      <c r="CF102" s="3">
        <v>-97.422919300000004</v>
      </c>
      <c r="CI102" s="3" t="s">
        <v>102</v>
      </c>
      <c r="CJ102" s="3" t="s">
        <v>89</v>
      </c>
      <c r="CK102" s="3" t="s">
        <v>296</v>
      </c>
      <c r="CL102" s="3">
        <v>127156501</v>
      </c>
      <c r="CM102" s="3">
        <v>800</v>
      </c>
      <c r="CN102" s="3">
        <v>93247</v>
      </c>
      <c r="CO102" s="3">
        <v>393</v>
      </c>
      <c r="CP102" s="3">
        <v>5050</v>
      </c>
    </row>
    <row r="103" spans="1:94" ht="45">
      <c r="A103" s="4">
        <v>42409313390000</v>
      </c>
      <c r="B103" s="7">
        <v>4240931339</v>
      </c>
      <c r="C103" s="4">
        <f>COUNTIF(Table2[API 10/UWI],Table1[[#This Row],[Cleaned API]])</f>
        <v>1</v>
      </c>
      <c r="D103" s="7" t="str">
        <f>IFERROR(INDEX(Table2[Permit Type],MATCH(Table1[[#This Row],[Cleaned API]],Table2[API 10/UWI],0)), "Not in Permit List")</f>
        <v>ReEnter</v>
      </c>
      <c r="E103" s="7" t="str">
        <f>IF(AND(Table1[[#This Row],[Occurences in Magnum Permit List]]&gt;0, Table1[[#This Row],[Data Pull Permit Type]]="NewDrill"), "Y", "N")</f>
        <v>N</v>
      </c>
      <c r="F103" s="3" t="s">
        <v>89</v>
      </c>
      <c r="G103" s="3" t="s">
        <v>389</v>
      </c>
      <c r="H103" s="8">
        <v>1</v>
      </c>
      <c r="I103" s="3" t="s">
        <v>293</v>
      </c>
      <c r="J103" s="3" t="str">
        <f>LEFT(Table1[[#This Row],[County/Parish]],LEN(Table1[[#This Row],[County/Parish]])-5)</f>
        <v>SAN PATRICIO</v>
      </c>
      <c r="K103" s="3" t="s">
        <v>390</v>
      </c>
      <c r="L103" s="3" t="s">
        <v>107</v>
      </c>
      <c r="M103" s="3" t="s">
        <v>94</v>
      </c>
      <c r="N103" s="3" t="s">
        <v>95</v>
      </c>
      <c r="O103" s="3">
        <v>9180</v>
      </c>
      <c r="P103" s="5">
        <v>29023</v>
      </c>
      <c r="Q103" s="5">
        <v>40664</v>
      </c>
      <c r="R103" s="5">
        <v>43374</v>
      </c>
      <c r="S103" s="3">
        <v>38</v>
      </c>
      <c r="T103" s="3">
        <v>624</v>
      </c>
      <c r="V103" s="3">
        <v>4357</v>
      </c>
      <c r="X103" s="3">
        <v>167</v>
      </c>
      <c r="Z103" s="3">
        <v>33733</v>
      </c>
      <c r="AA103" s="3">
        <v>4461</v>
      </c>
      <c r="AC103" s="3">
        <v>25</v>
      </c>
      <c r="AE103" s="3">
        <v>1429</v>
      </c>
      <c r="AF103" s="3" t="s">
        <v>96</v>
      </c>
      <c r="AG103" s="3">
        <v>34</v>
      </c>
      <c r="AH103" s="3">
        <v>1435</v>
      </c>
      <c r="AI103" s="3">
        <v>11063</v>
      </c>
      <c r="AK103" s="3">
        <v>17</v>
      </c>
      <c r="AL103" s="3">
        <v>17</v>
      </c>
      <c r="AM103" s="3">
        <v>0</v>
      </c>
      <c r="AN103" s="3">
        <v>100400</v>
      </c>
      <c r="AO103" s="3">
        <v>1293</v>
      </c>
      <c r="AP103" s="3">
        <v>8</v>
      </c>
      <c r="AR103" s="5">
        <v>43073</v>
      </c>
      <c r="AS103" s="3">
        <v>62</v>
      </c>
      <c r="AV103" s="3">
        <v>0</v>
      </c>
      <c r="AX103" s="3">
        <v>140</v>
      </c>
      <c r="BB103" s="3">
        <v>62</v>
      </c>
      <c r="BC103" s="3">
        <v>11</v>
      </c>
      <c r="BD103" s="3">
        <v>502</v>
      </c>
      <c r="BE103" s="3">
        <v>2</v>
      </c>
      <c r="BF103" s="3">
        <v>502</v>
      </c>
      <c r="BG103" s="3">
        <v>2</v>
      </c>
      <c r="BH103" s="3">
        <v>3</v>
      </c>
      <c r="BI103" s="3">
        <v>2</v>
      </c>
      <c r="BJ103" s="3">
        <v>6713</v>
      </c>
      <c r="BK103" s="3">
        <v>6725</v>
      </c>
      <c r="BM103" s="3">
        <v>48.2</v>
      </c>
      <c r="BN103" s="5">
        <v>29102</v>
      </c>
      <c r="BO103" s="3">
        <v>1</v>
      </c>
      <c r="BP103" s="3">
        <v>1</v>
      </c>
      <c r="BR103" s="3" t="s">
        <v>294</v>
      </c>
      <c r="BS103" s="3">
        <v>13664</v>
      </c>
      <c r="BT103" s="3">
        <v>12</v>
      </c>
      <c r="BV103" s="3" t="s">
        <v>387</v>
      </c>
      <c r="BW103" s="3" t="s">
        <v>99</v>
      </c>
      <c r="BX103" s="3">
        <v>4</v>
      </c>
      <c r="BY103" s="3" t="s">
        <v>100</v>
      </c>
      <c r="CA103" s="3" t="s">
        <v>101</v>
      </c>
      <c r="CD103" s="3">
        <v>28.003588100000002</v>
      </c>
      <c r="CE103" s="3">
        <v>129</v>
      </c>
      <c r="CF103" s="3">
        <v>-97.422274400000006</v>
      </c>
      <c r="CI103" s="3" t="s">
        <v>102</v>
      </c>
      <c r="CJ103" s="3" t="s">
        <v>89</v>
      </c>
      <c r="CK103" s="3" t="s">
        <v>296</v>
      </c>
      <c r="CL103" s="3">
        <v>126836602</v>
      </c>
      <c r="CM103" s="3">
        <v>1449</v>
      </c>
      <c r="CO103" s="3">
        <v>11218</v>
      </c>
      <c r="CP103" s="3">
        <v>0</v>
      </c>
    </row>
    <row r="104" spans="1:94" ht="30">
      <c r="A104" s="4">
        <v>42409326990000</v>
      </c>
      <c r="B104" s="7">
        <v>4240932699</v>
      </c>
      <c r="C104" s="4">
        <f>COUNTIF(Table2[API 10/UWI],Table1[[#This Row],[Cleaned API]])</f>
        <v>1</v>
      </c>
      <c r="D104" s="7" t="str">
        <f>IFERROR(INDEX(Table2[Permit Type],MATCH(Table1[[#This Row],[Cleaned API]],Table2[API 10/UWI],0)), "Not in Permit List")</f>
        <v>ReEnter</v>
      </c>
      <c r="E104" s="7" t="str">
        <f>IF(AND(Table1[[#This Row],[Occurences in Magnum Permit List]]&gt;0, Table1[[#This Row],[Data Pull Permit Type]]="NewDrill"), "Y", "N")</f>
        <v>N</v>
      </c>
      <c r="F104" s="3" t="s">
        <v>89</v>
      </c>
      <c r="G104" s="3" t="s">
        <v>391</v>
      </c>
      <c r="H104" s="8">
        <v>1</v>
      </c>
      <c r="I104" s="3" t="s">
        <v>293</v>
      </c>
      <c r="J104" s="3" t="str">
        <f>LEFT(Table1[[#This Row],[County/Parish]],LEN(Table1[[#This Row],[County/Parish]])-5)</f>
        <v>SAN PATRICIO</v>
      </c>
      <c r="L104" s="3" t="s">
        <v>93</v>
      </c>
      <c r="M104" s="3" t="s">
        <v>94</v>
      </c>
      <c r="N104" s="3" t="s">
        <v>95</v>
      </c>
      <c r="O104" s="3">
        <v>9800</v>
      </c>
      <c r="P104" s="5">
        <v>37390</v>
      </c>
      <c r="AF104" s="3" t="s">
        <v>96</v>
      </c>
      <c r="AR104" s="5">
        <v>42339</v>
      </c>
      <c r="AT104" s="3">
        <v>0</v>
      </c>
      <c r="AU104" s="3">
        <v>0</v>
      </c>
      <c r="BN104" s="5">
        <v>40464</v>
      </c>
      <c r="BO104" s="3">
        <v>1</v>
      </c>
      <c r="BS104" s="3">
        <v>261205</v>
      </c>
      <c r="BU104" s="3">
        <v>0</v>
      </c>
      <c r="BV104" s="3" t="s">
        <v>114</v>
      </c>
      <c r="BW104" s="3" t="s">
        <v>99</v>
      </c>
      <c r="BX104" s="3">
        <v>4</v>
      </c>
      <c r="BY104" s="3" t="s">
        <v>100</v>
      </c>
      <c r="CA104" s="3" t="s">
        <v>101</v>
      </c>
      <c r="CD104" s="3">
        <v>28.0161677</v>
      </c>
      <c r="CE104" s="3">
        <v>224</v>
      </c>
      <c r="CF104" s="3">
        <v>-97.420103299999994</v>
      </c>
      <c r="CI104" s="3" t="s">
        <v>102</v>
      </c>
      <c r="CJ104" s="3" t="s">
        <v>89</v>
      </c>
      <c r="CK104" s="3" t="s">
        <v>392</v>
      </c>
      <c r="CL104" s="3">
        <v>126836401</v>
      </c>
      <c r="CP104" s="3">
        <v>0</v>
      </c>
    </row>
    <row r="105" spans="1:94" ht="45">
      <c r="A105" s="4">
        <v>42015306440000</v>
      </c>
      <c r="B105" s="7">
        <v>4201530644</v>
      </c>
      <c r="C105" s="4">
        <f>COUNTIF(Table2[API 10/UWI],Table1[[#This Row],[Cleaned API]])</f>
        <v>1</v>
      </c>
      <c r="D105" s="7" t="str">
        <f>IFERROR(INDEX(Table2[Permit Type],MATCH(Table1[[#This Row],[Cleaned API]],Table2[API 10/UWI],0)), "Not in Permit List")</f>
        <v>Recomplete</v>
      </c>
      <c r="E105" s="7" t="str">
        <f>IF(AND(Table1[[#This Row],[Occurences in Magnum Permit List]]&gt;0, Table1[[#This Row],[Data Pull Permit Type]]="NewDrill"), "Y", "N")</f>
        <v>N</v>
      </c>
      <c r="F105" s="3" t="s">
        <v>89</v>
      </c>
      <c r="G105" s="3" t="s">
        <v>235</v>
      </c>
      <c r="H105" s="8">
        <v>1</v>
      </c>
      <c r="I105" s="3" t="s">
        <v>236</v>
      </c>
      <c r="J105" s="3" t="str">
        <f>LEFT(Table1[[#This Row],[County/Parish]],LEN(Table1[[#This Row],[County/Parish]])-5)</f>
        <v>AUSTIN</v>
      </c>
      <c r="K105" s="3" t="s">
        <v>393</v>
      </c>
      <c r="L105" s="3" t="s">
        <v>107</v>
      </c>
      <c r="M105" s="3" t="s">
        <v>94</v>
      </c>
      <c r="N105" s="3" t="s">
        <v>95</v>
      </c>
      <c r="O105" s="3">
        <v>10216</v>
      </c>
      <c r="P105" s="5">
        <v>34086</v>
      </c>
      <c r="Q105" s="5">
        <v>40391</v>
      </c>
      <c r="R105" s="5">
        <v>42583</v>
      </c>
      <c r="S105" s="3">
        <v>71</v>
      </c>
      <c r="T105" s="3">
        <v>12673</v>
      </c>
      <c r="V105" s="3">
        <v>14006</v>
      </c>
      <c r="X105" s="3">
        <v>12</v>
      </c>
      <c r="Z105" s="3">
        <v>280120</v>
      </c>
      <c r="AA105" s="3">
        <v>16118</v>
      </c>
      <c r="AC105" s="3">
        <v>876</v>
      </c>
      <c r="AD105" s="3">
        <v>2133</v>
      </c>
      <c r="AE105" s="3">
        <v>2778</v>
      </c>
      <c r="AF105" s="3" t="s">
        <v>108</v>
      </c>
      <c r="AG105" s="3">
        <v>6955</v>
      </c>
      <c r="AH105" s="3">
        <v>3937</v>
      </c>
      <c r="AI105" s="3">
        <v>55560</v>
      </c>
      <c r="AJ105" s="3" t="s">
        <v>181</v>
      </c>
      <c r="AK105" s="3">
        <v>14</v>
      </c>
      <c r="AL105" s="3">
        <v>20</v>
      </c>
      <c r="AM105" s="3">
        <v>38</v>
      </c>
      <c r="AN105" s="3">
        <v>120200</v>
      </c>
      <c r="AO105" s="3">
        <v>240</v>
      </c>
      <c r="AP105" s="3">
        <v>1092</v>
      </c>
      <c r="AR105" s="5">
        <v>42672</v>
      </c>
      <c r="AS105" s="3">
        <v>21840</v>
      </c>
      <c r="AV105" s="3">
        <v>2770</v>
      </c>
      <c r="AX105" s="3">
        <v>900</v>
      </c>
      <c r="AZ105" s="3">
        <v>360.5</v>
      </c>
      <c r="BB105" s="3">
        <v>2133</v>
      </c>
      <c r="BC105" s="3">
        <v>1</v>
      </c>
      <c r="BD105" s="3">
        <v>876</v>
      </c>
      <c r="BE105" s="3">
        <v>1</v>
      </c>
      <c r="BF105" s="3">
        <v>1232</v>
      </c>
      <c r="BG105" s="3">
        <v>1</v>
      </c>
      <c r="BH105" s="3">
        <v>7</v>
      </c>
      <c r="BI105" s="3">
        <v>1</v>
      </c>
      <c r="BJ105" s="3">
        <v>9226</v>
      </c>
      <c r="BK105" s="3">
        <v>9230</v>
      </c>
      <c r="BM105" s="3">
        <v>46</v>
      </c>
      <c r="BN105" s="5">
        <v>34114</v>
      </c>
      <c r="BO105" s="3">
        <v>1</v>
      </c>
      <c r="BP105" s="3">
        <v>1</v>
      </c>
      <c r="BQ105" s="3" t="s">
        <v>89</v>
      </c>
      <c r="BR105" s="3" t="s">
        <v>331</v>
      </c>
      <c r="BS105" s="3">
        <v>25654</v>
      </c>
      <c r="BT105" s="3">
        <v>4</v>
      </c>
      <c r="BV105" s="3" t="s">
        <v>238</v>
      </c>
      <c r="BW105" s="3" t="s">
        <v>99</v>
      </c>
      <c r="BX105" s="3">
        <v>3</v>
      </c>
      <c r="BY105" s="3" t="s">
        <v>100</v>
      </c>
      <c r="CA105" s="3" t="s">
        <v>101</v>
      </c>
      <c r="CD105" s="3">
        <v>30.019736200000001</v>
      </c>
      <c r="CE105" s="3">
        <v>60</v>
      </c>
      <c r="CF105" s="3">
        <v>-96.453117500000005</v>
      </c>
      <c r="CI105" s="3" t="s">
        <v>102</v>
      </c>
      <c r="CJ105" s="3" t="s">
        <v>89</v>
      </c>
      <c r="CK105" s="3" t="s">
        <v>394</v>
      </c>
      <c r="CL105" s="3">
        <v>126346944</v>
      </c>
      <c r="CM105" s="3">
        <v>62</v>
      </c>
      <c r="CO105" s="3">
        <v>1240</v>
      </c>
      <c r="CP105" s="3">
        <v>0</v>
      </c>
    </row>
    <row r="106" spans="1:94" ht="45">
      <c r="A106" s="4">
        <v>17011211050000</v>
      </c>
      <c r="B106" s="7">
        <v>1701121105</v>
      </c>
      <c r="C106" s="4">
        <f>COUNTIF(Table2[API 10/UWI],Table1[[#This Row],[Cleaned API]])</f>
        <v>1</v>
      </c>
      <c r="D106" s="7" t="str">
        <f>IFERROR(INDEX(Table2[Permit Type],MATCH(Table1[[#This Row],[Cleaned API]],Table2[API 10/UWI],0)), "Not in Permit List")</f>
        <v>NewDrill</v>
      </c>
      <c r="E106" s="7" t="str">
        <f>IF(AND(Table1[[#This Row],[Occurences in Magnum Permit List]]&gt;0, Table1[[#This Row],[Data Pull Permit Type]]="NewDrill"), "Y", "N")</f>
        <v>Y</v>
      </c>
      <c r="F106" s="3" t="s">
        <v>89</v>
      </c>
      <c r="G106" s="3" t="s">
        <v>395</v>
      </c>
      <c r="H106" s="8">
        <v>1</v>
      </c>
      <c r="I106" s="3" t="s">
        <v>286</v>
      </c>
      <c r="J106" s="3" t="str">
        <f>LEFT(Table1[[#This Row],[County/Parish]],LEN(Table1[[#This Row],[County/Parish]])-5)</f>
        <v>BEAUREGARD</v>
      </c>
      <c r="L106" s="3" t="s">
        <v>193</v>
      </c>
      <c r="M106" s="3" t="s">
        <v>194</v>
      </c>
      <c r="N106" s="3" t="s">
        <v>95</v>
      </c>
      <c r="O106" s="3">
        <v>8800</v>
      </c>
      <c r="P106" s="5">
        <v>40804</v>
      </c>
      <c r="AF106" s="3" t="s">
        <v>195</v>
      </c>
      <c r="AJ106" s="3" t="s">
        <v>196</v>
      </c>
      <c r="BO106" s="3">
        <v>1</v>
      </c>
      <c r="BV106" s="3" t="s">
        <v>396</v>
      </c>
      <c r="BW106" s="3" t="s">
        <v>125</v>
      </c>
      <c r="BX106" s="3" t="s">
        <v>288</v>
      </c>
      <c r="BY106" s="3" t="s">
        <v>100</v>
      </c>
      <c r="BZ106" s="3">
        <v>18</v>
      </c>
      <c r="CA106" s="3" t="s">
        <v>101</v>
      </c>
      <c r="CB106" s="3" t="s">
        <v>397</v>
      </c>
      <c r="CC106" s="3" t="s">
        <v>398</v>
      </c>
      <c r="CD106" s="3">
        <v>30.542908700000002</v>
      </c>
      <c r="CF106" s="3">
        <v>-93.324109699999994</v>
      </c>
      <c r="CI106" s="3" t="s">
        <v>201</v>
      </c>
      <c r="CJ106" s="3" t="s">
        <v>126</v>
      </c>
      <c r="CL106" s="3">
        <v>126326085</v>
      </c>
      <c r="CP106" s="3">
        <v>243739</v>
      </c>
    </row>
    <row r="107" spans="1:94" ht="45">
      <c r="A107" s="4">
        <v>42149332100000</v>
      </c>
      <c r="B107" s="7">
        <v>4214933210</v>
      </c>
      <c r="C107" s="4">
        <f>COUNTIF(Table2[API 10/UWI],Table1[[#This Row],[Cleaned API]])</f>
        <v>3</v>
      </c>
      <c r="D107" s="7" t="str">
        <f>IFERROR(INDEX(Table2[Permit Type],MATCH(Table1[[#This Row],[Cleaned API]],Table2[API 10/UWI],0)), "Not in Permit List")</f>
        <v>Recomplete</v>
      </c>
      <c r="E107" s="7" t="str">
        <f>IF(AND(Table1[[#This Row],[Occurences in Magnum Permit List]]&gt;0, Table1[[#This Row],[Data Pull Permit Type]]="NewDrill"), "Y", "N")</f>
        <v>N</v>
      </c>
      <c r="F107" s="3" t="s">
        <v>89</v>
      </c>
      <c r="G107" s="3" t="s">
        <v>280</v>
      </c>
      <c r="H107" s="8">
        <v>1</v>
      </c>
      <c r="I107" s="3" t="s">
        <v>281</v>
      </c>
      <c r="J107" s="3" t="str">
        <f>LEFT(Table1[[#This Row],[County/Parish]],LEN(Table1[[#This Row],[County/Parish]])-5)</f>
        <v>FAYETTE</v>
      </c>
      <c r="K107" s="3" t="s">
        <v>282</v>
      </c>
      <c r="L107" s="3" t="s">
        <v>107</v>
      </c>
      <c r="M107" s="3" t="s">
        <v>94</v>
      </c>
      <c r="N107" s="3" t="s">
        <v>95</v>
      </c>
      <c r="O107" s="3">
        <v>5723</v>
      </c>
      <c r="P107" s="5">
        <v>40242</v>
      </c>
      <c r="Q107" s="5">
        <v>40299</v>
      </c>
      <c r="R107" s="5">
        <v>40575</v>
      </c>
      <c r="S107" s="3">
        <v>10</v>
      </c>
      <c r="T107" s="3">
        <v>132717</v>
      </c>
      <c r="V107" s="3">
        <v>2692</v>
      </c>
      <c r="X107" s="3">
        <v>22</v>
      </c>
      <c r="Y107" s="3">
        <v>2221</v>
      </c>
      <c r="Z107" s="3">
        <v>0</v>
      </c>
      <c r="AA107" s="3">
        <v>24812</v>
      </c>
      <c r="AB107" s="3" t="s">
        <v>283</v>
      </c>
      <c r="AC107" s="3">
        <v>538</v>
      </c>
      <c r="AD107" s="3">
        <v>12820</v>
      </c>
      <c r="AE107" s="3">
        <v>2155</v>
      </c>
      <c r="AF107" s="3" t="s">
        <v>108</v>
      </c>
      <c r="AG107" s="3">
        <v>95805</v>
      </c>
      <c r="AH107" s="3">
        <v>18123</v>
      </c>
      <c r="AI107" s="3">
        <v>0</v>
      </c>
      <c r="AJ107" s="3" t="s">
        <v>181</v>
      </c>
      <c r="AK107" s="3">
        <v>23</v>
      </c>
      <c r="AL107" s="3">
        <v>123</v>
      </c>
      <c r="AM107" s="3">
        <v>603</v>
      </c>
      <c r="AN107" s="3">
        <v>739367</v>
      </c>
      <c r="AO107" s="3">
        <v>0</v>
      </c>
      <c r="AV107" s="3">
        <v>26430</v>
      </c>
      <c r="AW107" s="3">
        <v>49300.52</v>
      </c>
      <c r="AX107" s="3">
        <v>49300</v>
      </c>
      <c r="AY107" s="3">
        <v>20.283999999999999</v>
      </c>
      <c r="AZ107" s="3">
        <v>37.799999999999997</v>
      </c>
      <c r="BA107" s="3">
        <v>9.9</v>
      </c>
      <c r="BB107" s="3">
        <v>18077</v>
      </c>
      <c r="BC107" s="3">
        <v>2</v>
      </c>
      <c r="BD107" s="3">
        <v>684</v>
      </c>
      <c r="BE107" s="3">
        <v>2</v>
      </c>
      <c r="BF107" s="3">
        <v>3697</v>
      </c>
      <c r="BG107" s="3">
        <v>2</v>
      </c>
      <c r="BH107" s="3">
        <v>22</v>
      </c>
      <c r="BI107" s="3">
        <v>2</v>
      </c>
      <c r="BJ107" s="3">
        <v>4409</v>
      </c>
      <c r="BK107" s="3">
        <v>4524</v>
      </c>
      <c r="BM107" s="3">
        <v>42.6</v>
      </c>
      <c r="BN107" s="5">
        <v>40311</v>
      </c>
      <c r="BO107" s="3">
        <v>1</v>
      </c>
      <c r="BP107" s="3">
        <v>1</v>
      </c>
      <c r="BQ107" s="3" t="s">
        <v>89</v>
      </c>
      <c r="BR107" s="3" t="s">
        <v>212</v>
      </c>
      <c r="BS107" s="3">
        <v>25650</v>
      </c>
      <c r="BT107" s="3">
        <v>115</v>
      </c>
      <c r="BV107" s="3" t="s">
        <v>283</v>
      </c>
      <c r="BW107" s="3" t="s">
        <v>99</v>
      </c>
      <c r="BX107" s="3">
        <v>3</v>
      </c>
      <c r="BY107" s="3" t="s">
        <v>100</v>
      </c>
      <c r="CA107" s="3" t="s">
        <v>101</v>
      </c>
      <c r="CD107" s="3">
        <v>30.069099300000001</v>
      </c>
      <c r="CF107" s="3">
        <v>-96.883664199999998</v>
      </c>
      <c r="CI107" s="3" t="s">
        <v>102</v>
      </c>
      <c r="CJ107" s="3" t="s">
        <v>89</v>
      </c>
      <c r="CL107" s="3">
        <v>126325782</v>
      </c>
      <c r="CM107" s="3">
        <v>2692</v>
      </c>
      <c r="CN107" s="3">
        <v>132717</v>
      </c>
      <c r="CO107" s="3">
        <v>0</v>
      </c>
      <c r="CP107" s="3">
        <v>0</v>
      </c>
    </row>
    <row r="108" spans="1:94" ht="45">
      <c r="A108" s="4">
        <v>42089326360000</v>
      </c>
      <c r="B108" s="7">
        <v>4208932636</v>
      </c>
      <c r="C108" s="4">
        <f>COUNTIF(Table2[API 10/UWI],Table1[[#This Row],[Cleaned API]])</f>
        <v>2</v>
      </c>
      <c r="D108" s="7" t="str">
        <f>IFERROR(INDEX(Table2[Permit Type],MATCH(Table1[[#This Row],[Cleaned API]],Table2[API 10/UWI],0)), "Not in Permit List")</f>
        <v>Recomplete</v>
      </c>
      <c r="E108" s="7" t="str">
        <f>IF(AND(Table1[[#This Row],[Occurences in Magnum Permit List]]&gt;0, Table1[[#This Row],[Data Pull Permit Type]]="NewDrill"), "Y", "N")</f>
        <v>N</v>
      </c>
      <c r="F108" s="3" t="s">
        <v>89</v>
      </c>
      <c r="G108" s="3" t="s">
        <v>399</v>
      </c>
      <c r="H108" s="8">
        <v>1</v>
      </c>
      <c r="I108" s="3" t="s">
        <v>179</v>
      </c>
      <c r="J108" s="3" t="str">
        <f>LEFT(Table1[[#This Row],[County/Parish]],LEN(Table1[[#This Row],[County/Parish]])-5)</f>
        <v>COLORADO</v>
      </c>
      <c r="K108" s="3">
        <v>11000</v>
      </c>
      <c r="L108" s="3" t="s">
        <v>93</v>
      </c>
      <c r="M108" s="3" t="s">
        <v>194</v>
      </c>
      <c r="N108" s="3" t="s">
        <v>95</v>
      </c>
      <c r="O108" s="3">
        <v>11300</v>
      </c>
      <c r="P108" s="5">
        <v>40423</v>
      </c>
      <c r="Q108" s="5">
        <v>40544</v>
      </c>
      <c r="R108" s="5">
        <v>41671</v>
      </c>
      <c r="S108" s="3">
        <v>38</v>
      </c>
      <c r="T108" s="3">
        <v>574122</v>
      </c>
      <c r="V108" s="3">
        <v>31847</v>
      </c>
      <c r="Y108" s="3">
        <v>262</v>
      </c>
      <c r="Z108" s="3">
        <v>8351</v>
      </c>
      <c r="AA108" s="3">
        <v>127534</v>
      </c>
      <c r="AC108" s="3">
        <v>426</v>
      </c>
      <c r="AD108" s="3">
        <v>10654</v>
      </c>
      <c r="AE108" s="3">
        <v>10538</v>
      </c>
      <c r="AF108" s="3" t="s">
        <v>108</v>
      </c>
      <c r="AG108" s="3">
        <v>143208</v>
      </c>
      <c r="AH108" s="3">
        <v>34406</v>
      </c>
      <c r="AI108" s="3">
        <v>1943</v>
      </c>
      <c r="AJ108" s="3" t="s">
        <v>181</v>
      </c>
      <c r="AK108" s="3">
        <v>77</v>
      </c>
      <c r="AL108" s="3">
        <v>230</v>
      </c>
      <c r="AM108" s="3">
        <v>918</v>
      </c>
      <c r="AN108" s="3">
        <v>1379643</v>
      </c>
      <c r="AO108" s="3">
        <v>3</v>
      </c>
      <c r="AP108" s="3">
        <v>7896</v>
      </c>
      <c r="AQ108" s="3">
        <v>178443</v>
      </c>
      <c r="AR108" s="5">
        <v>42491</v>
      </c>
      <c r="AS108" s="3">
        <v>2513</v>
      </c>
      <c r="AT108" s="3">
        <v>0</v>
      </c>
      <c r="AU108" s="3">
        <v>0</v>
      </c>
      <c r="AV108" s="3">
        <v>11930</v>
      </c>
      <c r="AW108" s="3">
        <v>31910.321</v>
      </c>
      <c r="AX108" s="3">
        <v>18030</v>
      </c>
      <c r="AY108" s="3">
        <v>31.338000000000001</v>
      </c>
      <c r="AZ108" s="3">
        <v>83.8</v>
      </c>
      <c r="BA108" s="3">
        <v>0</v>
      </c>
      <c r="BB108" s="3">
        <v>30949</v>
      </c>
      <c r="BC108" s="3">
        <v>3</v>
      </c>
      <c r="BD108" s="3">
        <v>2397</v>
      </c>
      <c r="BE108" s="3">
        <v>3</v>
      </c>
      <c r="BF108" s="3">
        <v>7555</v>
      </c>
      <c r="BG108" s="3">
        <v>3</v>
      </c>
      <c r="BH108" s="3">
        <v>45</v>
      </c>
      <c r="BI108" s="3">
        <v>3</v>
      </c>
      <c r="BJ108" s="3">
        <v>10855</v>
      </c>
      <c r="BK108" s="3">
        <v>11063</v>
      </c>
      <c r="BL108" s="3">
        <v>0.71</v>
      </c>
      <c r="BM108" s="3">
        <v>55.5</v>
      </c>
      <c r="BN108" s="5">
        <v>40566</v>
      </c>
      <c r="BO108" s="3">
        <v>1</v>
      </c>
      <c r="BP108" s="3">
        <v>1</v>
      </c>
      <c r="BQ108" s="3" t="s">
        <v>89</v>
      </c>
      <c r="BR108" s="3" t="s">
        <v>212</v>
      </c>
      <c r="BS108" s="3">
        <v>260721</v>
      </c>
      <c r="BT108" s="3">
        <v>208</v>
      </c>
      <c r="BV108" s="3" t="s">
        <v>400</v>
      </c>
      <c r="BW108" s="3" t="s">
        <v>99</v>
      </c>
      <c r="BX108" s="3">
        <v>3</v>
      </c>
      <c r="BY108" s="3" t="s">
        <v>100</v>
      </c>
      <c r="BZ108" s="3">
        <v>59</v>
      </c>
      <c r="CA108" s="3" t="s">
        <v>101</v>
      </c>
      <c r="CD108" s="3">
        <v>29.587924000000001</v>
      </c>
      <c r="CE108" s="3">
        <v>302</v>
      </c>
      <c r="CF108" s="3">
        <v>-96.629754000000005</v>
      </c>
      <c r="CI108" s="3" t="s">
        <v>102</v>
      </c>
      <c r="CJ108" s="3" t="s">
        <v>89</v>
      </c>
      <c r="CK108" s="3" t="s">
        <v>401</v>
      </c>
      <c r="CL108" s="3">
        <v>126325508</v>
      </c>
      <c r="CM108" s="3">
        <v>2587</v>
      </c>
      <c r="CN108" s="3">
        <v>82552</v>
      </c>
      <c r="CO108" s="3">
        <v>1592</v>
      </c>
      <c r="CP108" s="3">
        <v>0</v>
      </c>
    </row>
    <row r="109" spans="1:94" ht="45">
      <c r="A109" s="4">
        <v>17113224350000</v>
      </c>
      <c r="B109" s="7">
        <v>1711322435</v>
      </c>
      <c r="C109" s="4">
        <f>COUNTIF(Table2[API 10/UWI],Table1[[#This Row],[Cleaned API]])</f>
        <v>1</v>
      </c>
      <c r="D109" s="7" t="str">
        <f>IFERROR(INDEX(Table2[Permit Type],MATCH(Table1[[#This Row],[Cleaned API]],Table2[API 10/UWI],0)), "Not in Permit List")</f>
        <v>Amended</v>
      </c>
      <c r="E109" s="7" t="str">
        <f>IF(AND(Table1[[#This Row],[Occurences in Magnum Permit List]]&gt;0, Table1[[#This Row],[Data Pull Permit Type]]="NewDrill"), "Y", "N")</f>
        <v>N</v>
      </c>
      <c r="F109" s="3" t="s">
        <v>89</v>
      </c>
      <c r="G109" s="3" t="s">
        <v>402</v>
      </c>
      <c r="H109" s="8">
        <v>1</v>
      </c>
      <c r="I109" s="3" t="s">
        <v>403</v>
      </c>
      <c r="J109" s="3" t="str">
        <f>LEFT(Table1[[#This Row],[County/Parish]],LEN(Table1[[#This Row],[County/Parish]])-5)</f>
        <v>VERMILION</v>
      </c>
      <c r="K109" s="3">
        <v>8000</v>
      </c>
      <c r="L109" s="3" t="s">
        <v>107</v>
      </c>
      <c r="M109" s="3" t="s">
        <v>404</v>
      </c>
      <c r="N109" s="3" t="s">
        <v>149</v>
      </c>
      <c r="O109" s="3">
        <v>8392</v>
      </c>
      <c r="P109" s="5">
        <v>40775</v>
      </c>
      <c r="Q109" s="5">
        <v>40787</v>
      </c>
      <c r="R109" s="5">
        <v>44075</v>
      </c>
      <c r="S109" s="3">
        <v>105</v>
      </c>
      <c r="T109" s="3">
        <v>56823</v>
      </c>
      <c r="V109" s="3">
        <v>201012</v>
      </c>
      <c r="W109" s="3">
        <v>37</v>
      </c>
      <c r="X109" s="3">
        <v>722</v>
      </c>
      <c r="Z109" s="3">
        <v>480780</v>
      </c>
      <c r="AA109" s="3">
        <v>210482</v>
      </c>
      <c r="AC109" s="3">
        <v>42</v>
      </c>
      <c r="AE109" s="3">
        <v>11564</v>
      </c>
      <c r="AF109" s="3" t="s">
        <v>195</v>
      </c>
      <c r="AG109" s="3">
        <v>5939</v>
      </c>
      <c r="AH109" s="3">
        <v>12554</v>
      </c>
      <c r="AI109" s="3">
        <v>50</v>
      </c>
      <c r="AK109" s="3">
        <v>3</v>
      </c>
      <c r="AL109" s="3">
        <v>3</v>
      </c>
      <c r="AM109" s="3">
        <v>0</v>
      </c>
      <c r="AN109" s="3">
        <v>18774</v>
      </c>
      <c r="AO109" s="3">
        <v>4724</v>
      </c>
      <c r="AP109" s="3">
        <v>23853</v>
      </c>
      <c r="AR109" s="5">
        <v>44092</v>
      </c>
      <c r="AS109" s="3">
        <v>182960</v>
      </c>
      <c r="AT109" s="3">
        <v>90</v>
      </c>
      <c r="AV109" s="3">
        <v>0</v>
      </c>
      <c r="AX109" s="3">
        <v>280</v>
      </c>
      <c r="BB109" s="3">
        <v>3827</v>
      </c>
      <c r="BC109" s="3">
        <v>9</v>
      </c>
      <c r="BD109" s="3">
        <v>7821</v>
      </c>
      <c r="BE109" s="3">
        <v>12</v>
      </c>
      <c r="BF109" s="3">
        <v>8459</v>
      </c>
      <c r="BG109" s="3">
        <v>12</v>
      </c>
      <c r="BH109" s="3">
        <v>51</v>
      </c>
      <c r="BI109" s="3">
        <v>12</v>
      </c>
      <c r="BJ109" s="3">
        <v>7364</v>
      </c>
      <c r="BK109" s="3">
        <v>8226</v>
      </c>
      <c r="BN109" s="5">
        <v>40811</v>
      </c>
      <c r="BO109" s="3">
        <v>1</v>
      </c>
      <c r="BP109" s="3">
        <v>1</v>
      </c>
      <c r="BR109" s="3" t="s">
        <v>165</v>
      </c>
      <c r="BS109" s="3" t="s">
        <v>405</v>
      </c>
      <c r="BT109" s="3">
        <v>862</v>
      </c>
      <c r="BV109" s="3" t="s">
        <v>406</v>
      </c>
      <c r="BW109" s="3" t="s">
        <v>125</v>
      </c>
      <c r="BX109" s="3" t="s">
        <v>198</v>
      </c>
      <c r="BY109" s="3" t="s">
        <v>100</v>
      </c>
      <c r="BZ109" s="3">
        <v>23</v>
      </c>
      <c r="CA109" s="3" t="s">
        <v>101</v>
      </c>
      <c r="CB109" s="3" t="s">
        <v>407</v>
      </c>
      <c r="CC109" s="3" t="s">
        <v>408</v>
      </c>
      <c r="CD109" s="3">
        <v>29.898870899999999</v>
      </c>
      <c r="CF109" s="3">
        <v>-92.438001499999999</v>
      </c>
      <c r="CI109" s="3" t="s">
        <v>201</v>
      </c>
      <c r="CJ109" s="3" t="s">
        <v>126</v>
      </c>
      <c r="CL109" s="3">
        <v>126305793</v>
      </c>
      <c r="CM109" s="3">
        <v>14028</v>
      </c>
      <c r="CO109" s="3">
        <v>71422</v>
      </c>
      <c r="CP109" s="3">
        <v>243510</v>
      </c>
    </row>
    <row r="110" spans="1:94" ht="30">
      <c r="A110" s="4">
        <v>42245323140000</v>
      </c>
      <c r="B110" s="7">
        <v>4224532314</v>
      </c>
      <c r="C110" s="4">
        <f>COUNTIF(Table2[API 10/UWI],Table1[[#This Row],[Cleaned API]])</f>
        <v>0</v>
      </c>
      <c r="D110" s="7" t="str">
        <f>IFERROR(INDEX(Table2[Permit Type],MATCH(Table1[[#This Row],[Cleaned API]],Table2[API 10/UWI],0)), "Not in Permit List")</f>
        <v>Not in Permit List</v>
      </c>
      <c r="E110" s="7" t="str">
        <f>IF(AND(Table1[[#This Row],[Occurences in Magnum Permit List]]&gt;0, Table1[[#This Row],[Data Pull Permit Type]]="NewDrill"), "Y", "N")</f>
        <v>N</v>
      </c>
      <c r="F110" s="3" t="s">
        <v>89</v>
      </c>
      <c r="G110" s="3" t="s">
        <v>409</v>
      </c>
      <c r="H110" s="8">
        <v>1</v>
      </c>
      <c r="I110" s="3" t="s">
        <v>105</v>
      </c>
      <c r="J110" s="3" t="str">
        <f>LEFT(Table1[[#This Row],[County/Parish]],LEN(Table1[[#This Row],[County/Parish]])-5)</f>
        <v>JEFFERSON</v>
      </c>
      <c r="K110" s="3" t="s">
        <v>410</v>
      </c>
      <c r="L110" s="3" t="s">
        <v>93</v>
      </c>
      <c r="M110" s="3" t="s">
        <v>94</v>
      </c>
      <c r="N110" s="3" t="s">
        <v>119</v>
      </c>
      <c r="O110" s="3">
        <v>12585</v>
      </c>
      <c r="P110" s="5">
        <v>37937</v>
      </c>
      <c r="AF110" s="3" t="s">
        <v>108</v>
      </c>
      <c r="AR110" s="5">
        <v>42491</v>
      </c>
      <c r="AT110" s="3">
        <v>0</v>
      </c>
      <c r="AU110" s="3">
        <v>0</v>
      </c>
      <c r="BJ110" s="3">
        <v>9284</v>
      </c>
      <c r="BK110" s="3">
        <v>9290</v>
      </c>
      <c r="BN110" s="5">
        <v>39571</v>
      </c>
      <c r="BO110" s="3">
        <v>1</v>
      </c>
      <c r="BS110" s="3">
        <v>260053</v>
      </c>
      <c r="BT110" s="3">
        <v>6</v>
      </c>
      <c r="BV110" s="3" t="s">
        <v>109</v>
      </c>
      <c r="BW110" s="3" t="s">
        <v>99</v>
      </c>
      <c r="BX110" s="3">
        <v>3</v>
      </c>
      <c r="BY110" s="3" t="s">
        <v>100</v>
      </c>
      <c r="BZ110" s="3">
        <v>176</v>
      </c>
      <c r="CA110" s="3" t="s">
        <v>101</v>
      </c>
      <c r="CD110" s="3">
        <v>29.7707503</v>
      </c>
      <c r="CE110" s="3">
        <v>625</v>
      </c>
      <c r="CF110" s="3">
        <v>-94.304197700000003</v>
      </c>
      <c r="CI110" s="3" t="s">
        <v>102</v>
      </c>
      <c r="CJ110" s="3" t="s">
        <v>89</v>
      </c>
      <c r="CK110" s="3" t="s">
        <v>307</v>
      </c>
      <c r="CL110" s="3">
        <v>126296275</v>
      </c>
      <c r="CP110" s="3">
        <v>0</v>
      </c>
    </row>
    <row r="111" spans="1:94" ht="75">
      <c r="A111" s="4">
        <v>42245323140000</v>
      </c>
      <c r="B111" s="7">
        <v>4224532314</v>
      </c>
      <c r="C111" s="4">
        <f>COUNTIF(Table2[API 10/UWI],Table1[[#This Row],[Cleaned API]])</f>
        <v>0</v>
      </c>
      <c r="D111" s="7" t="str">
        <f>IFERROR(INDEX(Table2[Permit Type],MATCH(Table1[[#This Row],[Cleaned API]],Table2[API 10/UWI],0)), "Not in Permit List")</f>
        <v>Not in Permit List</v>
      </c>
      <c r="E111" s="7" t="str">
        <f>IF(AND(Table1[[#This Row],[Occurences in Magnum Permit List]]&gt;0, Table1[[#This Row],[Data Pull Permit Type]]="NewDrill"), "Y", "N")</f>
        <v>N</v>
      </c>
      <c r="F111" s="3" t="s">
        <v>89</v>
      </c>
      <c r="G111" s="3" t="s">
        <v>411</v>
      </c>
      <c r="H111" s="8">
        <v>1</v>
      </c>
      <c r="I111" s="3" t="s">
        <v>105</v>
      </c>
      <c r="J111" s="3" t="str">
        <f>LEFT(Table1[[#This Row],[County/Parish]],LEN(Table1[[#This Row],[County/Parish]])-5)</f>
        <v>JEFFERSON</v>
      </c>
      <c r="K111" s="3" t="s">
        <v>412</v>
      </c>
      <c r="L111" s="3" t="s">
        <v>93</v>
      </c>
      <c r="M111" s="3" t="s">
        <v>94</v>
      </c>
      <c r="N111" s="3" t="s">
        <v>119</v>
      </c>
      <c r="O111" s="3">
        <v>12585</v>
      </c>
      <c r="P111" s="5">
        <v>37937</v>
      </c>
      <c r="AF111" s="3" t="s">
        <v>108</v>
      </c>
      <c r="BJ111" s="3">
        <v>10206</v>
      </c>
      <c r="BK111" s="3">
        <v>10212</v>
      </c>
      <c r="BL111" s="3">
        <v>0.62</v>
      </c>
      <c r="BN111" s="5">
        <v>39421</v>
      </c>
      <c r="BO111" s="3">
        <v>1</v>
      </c>
      <c r="BQ111" s="3" t="s">
        <v>413</v>
      </c>
      <c r="BR111" s="3" t="s">
        <v>159</v>
      </c>
      <c r="BS111" s="3">
        <v>259635</v>
      </c>
      <c r="BT111" s="3">
        <v>6</v>
      </c>
      <c r="BV111" s="3" t="s">
        <v>109</v>
      </c>
      <c r="BW111" s="3" t="s">
        <v>99</v>
      </c>
      <c r="BX111" s="3">
        <v>3</v>
      </c>
      <c r="BY111" s="3" t="s">
        <v>100</v>
      </c>
      <c r="BZ111" s="3">
        <v>176</v>
      </c>
      <c r="CA111" s="3" t="s">
        <v>101</v>
      </c>
      <c r="CD111" s="3">
        <v>29.7707503</v>
      </c>
      <c r="CE111" s="3">
        <v>625</v>
      </c>
      <c r="CF111" s="3">
        <v>-94.304197700000003</v>
      </c>
      <c r="CI111" s="3" t="s">
        <v>102</v>
      </c>
      <c r="CJ111" s="3" t="s">
        <v>89</v>
      </c>
      <c r="CK111" s="3" t="s">
        <v>307</v>
      </c>
      <c r="CL111" s="3">
        <v>126269786</v>
      </c>
      <c r="CP111" s="3">
        <v>0</v>
      </c>
    </row>
    <row r="112" spans="1:94" ht="30">
      <c r="A112" s="4">
        <v>42039305750000</v>
      </c>
      <c r="B112" s="7">
        <v>4203930575</v>
      </c>
      <c r="C112" s="4">
        <f>COUNTIF(Table2[API 10/UWI],Table1[[#This Row],[Cleaned API]])</f>
        <v>0</v>
      </c>
      <c r="D112" s="7" t="str">
        <f>IFERROR(INDEX(Table2[Permit Type],MATCH(Table1[[#This Row],[Cleaned API]],Table2[API 10/UWI],0)), "Not in Permit List")</f>
        <v>Not in Permit List</v>
      </c>
      <c r="E112" s="7" t="str">
        <f>IF(AND(Table1[[#This Row],[Occurences in Magnum Permit List]]&gt;0, Table1[[#This Row],[Data Pull Permit Type]]="NewDrill"), "Y", "N")</f>
        <v>N</v>
      </c>
      <c r="F112" s="3" t="s">
        <v>89</v>
      </c>
      <c r="G112" s="3" t="s">
        <v>414</v>
      </c>
      <c r="H112" s="8">
        <v>3</v>
      </c>
      <c r="I112" s="3" t="s">
        <v>112</v>
      </c>
      <c r="J112" s="3" t="str">
        <f>LEFT(Table1[[#This Row],[County/Parish]],LEN(Table1[[#This Row],[County/Parish]])-5)</f>
        <v>BRAZORIA</v>
      </c>
      <c r="K112" s="3">
        <v>9850</v>
      </c>
      <c r="L112" s="3" t="s">
        <v>260</v>
      </c>
      <c r="M112" s="3" t="s">
        <v>415</v>
      </c>
      <c r="N112" s="3" t="s">
        <v>95</v>
      </c>
      <c r="O112" s="3">
        <v>10410</v>
      </c>
      <c r="P112" s="5">
        <v>40660</v>
      </c>
      <c r="AF112" s="3" t="s">
        <v>108</v>
      </c>
      <c r="BJ112" s="3">
        <v>2700</v>
      </c>
      <c r="BK112" s="3">
        <v>4250</v>
      </c>
      <c r="BN112" s="5">
        <v>40670</v>
      </c>
      <c r="BO112" s="3">
        <v>1</v>
      </c>
      <c r="BS112" s="3">
        <v>117988</v>
      </c>
      <c r="BT112" s="3">
        <v>1550</v>
      </c>
      <c r="BV112" s="3" t="s">
        <v>416</v>
      </c>
      <c r="BW112" s="3" t="s">
        <v>99</v>
      </c>
      <c r="BX112" s="3">
        <v>3</v>
      </c>
      <c r="BY112" s="3" t="s">
        <v>100</v>
      </c>
      <c r="CA112" s="3" t="s">
        <v>101</v>
      </c>
      <c r="CD112" s="3">
        <v>29.215332799999999</v>
      </c>
      <c r="CE112" s="3">
        <v>82</v>
      </c>
      <c r="CF112" s="3">
        <v>-95.505092700000006</v>
      </c>
      <c r="CI112" s="3" t="s">
        <v>102</v>
      </c>
      <c r="CJ112" s="3" t="s">
        <v>89</v>
      </c>
      <c r="CK112" s="3" t="s">
        <v>417</v>
      </c>
      <c r="CL112" s="3">
        <v>126203257</v>
      </c>
      <c r="CP112" s="3">
        <v>0</v>
      </c>
    </row>
    <row r="113" spans="1:94" ht="45">
      <c r="A113" s="4">
        <v>42149332080000</v>
      </c>
      <c r="B113" s="7">
        <v>4214933208</v>
      </c>
      <c r="C113" s="4">
        <f>COUNTIF(Table2[API 10/UWI],Table1[[#This Row],[Cleaned API]])</f>
        <v>1</v>
      </c>
      <c r="D113" s="7" t="str">
        <f>IFERROR(INDEX(Table2[Permit Type],MATCH(Table1[[#This Row],[Cleaned API]],Table2[API 10/UWI],0)), "Not in Permit List")</f>
        <v>NewDrill</v>
      </c>
      <c r="E113" s="7" t="str">
        <f>IF(AND(Table1[[#This Row],[Occurences in Magnum Permit List]]&gt;0, Table1[[#This Row],[Data Pull Permit Type]]="NewDrill"), "Y", "N")</f>
        <v>Y</v>
      </c>
      <c r="F113" s="3" t="s">
        <v>89</v>
      </c>
      <c r="G113" s="3" t="s">
        <v>308</v>
      </c>
      <c r="H113" s="8">
        <v>1</v>
      </c>
      <c r="I113" s="3" t="s">
        <v>281</v>
      </c>
      <c r="J113" s="3" t="str">
        <f>LEFT(Table1[[#This Row],[County/Parish]],LEN(Table1[[#This Row],[County/Parish]])-5)</f>
        <v>FAYETTE</v>
      </c>
      <c r="K113" s="3" t="s">
        <v>309</v>
      </c>
      <c r="L113" s="3" t="s">
        <v>93</v>
      </c>
      <c r="M113" s="3" t="s">
        <v>168</v>
      </c>
      <c r="N113" s="3" t="s">
        <v>95</v>
      </c>
      <c r="O113" s="3">
        <v>7534</v>
      </c>
      <c r="P113" s="5">
        <v>40203</v>
      </c>
      <c r="Q113" s="5">
        <v>40299</v>
      </c>
      <c r="R113" s="5">
        <v>41518</v>
      </c>
      <c r="S113" s="3">
        <v>41</v>
      </c>
      <c r="T113" s="3">
        <v>721293</v>
      </c>
      <c r="V113" s="3">
        <v>45632</v>
      </c>
      <c r="X113" s="3">
        <v>110</v>
      </c>
      <c r="Y113" s="3">
        <v>3721</v>
      </c>
      <c r="Z113" s="3">
        <v>84406</v>
      </c>
      <c r="AA113" s="3">
        <v>165848</v>
      </c>
      <c r="AB113" s="3" t="s">
        <v>283</v>
      </c>
      <c r="AC113" s="3">
        <v>985</v>
      </c>
      <c r="AD113" s="3">
        <v>27394</v>
      </c>
      <c r="AE113" s="3">
        <v>8940</v>
      </c>
      <c r="AF113" s="3" t="s">
        <v>108</v>
      </c>
      <c r="AG113" s="3">
        <v>196005</v>
      </c>
      <c r="AH113" s="3">
        <v>41608</v>
      </c>
      <c r="AI113" s="3">
        <v>559</v>
      </c>
      <c r="AJ113" s="3" t="s">
        <v>181</v>
      </c>
      <c r="AK113" s="3">
        <v>32</v>
      </c>
      <c r="AL113" s="3">
        <v>168</v>
      </c>
      <c r="AM113" s="3">
        <v>818</v>
      </c>
      <c r="AN113" s="3">
        <v>1008833</v>
      </c>
      <c r="AO113" s="3">
        <v>6438</v>
      </c>
      <c r="AP113" s="3">
        <v>6587</v>
      </c>
      <c r="AQ113" s="3">
        <v>175850</v>
      </c>
      <c r="AR113" s="5">
        <v>41258</v>
      </c>
      <c r="AS113" s="3">
        <v>13911</v>
      </c>
      <c r="AT113" s="3">
        <v>600</v>
      </c>
      <c r="AU113" s="3">
        <v>2310</v>
      </c>
      <c r="AV113" s="3">
        <v>25720</v>
      </c>
      <c r="AW113" s="3">
        <v>5720.05</v>
      </c>
      <c r="AX113" s="3">
        <v>15810</v>
      </c>
      <c r="AY113" s="3">
        <v>174.82400000000001</v>
      </c>
      <c r="AZ113" s="3">
        <v>38.9</v>
      </c>
      <c r="BA113" s="3">
        <v>29.6</v>
      </c>
      <c r="BB113" s="3">
        <v>47925</v>
      </c>
      <c r="BC113" s="3">
        <v>13</v>
      </c>
      <c r="BD113" s="3">
        <v>2601</v>
      </c>
      <c r="BE113" s="3">
        <v>15</v>
      </c>
      <c r="BF113" s="3">
        <v>10150</v>
      </c>
      <c r="BG113" s="3">
        <v>13</v>
      </c>
      <c r="BH113" s="3">
        <v>61</v>
      </c>
      <c r="BI113" s="3">
        <v>13</v>
      </c>
      <c r="BJ113" s="3">
        <v>7276</v>
      </c>
      <c r="BK113" s="3">
        <v>7284</v>
      </c>
      <c r="BL113" s="3">
        <v>0.82</v>
      </c>
      <c r="BM113" s="3">
        <v>43.8</v>
      </c>
      <c r="BN113" s="5">
        <v>40302</v>
      </c>
      <c r="BO113" s="3">
        <v>1</v>
      </c>
      <c r="BP113" s="3">
        <v>1</v>
      </c>
      <c r="BQ113" s="3" t="s">
        <v>89</v>
      </c>
      <c r="BR113" s="3" t="s">
        <v>212</v>
      </c>
      <c r="BS113" s="3">
        <v>258191</v>
      </c>
      <c r="BT113" s="3">
        <v>8</v>
      </c>
      <c r="BV113" s="3" t="s">
        <v>283</v>
      </c>
      <c r="BW113" s="3" t="s">
        <v>99</v>
      </c>
      <c r="BX113" s="3">
        <v>3</v>
      </c>
      <c r="BY113" s="3" t="s">
        <v>100</v>
      </c>
      <c r="CA113" s="3" t="s">
        <v>101</v>
      </c>
      <c r="CD113" s="3">
        <v>30.013296199999999</v>
      </c>
      <c r="CE113" s="3">
        <v>66</v>
      </c>
      <c r="CF113" s="3">
        <v>-96.6465417</v>
      </c>
      <c r="CI113" s="3" t="s">
        <v>102</v>
      </c>
      <c r="CJ113" s="3" t="s">
        <v>89</v>
      </c>
      <c r="CK113" s="3" t="s">
        <v>310</v>
      </c>
      <c r="CL113" s="3">
        <v>126124625</v>
      </c>
      <c r="CM113" s="3">
        <v>8848</v>
      </c>
      <c r="CN113" s="3">
        <v>50611</v>
      </c>
      <c r="CO113" s="3">
        <v>69084</v>
      </c>
      <c r="CP113" s="3">
        <v>0</v>
      </c>
    </row>
    <row r="114" spans="1:94" ht="60">
      <c r="A114" s="4">
        <v>42025336700000</v>
      </c>
      <c r="B114" s="7">
        <v>4202533670</v>
      </c>
      <c r="C114" s="4">
        <f>COUNTIF(Table2[API 10/UWI],Table1[[#This Row],[Cleaned API]])</f>
        <v>1</v>
      </c>
      <c r="D114" s="7" t="str">
        <f>IFERROR(INDEX(Table2[Permit Type],MATCH(Table1[[#This Row],[Cleaned API]],Table2[API 10/UWI],0)), "Not in Permit List")</f>
        <v>Recomplete</v>
      </c>
      <c r="E114" s="7" t="str">
        <f>IF(AND(Table1[[#This Row],[Occurences in Magnum Permit List]]&gt;0, Table1[[#This Row],[Data Pull Permit Type]]="NewDrill"), "Y", "N")</f>
        <v>N</v>
      </c>
      <c r="F114" s="3" t="s">
        <v>89</v>
      </c>
      <c r="G114" s="3" t="s">
        <v>160</v>
      </c>
      <c r="H114" s="8">
        <v>1</v>
      </c>
      <c r="I114" s="3" t="s">
        <v>161</v>
      </c>
      <c r="J114" s="3" t="str">
        <f>LEFT(Table1[[#This Row],[County/Parish]],LEN(Table1[[#This Row],[County/Parish]])-5)</f>
        <v>BEE</v>
      </c>
      <c r="K114" s="3" t="s">
        <v>418</v>
      </c>
      <c r="L114" s="3" t="s">
        <v>93</v>
      </c>
      <c r="M114" s="3" t="s">
        <v>94</v>
      </c>
      <c r="N114" s="3" t="s">
        <v>95</v>
      </c>
      <c r="O114" s="3">
        <v>10300</v>
      </c>
      <c r="P114" s="5">
        <v>40187</v>
      </c>
      <c r="Q114" s="5">
        <v>40391</v>
      </c>
      <c r="R114" s="5">
        <v>43313</v>
      </c>
      <c r="S114" s="3">
        <v>90</v>
      </c>
      <c r="T114" s="3">
        <v>142528</v>
      </c>
      <c r="V114" s="3">
        <v>156</v>
      </c>
      <c r="Y114" s="3">
        <v>11</v>
      </c>
      <c r="Z114" s="3">
        <v>0</v>
      </c>
      <c r="AA114" s="3">
        <v>23911</v>
      </c>
      <c r="AB114" s="3" t="s">
        <v>163</v>
      </c>
      <c r="AC114" s="3">
        <v>3</v>
      </c>
      <c r="AD114" s="3">
        <v>1904</v>
      </c>
      <c r="AE114" s="3">
        <v>3</v>
      </c>
      <c r="AF114" s="3" t="s">
        <v>96</v>
      </c>
      <c r="AG114" s="3">
        <v>5385</v>
      </c>
      <c r="AH114" s="3">
        <v>901</v>
      </c>
      <c r="AI114" s="3">
        <v>0</v>
      </c>
      <c r="AJ114" s="3" t="s">
        <v>164</v>
      </c>
      <c r="AK114" s="3">
        <v>0</v>
      </c>
      <c r="AL114" s="3">
        <v>10</v>
      </c>
      <c r="AM114" s="3">
        <v>62</v>
      </c>
      <c r="AN114" s="3">
        <v>61968</v>
      </c>
      <c r="AO114" s="3">
        <v>0</v>
      </c>
      <c r="AP114" s="3">
        <v>11</v>
      </c>
      <c r="AQ114" s="3">
        <v>12221</v>
      </c>
      <c r="AR114" s="5">
        <v>40677</v>
      </c>
      <c r="AS114" s="3">
        <v>0</v>
      </c>
      <c r="AT114" s="3">
        <v>100</v>
      </c>
      <c r="AU114" s="3">
        <v>277</v>
      </c>
      <c r="AX114" s="3">
        <v>913640</v>
      </c>
      <c r="AZ114" s="3">
        <v>0</v>
      </c>
      <c r="BA114" s="3">
        <v>0</v>
      </c>
      <c r="BB114" s="3">
        <v>7026</v>
      </c>
      <c r="BC114" s="3">
        <v>91</v>
      </c>
      <c r="BD114" s="3">
        <v>37</v>
      </c>
      <c r="BE114" s="3">
        <v>58</v>
      </c>
      <c r="BF114" s="3">
        <v>1171</v>
      </c>
      <c r="BG114" s="3">
        <v>91</v>
      </c>
      <c r="BH114" s="3">
        <v>7</v>
      </c>
      <c r="BI114" s="3">
        <v>91</v>
      </c>
      <c r="BJ114" s="3">
        <v>3256</v>
      </c>
      <c r="BK114" s="3">
        <v>3264</v>
      </c>
      <c r="BL114" s="3">
        <v>0.69</v>
      </c>
      <c r="BN114" s="5">
        <v>40526</v>
      </c>
      <c r="BO114" s="3">
        <v>1</v>
      </c>
      <c r="BP114" s="3">
        <v>1</v>
      </c>
      <c r="BQ114" s="3" t="s">
        <v>419</v>
      </c>
      <c r="BS114" s="3">
        <v>258014</v>
      </c>
      <c r="BT114" s="3">
        <v>8</v>
      </c>
      <c r="BV114" s="3" t="s">
        <v>420</v>
      </c>
      <c r="BW114" s="3" t="s">
        <v>99</v>
      </c>
      <c r="BX114" s="3">
        <v>2</v>
      </c>
      <c r="BY114" s="3" t="s">
        <v>100</v>
      </c>
      <c r="CA114" s="3" t="s">
        <v>101</v>
      </c>
      <c r="CD114" s="3">
        <v>28.5296567</v>
      </c>
      <c r="CE114" s="3">
        <v>165</v>
      </c>
      <c r="CF114" s="3">
        <v>-97.811132499999999</v>
      </c>
      <c r="CI114" s="3" t="s">
        <v>102</v>
      </c>
      <c r="CJ114" s="3" t="s">
        <v>89</v>
      </c>
      <c r="CK114" s="3" t="s">
        <v>167</v>
      </c>
      <c r="CL114" s="3">
        <v>126124586</v>
      </c>
      <c r="CN114" s="3">
        <v>13580</v>
      </c>
      <c r="CO114" s="3">
        <v>0</v>
      </c>
      <c r="CP114" s="3">
        <v>0</v>
      </c>
    </row>
    <row r="115" spans="1:94" ht="60">
      <c r="A115" s="4">
        <v>42089325960000</v>
      </c>
      <c r="B115" s="7">
        <v>4208932596</v>
      </c>
      <c r="C115" s="4">
        <f>COUNTIF(Table2[API 10/UWI],Table1[[#This Row],[Cleaned API]])</f>
        <v>1</v>
      </c>
      <c r="D115" s="7" t="str">
        <f>IFERROR(INDEX(Table2[Permit Type],MATCH(Table1[[#This Row],[Cleaned API]],Table2[API 10/UWI],0)), "Not in Permit List")</f>
        <v>NewDrill</v>
      </c>
      <c r="E115" s="7" t="str">
        <f>IF(AND(Table1[[#This Row],[Occurences in Magnum Permit List]]&gt;0, Table1[[#This Row],[Data Pull Permit Type]]="NewDrill"), "Y", "N")</f>
        <v>Y</v>
      </c>
      <c r="F115" s="3" t="s">
        <v>89</v>
      </c>
      <c r="G115" s="3" t="s">
        <v>421</v>
      </c>
      <c r="H115" s="8">
        <v>1</v>
      </c>
      <c r="I115" s="3" t="s">
        <v>179</v>
      </c>
      <c r="J115" s="3" t="str">
        <f>LEFT(Table1[[#This Row],[County/Parish]],LEN(Table1[[#This Row],[County/Parish]])-5)</f>
        <v>COLORADO</v>
      </c>
      <c r="K115" s="3" t="s">
        <v>422</v>
      </c>
      <c r="L115" s="3" t="s">
        <v>93</v>
      </c>
      <c r="M115" s="3" t="s">
        <v>194</v>
      </c>
      <c r="N115" s="3" t="s">
        <v>95</v>
      </c>
      <c r="O115" s="3">
        <v>13115</v>
      </c>
      <c r="P115" s="5">
        <v>39833</v>
      </c>
      <c r="AF115" s="3" t="s">
        <v>108</v>
      </c>
      <c r="AJ115" s="3" t="s">
        <v>181</v>
      </c>
      <c r="BJ115" s="3">
        <v>12076</v>
      </c>
      <c r="BK115" s="3">
        <v>12086</v>
      </c>
      <c r="BL115" s="3">
        <v>0.66</v>
      </c>
      <c r="BN115" s="5">
        <v>40249</v>
      </c>
      <c r="BO115" s="3">
        <v>1</v>
      </c>
      <c r="BQ115" s="3" t="s">
        <v>89</v>
      </c>
      <c r="BR115" s="3" t="s">
        <v>150</v>
      </c>
      <c r="BS115" s="3">
        <v>257206</v>
      </c>
      <c r="BT115" s="3">
        <v>10</v>
      </c>
      <c r="BU115" s="3">
        <v>0</v>
      </c>
      <c r="BV115" s="3" t="s">
        <v>423</v>
      </c>
      <c r="BW115" s="3" t="s">
        <v>99</v>
      </c>
      <c r="BX115" s="3">
        <v>3</v>
      </c>
      <c r="BY115" s="3" t="s">
        <v>100</v>
      </c>
      <c r="CA115" s="3" t="s">
        <v>101</v>
      </c>
      <c r="CD115" s="3">
        <v>29.394995099999999</v>
      </c>
      <c r="CE115" s="3">
        <v>584</v>
      </c>
      <c r="CF115" s="3">
        <v>-96.585416699999996</v>
      </c>
      <c r="CI115" s="3" t="s">
        <v>102</v>
      </c>
      <c r="CJ115" s="3" t="s">
        <v>89</v>
      </c>
      <c r="CK115" s="3" t="s">
        <v>424</v>
      </c>
      <c r="CL115" s="3">
        <v>125479377</v>
      </c>
      <c r="CP115" s="3">
        <v>0</v>
      </c>
    </row>
    <row r="116" spans="1:94" ht="45">
      <c r="A116" s="4">
        <v>42089325960000</v>
      </c>
      <c r="B116" s="7">
        <v>4208932596</v>
      </c>
      <c r="C116" s="4">
        <f>COUNTIF(Table2[API 10/UWI],Table1[[#This Row],[Cleaned API]])</f>
        <v>1</v>
      </c>
      <c r="D116" s="7" t="str">
        <f>IFERROR(INDEX(Table2[Permit Type],MATCH(Table1[[#This Row],[Cleaned API]],Table2[API 10/UWI],0)), "Not in Permit List")</f>
        <v>NewDrill</v>
      </c>
      <c r="E116" s="7" t="str">
        <f>IF(AND(Table1[[#This Row],[Occurences in Magnum Permit List]]&gt;0, Table1[[#This Row],[Data Pull Permit Type]]="NewDrill"), "Y", "N")</f>
        <v>Y</v>
      </c>
      <c r="F116" s="3" t="s">
        <v>89</v>
      </c>
      <c r="G116" s="3" t="s">
        <v>421</v>
      </c>
      <c r="H116" s="8">
        <v>1</v>
      </c>
      <c r="I116" s="3" t="s">
        <v>179</v>
      </c>
      <c r="J116" s="3" t="str">
        <f>LEFT(Table1[[#This Row],[County/Parish]],LEN(Table1[[#This Row],[County/Parish]])-5)</f>
        <v>COLORADO</v>
      </c>
      <c r="L116" s="3" t="s">
        <v>93</v>
      </c>
      <c r="M116" s="3" t="s">
        <v>211</v>
      </c>
      <c r="N116" s="3" t="s">
        <v>95</v>
      </c>
      <c r="O116" s="3">
        <v>13115</v>
      </c>
      <c r="P116" s="5">
        <v>39833</v>
      </c>
      <c r="AF116" s="3" t="s">
        <v>108</v>
      </c>
      <c r="AJ116" s="3" t="s">
        <v>181</v>
      </c>
      <c r="BN116" s="5">
        <v>40249</v>
      </c>
      <c r="BO116" s="3">
        <v>1</v>
      </c>
      <c r="BQ116" s="3" t="s">
        <v>89</v>
      </c>
      <c r="BS116" s="3">
        <v>257189</v>
      </c>
      <c r="BU116" s="3">
        <v>0</v>
      </c>
      <c r="BV116" s="3" t="s">
        <v>114</v>
      </c>
      <c r="BW116" s="3" t="s">
        <v>99</v>
      </c>
      <c r="BX116" s="3">
        <v>3</v>
      </c>
      <c r="BY116" s="3" t="s">
        <v>100</v>
      </c>
      <c r="CA116" s="3" t="s">
        <v>101</v>
      </c>
      <c r="CD116" s="3">
        <v>29.394995099999999</v>
      </c>
      <c r="CE116" s="3">
        <v>584</v>
      </c>
      <c r="CF116" s="3">
        <v>-96.585416699999996</v>
      </c>
      <c r="CI116" s="3" t="s">
        <v>102</v>
      </c>
      <c r="CJ116" s="3" t="s">
        <v>89</v>
      </c>
      <c r="CK116" s="3" t="s">
        <v>424</v>
      </c>
      <c r="CL116" s="3">
        <v>125479362</v>
      </c>
      <c r="CP116" s="3">
        <v>0</v>
      </c>
    </row>
    <row r="117" spans="1:94" ht="45">
      <c r="A117" s="4">
        <v>42007309080000</v>
      </c>
      <c r="B117" s="7">
        <v>4200730908</v>
      </c>
      <c r="C117" s="4">
        <f>COUNTIF(Table2[API 10/UWI],Table1[[#This Row],[Cleaned API]])</f>
        <v>3</v>
      </c>
      <c r="D117" s="7" t="str">
        <f>IFERROR(INDEX(Table2[Permit Type],MATCH(Table1[[#This Row],[Cleaned API]],Table2[API 10/UWI],0)), "Not in Permit List")</f>
        <v>Recomplete</v>
      </c>
      <c r="E117" s="7" t="str">
        <f>IF(AND(Table1[[#This Row],[Occurences in Magnum Permit List]]&gt;0, Table1[[#This Row],[Data Pull Permit Type]]="NewDrill"), "Y", "N")</f>
        <v>N</v>
      </c>
      <c r="F117" s="3" t="s">
        <v>89</v>
      </c>
      <c r="G117" s="3" t="s">
        <v>297</v>
      </c>
      <c r="H117" s="8">
        <v>1</v>
      </c>
      <c r="I117" s="3" t="s">
        <v>298</v>
      </c>
      <c r="J117" s="3" t="str">
        <f>LEFT(Table1[[#This Row],[County/Parish]],LEN(Table1[[#This Row],[County/Parish]])-5)</f>
        <v>ARANSAS</v>
      </c>
      <c r="K117" s="6">
        <v>11000</v>
      </c>
      <c r="L117" s="3" t="s">
        <v>93</v>
      </c>
      <c r="M117" s="3" t="s">
        <v>211</v>
      </c>
      <c r="N117" s="3" t="s">
        <v>119</v>
      </c>
      <c r="O117" s="3">
        <v>12134</v>
      </c>
      <c r="P117" s="5">
        <v>40040</v>
      </c>
      <c r="Q117" s="5">
        <v>40179</v>
      </c>
      <c r="R117" s="5">
        <v>40969</v>
      </c>
      <c r="S117" s="3">
        <v>26</v>
      </c>
      <c r="T117" s="3">
        <v>99496</v>
      </c>
      <c r="V117" s="3">
        <v>24770</v>
      </c>
      <c r="X117" s="3">
        <v>1</v>
      </c>
      <c r="Y117" s="3">
        <v>3</v>
      </c>
      <c r="Z117" s="3">
        <v>14738</v>
      </c>
      <c r="AA117" s="3">
        <v>41353</v>
      </c>
      <c r="AC117" s="3">
        <v>448</v>
      </c>
      <c r="AD117" s="3">
        <v>3451</v>
      </c>
      <c r="AE117" s="3">
        <v>17078</v>
      </c>
      <c r="AF117" s="3" t="s">
        <v>96</v>
      </c>
      <c r="AG117" s="3">
        <v>71910</v>
      </c>
      <c r="AH117" s="3">
        <v>29063</v>
      </c>
      <c r="AI117" s="3">
        <v>10653</v>
      </c>
      <c r="AK117" s="3">
        <v>16</v>
      </c>
      <c r="AL117" s="3">
        <v>29</v>
      </c>
      <c r="AM117" s="3">
        <v>77</v>
      </c>
      <c r="AN117" s="3">
        <v>173857</v>
      </c>
      <c r="AO117" s="3">
        <v>0</v>
      </c>
      <c r="AP117" s="3">
        <v>19839</v>
      </c>
      <c r="AQ117" s="3">
        <v>76275</v>
      </c>
      <c r="AR117" s="5">
        <v>40473</v>
      </c>
      <c r="AS117" s="3">
        <v>11299</v>
      </c>
      <c r="AT117" s="3">
        <v>1900</v>
      </c>
      <c r="AU117" s="3">
        <v>6000</v>
      </c>
      <c r="AV117" s="3">
        <v>4820</v>
      </c>
      <c r="AW117" s="3">
        <v>3701.7669999999998</v>
      </c>
      <c r="AX117" s="3">
        <v>4020</v>
      </c>
      <c r="AY117" s="3">
        <v>270.14100000000002</v>
      </c>
      <c r="AZ117" s="3">
        <v>207.6</v>
      </c>
      <c r="BA117" s="3">
        <v>333.3</v>
      </c>
      <c r="BB117" s="3">
        <v>24425</v>
      </c>
      <c r="BC117" s="3">
        <v>5</v>
      </c>
      <c r="BD117" s="3">
        <v>5951</v>
      </c>
      <c r="BE117" s="3">
        <v>4</v>
      </c>
      <c r="BF117" s="3">
        <v>9752</v>
      </c>
      <c r="BG117" s="3">
        <v>5</v>
      </c>
      <c r="BH117" s="3">
        <v>59</v>
      </c>
      <c r="BI117" s="3">
        <v>5</v>
      </c>
      <c r="BJ117" s="3">
        <v>11350</v>
      </c>
      <c r="BK117" s="3">
        <v>11564</v>
      </c>
      <c r="BL117" s="3">
        <v>0.68</v>
      </c>
      <c r="BM117" s="3">
        <v>41.9</v>
      </c>
      <c r="BN117" s="5">
        <v>40303</v>
      </c>
      <c r="BO117" s="3">
        <v>1</v>
      </c>
      <c r="BP117" s="3">
        <v>1</v>
      </c>
      <c r="BQ117" s="3" t="s">
        <v>89</v>
      </c>
      <c r="BR117" s="3" t="s">
        <v>335</v>
      </c>
      <c r="BS117" s="3">
        <v>256493</v>
      </c>
      <c r="BT117" s="3">
        <v>214</v>
      </c>
      <c r="BU117" s="3">
        <v>0</v>
      </c>
      <c r="BV117" s="3" t="s">
        <v>299</v>
      </c>
      <c r="BW117" s="3" t="s">
        <v>99</v>
      </c>
      <c r="BX117" s="3">
        <v>4</v>
      </c>
      <c r="BY117" s="3" t="s">
        <v>100</v>
      </c>
      <c r="CA117" s="3" t="s">
        <v>101</v>
      </c>
      <c r="CD117" s="3">
        <v>28.316253100000001</v>
      </c>
      <c r="CE117" s="3">
        <v>165</v>
      </c>
      <c r="CF117" s="3">
        <v>-96.794885300000004</v>
      </c>
      <c r="CI117" s="3" t="s">
        <v>102</v>
      </c>
      <c r="CJ117" s="3" t="s">
        <v>89</v>
      </c>
      <c r="CK117" s="3" t="s">
        <v>300</v>
      </c>
      <c r="CL117" s="3">
        <v>125413816</v>
      </c>
      <c r="CM117" s="3">
        <v>1358</v>
      </c>
      <c r="CN117" s="3">
        <v>5027</v>
      </c>
      <c r="CO117" s="3">
        <v>744</v>
      </c>
      <c r="CP117" s="3">
        <v>0</v>
      </c>
    </row>
    <row r="118" spans="1:94" ht="75">
      <c r="A118" s="4">
        <v>42479408050000</v>
      </c>
      <c r="B118" s="7">
        <v>4247940805</v>
      </c>
      <c r="C118" s="4">
        <f>COUNTIF(Table2[API 10/UWI],Table1[[#This Row],[Cleaned API]])</f>
        <v>0</v>
      </c>
      <c r="D118" s="7" t="str">
        <f>IFERROR(INDEX(Table2[Permit Type],MATCH(Table1[[#This Row],[Cleaned API]],Table2[API 10/UWI],0)), "Not in Permit List")</f>
        <v>Not in Permit List</v>
      </c>
      <c r="E118" s="7" t="str">
        <f>IF(AND(Table1[[#This Row],[Occurences in Magnum Permit List]]&gt;0, Table1[[#This Row],[Data Pull Permit Type]]="NewDrill"), "Y", "N")</f>
        <v>N</v>
      </c>
      <c r="F118" s="3" t="s">
        <v>89</v>
      </c>
      <c r="G118" s="3" t="s">
        <v>425</v>
      </c>
      <c r="H118" s="8">
        <v>1</v>
      </c>
      <c r="I118" s="3" t="s">
        <v>426</v>
      </c>
      <c r="J118" s="3" t="str">
        <f>LEFT(Table1[[#This Row],[County/Parish]],LEN(Table1[[#This Row],[County/Parish]])-5)</f>
        <v>WEBB</v>
      </c>
      <c r="K118" s="3" t="s">
        <v>427</v>
      </c>
      <c r="L118" s="3" t="s">
        <v>93</v>
      </c>
      <c r="M118" s="3" t="s">
        <v>94</v>
      </c>
      <c r="N118" s="3" t="s">
        <v>95</v>
      </c>
      <c r="O118" s="3">
        <v>8600</v>
      </c>
      <c r="P118" s="5">
        <v>40221</v>
      </c>
      <c r="Q118" s="5">
        <v>40330</v>
      </c>
      <c r="R118" s="5">
        <v>40360</v>
      </c>
      <c r="S118" s="3">
        <v>2</v>
      </c>
      <c r="T118" s="3">
        <v>9943</v>
      </c>
      <c r="V118" s="3">
        <v>150</v>
      </c>
      <c r="Y118" s="3">
        <v>28</v>
      </c>
      <c r="Z118" s="3">
        <v>0</v>
      </c>
      <c r="AA118" s="3">
        <v>1807</v>
      </c>
      <c r="AB118" s="3" t="s">
        <v>163</v>
      </c>
      <c r="AC118" s="3">
        <v>150</v>
      </c>
      <c r="AD118" s="3">
        <v>9915</v>
      </c>
      <c r="AF118" s="3" t="s">
        <v>96</v>
      </c>
      <c r="AJ118" s="3" t="s">
        <v>164</v>
      </c>
      <c r="AK118" s="3">
        <v>0</v>
      </c>
      <c r="AL118" s="3">
        <v>0</v>
      </c>
      <c r="AM118" s="3">
        <v>1</v>
      </c>
      <c r="AN118" s="3">
        <v>903</v>
      </c>
      <c r="AO118" s="3">
        <v>0</v>
      </c>
      <c r="AR118" s="5">
        <v>42522</v>
      </c>
      <c r="AT118" s="3">
        <v>0</v>
      </c>
      <c r="AU118" s="3">
        <v>0</v>
      </c>
      <c r="AW118" s="3">
        <v>66286.667000000001</v>
      </c>
      <c r="AX118" s="3">
        <v>66290</v>
      </c>
      <c r="AY118" s="3">
        <v>15.086</v>
      </c>
      <c r="AZ118" s="3">
        <v>0</v>
      </c>
      <c r="BA118" s="3">
        <v>0</v>
      </c>
      <c r="BB118" s="3">
        <v>9915</v>
      </c>
      <c r="BC118" s="3">
        <v>1</v>
      </c>
      <c r="BD118" s="3">
        <v>150</v>
      </c>
      <c r="BE118" s="3">
        <v>1</v>
      </c>
      <c r="BF118" s="3">
        <v>1803</v>
      </c>
      <c r="BG118" s="3">
        <v>1</v>
      </c>
      <c r="BH118" s="3">
        <v>11</v>
      </c>
      <c r="BI118" s="3">
        <v>1</v>
      </c>
      <c r="BJ118" s="3">
        <v>6908</v>
      </c>
      <c r="BK118" s="3">
        <v>6912</v>
      </c>
      <c r="BL118" s="3">
        <v>0.68</v>
      </c>
      <c r="BM118" s="3">
        <v>57.2</v>
      </c>
      <c r="BN118" s="5">
        <v>40661</v>
      </c>
      <c r="BO118" s="3">
        <v>1</v>
      </c>
      <c r="BP118" s="3">
        <v>1</v>
      </c>
      <c r="BQ118" s="3" t="s">
        <v>428</v>
      </c>
      <c r="BR118" s="3" t="s">
        <v>335</v>
      </c>
      <c r="BS118" s="3">
        <v>256324</v>
      </c>
      <c r="BT118" s="3">
        <v>4</v>
      </c>
      <c r="BV118" s="3" t="s">
        <v>429</v>
      </c>
      <c r="BW118" s="3" t="s">
        <v>99</v>
      </c>
      <c r="BX118" s="3">
        <v>4</v>
      </c>
      <c r="BY118" s="3" t="s">
        <v>100</v>
      </c>
      <c r="BZ118" s="3" t="s">
        <v>430</v>
      </c>
      <c r="CA118" s="3" t="s">
        <v>101</v>
      </c>
      <c r="CD118" s="3">
        <v>27.430555500000001</v>
      </c>
      <c r="CE118" s="3">
        <v>472</v>
      </c>
      <c r="CF118" s="3">
        <v>-99.411111199999993</v>
      </c>
      <c r="CI118" s="3" t="s">
        <v>102</v>
      </c>
      <c r="CJ118" s="3" t="s">
        <v>89</v>
      </c>
      <c r="CK118" s="3" t="s">
        <v>431</v>
      </c>
      <c r="CL118" s="3">
        <v>125092310</v>
      </c>
      <c r="CM118" s="3">
        <v>150</v>
      </c>
      <c r="CN118" s="3">
        <v>9943</v>
      </c>
      <c r="CO118" s="3">
        <v>0</v>
      </c>
      <c r="CP118" s="3">
        <v>0</v>
      </c>
    </row>
    <row r="119" spans="1:94" ht="60">
      <c r="A119" s="4">
        <v>42505364600000</v>
      </c>
      <c r="B119" s="7">
        <v>4250536460</v>
      </c>
      <c r="C119" s="4">
        <f>COUNTIF(Table2[API 10/UWI],Table1[[#This Row],[Cleaned API]])</f>
        <v>0</v>
      </c>
      <c r="D119" s="7" t="str">
        <f>IFERROR(INDEX(Table2[Permit Type],MATCH(Table1[[#This Row],[Cleaned API]],Table2[API 10/UWI],0)), "Not in Permit List")</f>
        <v>Not in Permit List</v>
      </c>
      <c r="E119" s="7" t="str">
        <f>IF(AND(Table1[[#This Row],[Occurences in Magnum Permit List]]&gt;0, Table1[[#This Row],[Data Pull Permit Type]]="NewDrill"), "Y", "N")</f>
        <v>N</v>
      </c>
      <c r="F119" s="3" t="s">
        <v>89</v>
      </c>
      <c r="G119" s="3" t="s">
        <v>432</v>
      </c>
      <c r="H119" s="8">
        <v>3</v>
      </c>
      <c r="I119" s="3" t="s">
        <v>433</v>
      </c>
      <c r="J119" s="3" t="str">
        <f>LEFT(Table1[[#This Row],[County/Parish]],LEN(Table1[[#This Row],[County/Parish]])-5)</f>
        <v>ZAPATA</v>
      </c>
      <c r="K119" s="3" t="s">
        <v>434</v>
      </c>
      <c r="L119" s="3" t="s">
        <v>93</v>
      </c>
      <c r="M119" s="3" t="s">
        <v>94</v>
      </c>
      <c r="N119" s="3" t="s">
        <v>95</v>
      </c>
      <c r="O119" s="3">
        <v>13348</v>
      </c>
      <c r="P119" s="5">
        <v>40085</v>
      </c>
      <c r="Q119" s="5">
        <v>40269</v>
      </c>
      <c r="R119" s="5">
        <v>43983</v>
      </c>
      <c r="S119" s="3">
        <v>119</v>
      </c>
      <c r="T119" s="3">
        <v>295757</v>
      </c>
      <c r="U119" s="3">
        <v>8</v>
      </c>
      <c r="Y119" s="3">
        <v>245</v>
      </c>
      <c r="Z119" s="3">
        <v>21169</v>
      </c>
      <c r="AA119" s="3">
        <v>49293</v>
      </c>
      <c r="AD119" s="3">
        <v>20793</v>
      </c>
      <c r="AE119" s="3">
        <v>0</v>
      </c>
      <c r="AF119" s="3" t="s">
        <v>96</v>
      </c>
      <c r="AG119" s="3">
        <v>87548</v>
      </c>
      <c r="AH119" s="3">
        <v>14591</v>
      </c>
      <c r="AI119" s="3">
        <v>1095</v>
      </c>
      <c r="AK119" s="3">
        <v>0</v>
      </c>
      <c r="AL119" s="3">
        <v>113</v>
      </c>
      <c r="AM119" s="3">
        <v>681</v>
      </c>
      <c r="AN119" s="3">
        <v>680677</v>
      </c>
      <c r="AO119" s="3">
        <v>50</v>
      </c>
      <c r="AQ119" s="3">
        <v>2474</v>
      </c>
      <c r="AR119" s="5">
        <v>41290</v>
      </c>
      <c r="AS119" s="3">
        <v>505</v>
      </c>
      <c r="AT119" s="3">
        <v>200</v>
      </c>
      <c r="AU119" s="3">
        <v>570</v>
      </c>
      <c r="AZ119" s="3">
        <v>0</v>
      </c>
      <c r="BA119" s="3">
        <v>0</v>
      </c>
      <c r="BB119" s="3">
        <v>21101</v>
      </c>
      <c r="BC119" s="3">
        <v>2</v>
      </c>
      <c r="BF119" s="3">
        <v>3517</v>
      </c>
      <c r="BG119" s="3">
        <v>2</v>
      </c>
      <c r="BH119" s="3">
        <v>21</v>
      </c>
      <c r="BI119" s="3">
        <v>2</v>
      </c>
      <c r="BJ119" s="3">
        <v>12008</v>
      </c>
      <c r="BK119" s="3">
        <v>13198</v>
      </c>
      <c r="BL119" s="3">
        <v>0.61</v>
      </c>
      <c r="BN119" s="5">
        <v>40279</v>
      </c>
      <c r="BO119" s="3">
        <v>1</v>
      </c>
      <c r="BP119" s="3">
        <v>1</v>
      </c>
      <c r="BQ119" s="3" t="s">
        <v>435</v>
      </c>
      <c r="BR119" s="3" t="s">
        <v>335</v>
      </c>
      <c r="BS119" s="3">
        <v>255119</v>
      </c>
      <c r="BT119" s="3">
        <v>1190</v>
      </c>
      <c r="BV119" s="3" t="s">
        <v>436</v>
      </c>
      <c r="BW119" s="3" t="s">
        <v>99</v>
      </c>
      <c r="BX119" s="3">
        <v>4</v>
      </c>
      <c r="BY119" s="3" t="s">
        <v>100</v>
      </c>
      <c r="CA119" s="3" t="s">
        <v>101</v>
      </c>
      <c r="CD119" s="3">
        <v>27.013149200000001</v>
      </c>
      <c r="CE119" s="3">
        <v>127</v>
      </c>
      <c r="CF119" s="3">
        <v>-99.229494799999998</v>
      </c>
      <c r="CI119" s="3" t="s">
        <v>102</v>
      </c>
      <c r="CJ119" s="3" t="s">
        <v>89</v>
      </c>
      <c r="CK119" s="3" t="s">
        <v>437</v>
      </c>
      <c r="CL119" s="3">
        <v>125031766</v>
      </c>
      <c r="CN119" s="3">
        <v>4305</v>
      </c>
      <c r="CO119" s="3">
        <v>877</v>
      </c>
      <c r="CP119" s="3">
        <v>0</v>
      </c>
    </row>
    <row r="120" spans="1:94" ht="60">
      <c r="A120" s="4">
        <v>42089321290000</v>
      </c>
      <c r="B120" s="7">
        <v>4208932129</v>
      </c>
      <c r="C120" s="4">
        <f>COUNTIF(Table2[API 10/UWI],Table1[[#This Row],[Cleaned API]])</f>
        <v>2</v>
      </c>
      <c r="D120" s="7" t="str">
        <f>IFERROR(INDEX(Table2[Permit Type],MATCH(Table1[[#This Row],[Cleaned API]],Table2[API 10/UWI],0)), "Not in Permit List")</f>
        <v>Recomplete</v>
      </c>
      <c r="E120" s="7" t="str">
        <f>IF(AND(Table1[[#This Row],[Occurences in Magnum Permit List]]&gt;0, Table1[[#This Row],[Data Pull Permit Type]]="NewDrill"), "Y", "N")</f>
        <v>N</v>
      </c>
      <c r="F120" s="3" t="s">
        <v>89</v>
      </c>
      <c r="G120" s="3" t="s">
        <v>177</v>
      </c>
      <c r="H120" s="8">
        <v>2</v>
      </c>
      <c r="I120" s="3" t="s">
        <v>179</v>
      </c>
      <c r="J120" s="3" t="str">
        <f>LEFT(Table1[[#This Row],[County/Parish]],LEN(Table1[[#This Row],[County/Parish]])-5)</f>
        <v>COLORADO</v>
      </c>
      <c r="K120" s="3" t="s">
        <v>262</v>
      </c>
      <c r="L120" s="3" t="s">
        <v>93</v>
      </c>
      <c r="M120" s="3" t="s">
        <v>168</v>
      </c>
      <c r="N120" s="3" t="s">
        <v>149</v>
      </c>
      <c r="O120" s="3">
        <v>15532</v>
      </c>
      <c r="P120" s="5">
        <v>36280</v>
      </c>
      <c r="Q120" s="5">
        <v>40330</v>
      </c>
      <c r="R120" s="5">
        <v>42125</v>
      </c>
      <c r="S120" s="3">
        <v>60</v>
      </c>
      <c r="T120" s="3">
        <v>1318712</v>
      </c>
      <c r="V120" s="3">
        <v>120233</v>
      </c>
      <c r="X120" s="3">
        <v>1927</v>
      </c>
      <c r="Y120" s="3">
        <v>6074</v>
      </c>
      <c r="Z120" s="3">
        <v>1847</v>
      </c>
      <c r="AA120" s="3">
        <v>340018</v>
      </c>
      <c r="AC120" s="3">
        <v>237</v>
      </c>
      <c r="AD120" s="3">
        <v>8810</v>
      </c>
      <c r="AE120" s="3">
        <v>2832</v>
      </c>
      <c r="AF120" s="3" t="s">
        <v>108</v>
      </c>
      <c r="AG120" s="3">
        <v>94481</v>
      </c>
      <c r="AH120" s="3">
        <v>18579</v>
      </c>
      <c r="AI120" s="3">
        <v>69</v>
      </c>
      <c r="AJ120" s="3" t="s">
        <v>181</v>
      </c>
      <c r="AK120" s="3">
        <v>10</v>
      </c>
      <c r="AL120" s="3">
        <v>80</v>
      </c>
      <c r="AM120" s="3">
        <v>421</v>
      </c>
      <c r="AN120" s="3">
        <v>482032</v>
      </c>
      <c r="AO120" s="3">
        <v>34</v>
      </c>
      <c r="AP120" s="3">
        <v>32862</v>
      </c>
      <c r="AQ120" s="3">
        <v>180136</v>
      </c>
      <c r="AR120" s="5">
        <v>42178</v>
      </c>
      <c r="AS120" s="3">
        <v>411</v>
      </c>
      <c r="AT120" s="3">
        <v>750</v>
      </c>
      <c r="AU120" s="3">
        <v>1400</v>
      </c>
      <c r="AV120" s="3">
        <v>41140</v>
      </c>
      <c r="AW120" s="3">
        <v>4201.4759999999997</v>
      </c>
      <c r="AX120" s="3">
        <v>10970</v>
      </c>
      <c r="AY120" s="3">
        <v>238.012</v>
      </c>
      <c r="AZ120" s="3">
        <v>24.3</v>
      </c>
      <c r="BA120" s="3">
        <v>317.3</v>
      </c>
      <c r="BB120" s="3">
        <v>45733</v>
      </c>
      <c r="BC120" s="3">
        <v>10</v>
      </c>
      <c r="BD120" s="3">
        <v>3114</v>
      </c>
      <c r="BE120" s="3">
        <v>52</v>
      </c>
      <c r="BF120" s="3">
        <v>9192</v>
      </c>
      <c r="BG120" s="3">
        <v>10</v>
      </c>
      <c r="BH120" s="3">
        <v>55</v>
      </c>
      <c r="BI120" s="3">
        <v>10</v>
      </c>
      <c r="BJ120" s="3">
        <v>8222</v>
      </c>
      <c r="BK120" s="3">
        <v>8230</v>
      </c>
      <c r="BL120" s="3">
        <v>0.73</v>
      </c>
      <c r="BM120" s="3">
        <v>38.299999999999997</v>
      </c>
      <c r="BN120" s="5">
        <v>39590</v>
      </c>
      <c r="BO120" s="3">
        <v>1</v>
      </c>
      <c r="BP120" s="3">
        <v>1</v>
      </c>
      <c r="BQ120" s="3" t="s">
        <v>89</v>
      </c>
      <c r="BR120" s="3" t="s">
        <v>150</v>
      </c>
      <c r="BS120" s="3">
        <v>254241</v>
      </c>
      <c r="BT120" s="3">
        <v>8</v>
      </c>
      <c r="BV120" s="3" t="s">
        <v>182</v>
      </c>
      <c r="BW120" s="3" t="s">
        <v>99</v>
      </c>
      <c r="BX120" s="3">
        <v>3</v>
      </c>
      <c r="BY120" s="3" t="s">
        <v>100</v>
      </c>
      <c r="CA120" s="3" t="s">
        <v>101</v>
      </c>
      <c r="CD120" s="3">
        <v>29.7873378</v>
      </c>
      <c r="CE120" s="3">
        <v>29</v>
      </c>
      <c r="CF120" s="3">
        <v>-96.636899600000007</v>
      </c>
      <c r="CI120" s="3" t="s">
        <v>102</v>
      </c>
      <c r="CJ120" s="3" t="s">
        <v>89</v>
      </c>
      <c r="CK120" s="3" t="s">
        <v>183</v>
      </c>
      <c r="CL120" s="3">
        <v>124902820</v>
      </c>
      <c r="CM120" s="3">
        <v>30222</v>
      </c>
      <c r="CN120" s="3">
        <v>126977</v>
      </c>
      <c r="CO120" s="3">
        <v>522</v>
      </c>
      <c r="CP120" s="3">
        <v>0</v>
      </c>
    </row>
    <row r="121" spans="1:94" ht="45">
      <c r="A121" s="4">
        <v>42297345490000</v>
      </c>
      <c r="B121" s="7">
        <v>4229734549</v>
      </c>
      <c r="C121" s="4">
        <f>COUNTIF(Table2[API 10/UWI],Table1[[#This Row],[Cleaned API]])</f>
        <v>1</v>
      </c>
      <c r="D121" s="7" t="str">
        <f>IFERROR(INDEX(Table2[Permit Type],MATCH(Table1[[#This Row],[Cleaned API]],Table2[API 10/UWI],0)), "Not in Permit List")</f>
        <v>Recomplete</v>
      </c>
      <c r="E121" s="7" t="str">
        <f>IF(AND(Table1[[#This Row],[Occurences in Magnum Permit List]]&gt;0, Table1[[#This Row],[Data Pull Permit Type]]="NewDrill"), "Y", "N")</f>
        <v>N</v>
      </c>
      <c r="F121" s="3" t="s">
        <v>89</v>
      </c>
      <c r="G121" s="3" t="s">
        <v>438</v>
      </c>
      <c r="H121" s="8">
        <v>1</v>
      </c>
      <c r="I121" s="3" t="s">
        <v>439</v>
      </c>
      <c r="J121" s="3" t="str">
        <f>LEFT(Table1[[#This Row],[County/Parish]],LEN(Table1[[#This Row],[County/Parish]])-5)</f>
        <v>LIVE OAK</v>
      </c>
      <c r="K121" s="3" t="s">
        <v>356</v>
      </c>
      <c r="L121" s="3" t="s">
        <v>93</v>
      </c>
      <c r="M121" s="3" t="s">
        <v>94</v>
      </c>
      <c r="N121" s="3" t="s">
        <v>95</v>
      </c>
      <c r="O121" s="3">
        <v>15400</v>
      </c>
      <c r="P121" s="5">
        <v>37608</v>
      </c>
      <c r="Q121" s="5">
        <v>39995</v>
      </c>
      <c r="R121" s="5">
        <v>41913</v>
      </c>
      <c r="S121" s="3">
        <v>46</v>
      </c>
      <c r="T121" s="3">
        <v>25207</v>
      </c>
      <c r="Y121" s="3">
        <v>180</v>
      </c>
      <c r="Z121" s="3">
        <v>398016</v>
      </c>
      <c r="AA121" s="3">
        <v>4201</v>
      </c>
      <c r="AB121" s="3" t="s">
        <v>163</v>
      </c>
      <c r="AD121" s="3">
        <v>4437</v>
      </c>
      <c r="AE121" s="3">
        <v>0</v>
      </c>
      <c r="AF121" s="3" t="s">
        <v>96</v>
      </c>
      <c r="AG121" s="3">
        <v>9048</v>
      </c>
      <c r="AH121" s="3">
        <v>1508</v>
      </c>
      <c r="AI121" s="3">
        <v>142866</v>
      </c>
      <c r="AJ121" s="3" t="s">
        <v>164</v>
      </c>
      <c r="AK121" s="3">
        <v>0</v>
      </c>
      <c r="AL121" s="3">
        <v>26</v>
      </c>
      <c r="AM121" s="3">
        <v>154</v>
      </c>
      <c r="AN121" s="3">
        <v>153700</v>
      </c>
      <c r="AO121" s="3">
        <v>2842</v>
      </c>
      <c r="AQ121" s="3">
        <v>8809</v>
      </c>
      <c r="AR121" s="5">
        <v>42644</v>
      </c>
      <c r="AS121" s="3">
        <v>139094</v>
      </c>
      <c r="AT121" s="3">
        <v>0</v>
      </c>
      <c r="AU121" s="3">
        <v>0</v>
      </c>
      <c r="AZ121" s="3">
        <v>0</v>
      </c>
      <c r="BA121" s="3">
        <v>0</v>
      </c>
      <c r="BB121" s="3">
        <v>7116</v>
      </c>
      <c r="BC121" s="3">
        <v>46</v>
      </c>
      <c r="BF121" s="3">
        <v>1186</v>
      </c>
      <c r="BG121" s="3">
        <v>46</v>
      </c>
      <c r="BH121" s="3">
        <v>7</v>
      </c>
      <c r="BI121" s="3">
        <v>46</v>
      </c>
      <c r="BJ121" s="3">
        <v>12316</v>
      </c>
      <c r="BK121" s="3">
        <v>12422</v>
      </c>
      <c r="BL121" s="3">
        <v>0.67</v>
      </c>
      <c r="BN121" s="5">
        <v>40001</v>
      </c>
      <c r="BO121" s="3">
        <v>1</v>
      </c>
      <c r="BP121" s="3">
        <v>1</v>
      </c>
      <c r="BQ121" s="3" t="s">
        <v>89</v>
      </c>
      <c r="BS121" s="3">
        <v>253815</v>
      </c>
      <c r="BT121" s="3">
        <v>106</v>
      </c>
      <c r="BV121" s="3" t="s">
        <v>440</v>
      </c>
      <c r="BW121" s="3" t="s">
        <v>99</v>
      </c>
      <c r="BX121" s="3">
        <v>2</v>
      </c>
      <c r="BY121" s="3" t="s">
        <v>100</v>
      </c>
      <c r="CA121" s="3" t="s">
        <v>101</v>
      </c>
      <c r="CD121" s="3">
        <v>28.390118099999999</v>
      </c>
      <c r="CE121" s="3">
        <v>171</v>
      </c>
      <c r="CF121" s="3">
        <v>-98.011827299999993</v>
      </c>
      <c r="CI121" s="3" t="s">
        <v>102</v>
      </c>
      <c r="CJ121" s="3" t="s">
        <v>89</v>
      </c>
      <c r="CK121" s="3" t="s">
        <v>441</v>
      </c>
      <c r="CL121" s="3">
        <v>124845363</v>
      </c>
      <c r="CN121" s="3">
        <v>2391</v>
      </c>
      <c r="CO121" s="3">
        <v>37753</v>
      </c>
      <c r="CP121" s="3">
        <v>0</v>
      </c>
    </row>
    <row r="122" spans="1:94" ht="45">
      <c r="A122" s="4">
        <v>42215315780000</v>
      </c>
      <c r="B122" s="7">
        <v>4221531578</v>
      </c>
      <c r="C122" s="4">
        <f>COUNTIF(Table2[API 10/UWI],Table1[[#This Row],[Cleaned API]])</f>
        <v>1</v>
      </c>
      <c r="D122" s="7" t="str">
        <f>IFERROR(INDEX(Table2[Permit Type],MATCH(Table1[[#This Row],[Cleaned API]],Table2[API 10/UWI],0)), "Not in Permit List")</f>
        <v>ReEnter</v>
      </c>
      <c r="E122" s="7" t="str">
        <f>IF(AND(Table1[[#This Row],[Occurences in Magnum Permit List]]&gt;0, Table1[[#This Row],[Data Pull Permit Type]]="NewDrill"), "Y", "N")</f>
        <v>N</v>
      </c>
      <c r="F122" s="3" t="s">
        <v>89</v>
      </c>
      <c r="G122" s="3" t="s">
        <v>442</v>
      </c>
      <c r="H122" s="8">
        <v>2</v>
      </c>
      <c r="I122" s="3" t="s">
        <v>443</v>
      </c>
      <c r="J122" s="3" t="str">
        <f>LEFT(Table1[[#This Row],[County/Parish]],LEN(Table1[[#This Row],[County/Parish]])-5)</f>
        <v>HIDALGO</v>
      </c>
      <c r="K122" s="3" t="s">
        <v>444</v>
      </c>
      <c r="L122" s="3" t="s">
        <v>93</v>
      </c>
      <c r="M122" s="3" t="s">
        <v>194</v>
      </c>
      <c r="N122" s="3" t="s">
        <v>95</v>
      </c>
      <c r="O122" s="3">
        <v>9350</v>
      </c>
      <c r="P122" s="5">
        <v>31790</v>
      </c>
      <c r="Q122" s="5">
        <v>40026</v>
      </c>
      <c r="R122" s="5">
        <v>40452</v>
      </c>
      <c r="S122" s="3">
        <v>13</v>
      </c>
      <c r="T122" s="3">
        <v>61756</v>
      </c>
      <c r="V122" s="3">
        <v>427</v>
      </c>
      <c r="Y122" s="3">
        <v>100</v>
      </c>
      <c r="Z122" s="3">
        <v>0</v>
      </c>
      <c r="AA122" s="3">
        <v>10720</v>
      </c>
      <c r="AD122" s="3">
        <v>162</v>
      </c>
      <c r="AE122" s="3">
        <v>0</v>
      </c>
      <c r="AF122" s="3" t="s">
        <v>96</v>
      </c>
      <c r="AG122" s="3">
        <v>23989</v>
      </c>
      <c r="AH122" s="3">
        <v>3998</v>
      </c>
      <c r="AI122" s="3">
        <v>0</v>
      </c>
      <c r="AK122" s="3">
        <v>0</v>
      </c>
      <c r="AL122" s="3">
        <v>17</v>
      </c>
      <c r="AM122" s="3">
        <v>99</v>
      </c>
      <c r="AN122" s="3">
        <v>99033</v>
      </c>
      <c r="AO122" s="3">
        <v>0</v>
      </c>
      <c r="AQ122" s="3">
        <v>162</v>
      </c>
      <c r="AR122" s="5">
        <v>42522</v>
      </c>
      <c r="AS122" s="3">
        <v>0</v>
      </c>
      <c r="AT122" s="3">
        <v>0</v>
      </c>
      <c r="AU122" s="3">
        <v>0</v>
      </c>
      <c r="AW122" s="3">
        <v>144248.24400000001</v>
      </c>
      <c r="AX122" s="3">
        <v>144630</v>
      </c>
      <c r="AY122" s="3">
        <v>6.9320000000000004</v>
      </c>
      <c r="AZ122" s="3">
        <v>0</v>
      </c>
      <c r="BA122" s="3">
        <v>0</v>
      </c>
      <c r="BB122" s="3">
        <v>16449</v>
      </c>
      <c r="BC122" s="3">
        <v>7</v>
      </c>
      <c r="BD122" s="3">
        <v>248</v>
      </c>
      <c r="BE122" s="3">
        <v>1</v>
      </c>
      <c r="BF122" s="3">
        <v>2990</v>
      </c>
      <c r="BG122" s="3">
        <v>7</v>
      </c>
      <c r="BH122" s="3">
        <v>18</v>
      </c>
      <c r="BI122" s="3">
        <v>7</v>
      </c>
      <c r="BJ122" s="3">
        <v>6853</v>
      </c>
      <c r="BK122" s="3">
        <v>6858</v>
      </c>
      <c r="BL122" s="3">
        <v>0.64</v>
      </c>
      <c r="BN122" s="5">
        <v>40017</v>
      </c>
      <c r="BO122" s="3">
        <v>1</v>
      </c>
      <c r="BP122" s="3">
        <v>1</v>
      </c>
      <c r="BQ122" s="3" t="s">
        <v>89</v>
      </c>
      <c r="BR122" s="3" t="s">
        <v>335</v>
      </c>
      <c r="BS122" s="3">
        <v>253605</v>
      </c>
      <c r="BT122" s="3">
        <v>5</v>
      </c>
      <c r="BV122" s="3" t="s">
        <v>445</v>
      </c>
      <c r="BW122" s="3" t="s">
        <v>99</v>
      </c>
      <c r="BX122" s="3">
        <v>4</v>
      </c>
      <c r="BY122" s="3" t="s">
        <v>100</v>
      </c>
      <c r="CA122" s="3" t="s">
        <v>101</v>
      </c>
      <c r="CD122" s="3">
        <v>26.266950399999999</v>
      </c>
      <c r="CE122" s="3">
        <v>54</v>
      </c>
      <c r="CF122" s="3">
        <v>-97.908913600000005</v>
      </c>
      <c r="CG122" s="3" t="s">
        <v>446</v>
      </c>
      <c r="CI122" s="3" t="s">
        <v>102</v>
      </c>
      <c r="CJ122" s="3" t="s">
        <v>89</v>
      </c>
      <c r="CK122" s="3" t="s">
        <v>447</v>
      </c>
      <c r="CL122" s="3">
        <v>124834232</v>
      </c>
      <c r="CM122" s="3">
        <v>427</v>
      </c>
      <c r="CN122" s="3">
        <v>61594</v>
      </c>
      <c r="CO122" s="3">
        <v>0</v>
      </c>
      <c r="CP122" s="3">
        <v>0</v>
      </c>
    </row>
    <row r="123" spans="1:94" ht="75">
      <c r="A123" s="4">
        <v>17007205120000</v>
      </c>
      <c r="B123" s="7">
        <v>1700720512</v>
      </c>
      <c r="C123" s="4">
        <f>COUNTIF(Table2[API 10/UWI],Table1[[#This Row],[Cleaned API]])</f>
        <v>1</v>
      </c>
      <c r="D123" s="7" t="str">
        <f>IFERROR(INDEX(Table2[Permit Type],MATCH(Table1[[#This Row],[Cleaned API]],Table2[API 10/UWI],0)), "Not in Permit List")</f>
        <v>Amended</v>
      </c>
      <c r="E123" s="7" t="str">
        <f>IF(AND(Table1[[#This Row],[Occurences in Magnum Permit List]]&gt;0, Table1[[#This Row],[Data Pull Permit Type]]="NewDrill"), "Y", "N")</f>
        <v>N</v>
      </c>
      <c r="F123" s="3" t="s">
        <v>89</v>
      </c>
      <c r="G123" s="3" t="s">
        <v>448</v>
      </c>
      <c r="H123" s="8">
        <v>1</v>
      </c>
      <c r="I123" s="3" t="s">
        <v>373</v>
      </c>
      <c r="J123" s="3" t="str">
        <f>LEFT(Table1[[#This Row],[County/Parish]],LEN(Table1[[#This Row],[County/Parish]])-5)</f>
        <v>ASSUMPTION</v>
      </c>
      <c r="K123" s="3">
        <v>9750</v>
      </c>
      <c r="L123" s="3" t="s">
        <v>107</v>
      </c>
      <c r="M123" s="3" t="s">
        <v>194</v>
      </c>
      <c r="N123" s="3" t="s">
        <v>119</v>
      </c>
      <c r="O123" s="3">
        <v>12356</v>
      </c>
      <c r="P123" s="5">
        <v>40198</v>
      </c>
      <c r="Q123" s="5">
        <v>40422</v>
      </c>
      <c r="R123" s="5">
        <v>42491</v>
      </c>
      <c r="S123" s="3">
        <v>63</v>
      </c>
      <c r="T123" s="3">
        <v>114126</v>
      </c>
      <c r="V123" s="3">
        <v>23420</v>
      </c>
      <c r="X123" s="3">
        <v>1</v>
      </c>
      <c r="Z123" s="3">
        <v>83432</v>
      </c>
      <c r="AA123" s="3">
        <v>42441</v>
      </c>
      <c r="AC123" s="3">
        <v>1454</v>
      </c>
      <c r="AD123" s="3">
        <v>18274</v>
      </c>
      <c r="AE123" s="3">
        <v>7114</v>
      </c>
      <c r="AF123" s="3" t="s">
        <v>195</v>
      </c>
      <c r="AG123" s="3">
        <v>86766</v>
      </c>
      <c r="AH123" s="3">
        <v>21575</v>
      </c>
      <c r="AI123" s="3">
        <v>1380</v>
      </c>
      <c r="AK123" s="3">
        <v>48</v>
      </c>
      <c r="AL123" s="3">
        <v>143</v>
      </c>
      <c r="AM123" s="3">
        <v>571</v>
      </c>
      <c r="AN123" s="3">
        <v>857935</v>
      </c>
      <c r="AO123" s="3">
        <v>15</v>
      </c>
      <c r="AP123" s="3">
        <v>4071</v>
      </c>
      <c r="AR123" s="5">
        <v>42644</v>
      </c>
      <c r="AS123" s="3">
        <v>14694</v>
      </c>
      <c r="AU123" s="3">
        <v>0</v>
      </c>
      <c r="AV123" s="3">
        <v>11950</v>
      </c>
      <c r="AX123" s="3">
        <v>4870</v>
      </c>
      <c r="AZ123" s="3">
        <v>83.7</v>
      </c>
      <c r="BB123" s="3">
        <v>18274</v>
      </c>
      <c r="BC123" s="3">
        <v>1</v>
      </c>
      <c r="BD123" s="3">
        <v>2038</v>
      </c>
      <c r="BE123" s="3">
        <v>61</v>
      </c>
      <c r="BF123" s="3">
        <v>4500</v>
      </c>
      <c r="BG123" s="3">
        <v>1</v>
      </c>
      <c r="BH123" s="3">
        <v>27</v>
      </c>
      <c r="BI123" s="3">
        <v>1</v>
      </c>
      <c r="BJ123" s="3">
        <v>10186</v>
      </c>
      <c r="BK123" s="3">
        <v>11982</v>
      </c>
      <c r="BN123" s="5">
        <v>40422</v>
      </c>
      <c r="BO123" s="3">
        <v>1</v>
      </c>
      <c r="BP123" s="3">
        <v>1</v>
      </c>
      <c r="BQ123" s="3" t="s">
        <v>123</v>
      </c>
      <c r="BR123" s="3" t="s">
        <v>165</v>
      </c>
      <c r="BS123" s="3" t="s">
        <v>449</v>
      </c>
      <c r="BT123" s="3">
        <v>1796</v>
      </c>
      <c r="BV123" s="3" t="s">
        <v>124</v>
      </c>
      <c r="BW123" s="3" t="s">
        <v>125</v>
      </c>
      <c r="BX123" s="3" t="s">
        <v>374</v>
      </c>
      <c r="BY123" s="3" t="s">
        <v>100</v>
      </c>
      <c r="BZ123" s="3">
        <v>39</v>
      </c>
      <c r="CA123" s="3" t="s">
        <v>101</v>
      </c>
      <c r="CB123" s="3" t="s">
        <v>375</v>
      </c>
      <c r="CC123" s="3" t="s">
        <v>376</v>
      </c>
      <c r="CD123" s="3">
        <v>29.879692299999999</v>
      </c>
      <c r="CF123" s="3">
        <v>-91.088682199999994</v>
      </c>
      <c r="CI123" s="3" t="s">
        <v>201</v>
      </c>
      <c r="CJ123" s="3" t="s">
        <v>126</v>
      </c>
      <c r="CL123" s="3">
        <v>124829629</v>
      </c>
      <c r="CM123" s="3">
        <v>4507</v>
      </c>
      <c r="CO123" s="3">
        <v>3368</v>
      </c>
      <c r="CP123" s="3">
        <v>240568</v>
      </c>
    </row>
    <row r="124" spans="1:94" ht="75">
      <c r="A124" s="4">
        <v>42245326200000</v>
      </c>
      <c r="B124" s="7">
        <v>4224532620</v>
      </c>
      <c r="C124" s="4">
        <f>COUNTIF(Table2[API 10/UWI],Table1[[#This Row],[Cleaned API]])</f>
        <v>0</v>
      </c>
      <c r="D124" s="7" t="str">
        <f>IFERROR(INDEX(Table2[Permit Type],MATCH(Table1[[#This Row],[Cleaned API]],Table2[API 10/UWI],0)), "Not in Permit List")</f>
        <v>Not in Permit List</v>
      </c>
      <c r="E124" s="7" t="str">
        <f>IF(AND(Table1[[#This Row],[Occurences in Magnum Permit List]]&gt;0, Table1[[#This Row],[Data Pull Permit Type]]="NewDrill"), "Y", "N")</f>
        <v>N</v>
      </c>
      <c r="F124" s="3" t="s">
        <v>89</v>
      </c>
      <c r="G124" s="3" t="s">
        <v>450</v>
      </c>
      <c r="H124" s="8">
        <v>1</v>
      </c>
      <c r="I124" s="3" t="s">
        <v>105</v>
      </c>
      <c r="J124" s="3" t="str">
        <f>LEFT(Table1[[#This Row],[County/Parish]],LEN(Table1[[#This Row],[County/Parish]])-5)</f>
        <v>JEFFERSON</v>
      </c>
      <c r="K124" s="3" t="s">
        <v>210</v>
      </c>
      <c r="L124" s="3" t="s">
        <v>93</v>
      </c>
      <c r="M124" s="3" t="s">
        <v>94</v>
      </c>
      <c r="N124" s="3" t="s">
        <v>95</v>
      </c>
      <c r="O124" s="3">
        <v>7670</v>
      </c>
      <c r="P124" s="5">
        <v>40053</v>
      </c>
      <c r="Q124" s="5">
        <v>40087</v>
      </c>
      <c r="R124" s="5">
        <v>41518</v>
      </c>
      <c r="S124" s="3">
        <v>48</v>
      </c>
      <c r="T124" s="3">
        <v>888293</v>
      </c>
      <c r="V124" s="3">
        <v>6535</v>
      </c>
      <c r="Y124" s="3">
        <v>14</v>
      </c>
      <c r="Z124" s="3">
        <v>0</v>
      </c>
      <c r="AA124" s="3">
        <v>154584</v>
      </c>
      <c r="AC124" s="3">
        <v>305</v>
      </c>
      <c r="AD124" s="3">
        <v>23852</v>
      </c>
      <c r="AE124" s="3">
        <v>1615</v>
      </c>
      <c r="AF124" s="3" t="s">
        <v>108</v>
      </c>
      <c r="AG124" s="3">
        <v>140340</v>
      </c>
      <c r="AH124" s="3">
        <v>25005</v>
      </c>
      <c r="AI124" s="3">
        <v>0</v>
      </c>
      <c r="AK124" s="3">
        <v>10</v>
      </c>
      <c r="AL124" s="3">
        <v>142</v>
      </c>
      <c r="AM124" s="3">
        <v>794</v>
      </c>
      <c r="AN124" s="3">
        <v>854733</v>
      </c>
      <c r="AO124" s="3">
        <v>0</v>
      </c>
      <c r="AP124" s="3">
        <v>1162</v>
      </c>
      <c r="AQ124" s="3">
        <v>216191</v>
      </c>
      <c r="AR124" s="5">
        <v>42491</v>
      </c>
      <c r="AS124" s="3">
        <v>0</v>
      </c>
      <c r="AT124" s="3">
        <v>0</v>
      </c>
      <c r="AU124" s="3">
        <v>0</v>
      </c>
      <c r="AV124" s="3">
        <v>78910</v>
      </c>
      <c r="AW124" s="3">
        <v>291650.685</v>
      </c>
      <c r="AX124" s="3">
        <v>135930</v>
      </c>
      <c r="AY124" s="3">
        <v>3.4289999999999998</v>
      </c>
      <c r="AZ124" s="3">
        <v>12.7</v>
      </c>
      <c r="BA124" s="3">
        <v>0</v>
      </c>
      <c r="BB124" s="3">
        <v>25666</v>
      </c>
      <c r="BC124" s="3">
        <v>11</v>
      </c>
      <c r="BD124" s="3">
        <v>314</v>
      </c>
      <c r="BE124" s="3">
        <v>4</v>
      </c>
      <c r="BF124" s="3">
        <v>4513</v>
      </c>
      <c r="BG124" s="3">
        <v>11</v>
      </c>
      <c r="BH124" s="3">
        <v>27</v>
      </c>
      <c r="BI124" s="3">
        <v>11</v>
      </c>
      <c r="BJ124" s="3">
        <v>6484</v>
      </c>
      <c r="BK124" s="3">
        <v>6487</v>
      </c>
      <c r="BL124" s="3">
        <v>0.6</v>
      </c>
      <c r="BM124" s="3">
        <v>50</v>
      </c>
      <c r="BN124" s="5">
        <v>40086</v>
      </c>
      <c r="BO124" s="3">
        <v>1</v>
      </c>
      <c r="BP124" s="3">
        <v>1</v>
      </c>
      <c r="BQ124" s="3" t="s">
        <v>451</v>
      </c>
      <c r="BR124" s="3" t="s">
        <v>159</v>
      </c>
      <c r="BS124" s="3">
        <v>253427</v>
      </c>
      <c r="BT124" s="3">
        <v>3</v>
      </c>
      <c r="BV124" s="3" t="s">
        <v>109</v>
      </c>
      <c r="BW124" s="3" t="s">
        <v>99</v>
      </c>
      <c r="BX124" s="3">
        <v>3</v>
      </c>
      <c r="BY124" s="3" t="s">
        <v>100</v>
      </c>
      <c r="BZ124" s="3">
        <v>373</v>
      </c>
      <c r="CA124" s="3" t="s">
        <v>101</v>
      </c>
      <c r="CD124" s="3">
        <v>29.7583634</v>
      </c>
      <c r="CE124" s="3">
        <v>551</v>
      </c>
      <c r="CF124" s="3">
        <v>-94.253778800000006</v>
      </c>
      <c r="CI124" s="3" t="s">
        <v>102</v>
      </c>
      <c r="CJ124" s="3" t="s">
        <v>89</v>
      </c>
      <c r="CK124" s="3" t="s">
        <v>110</v>
      </c>
      <c r="CL124" s="3">
        <v>124825642</v>
      </c>
      <c r="CM124" s="3">
        <v>584</v>
      </c>
      <c r="CN124" s="3">
        <v>170324</v>
      </c>
      <c r="CO124" s="3">
        <v>0</v>
      </c>
      <c r="CP124" s="3">
        <v>0</v>
      </c>
    </row>
    <row r="125" spans="1:94" ht="45">
      <c r="A125" s="4">
        <v>42245325760000</v>
      </c>
      <c r="B125" s="7">
        <v>4224532576</v>
      </c>
      <c r="C125" s="4">
        <f>COUNTIF(Table2[API 10/UWI],Table1[[#This Row],[Cleaned API]])</f>
        <v>0</v>
      </c>
      <c r="D125" s="7" t="str">
        <f>IFERROR(INDEX(Table2[Permit Type],MATCH(Table1[[#This Row],[Cleaned API]],Table2[API 10/UWI],0)), "Not in Permit List")</f>
        <v>Not in Permit List</v>
      </c>
      <c r="E125" s="7" t="str">
        <f>IF(AND(Table1[[#This Row],[Occurences in Magnum Permit List]]&gt;0, Table1[[#This Row],[Data Pull Permit Type]]="NewDrill"), "Y", "N")</f>
        <v>N</v>
      </c>
      <c r="F125" s="3" t="s">
        <v>89</v>
      </c>
      <c r="G125" s="3" t="s">
        <v>452</v>
      </c>
      <c r="H125" s="8">
        <v>1</v>
      </c>
      <c r="I125" s="3" t="s">
        <v>105</v>
      </c>
      <c r="J125" s="3" t="str">
        <f>LEFT(Table1[[#This Row],[County/Parish]],LEN(Table1[[#This Row],[County/Parish]])-5)</f>
        <v>JEFFERSON</v>
      </c>
      <c r="K125" s="3">
        <v>12900</v>
      </c>
      <c r="L125" s="3" t="s">
        <v>93</v>
      </c>
      <c r="M125" s="3" t="s">
        <v>94</v>
      </c>
      <c r="N125" s="3" t="s">
        <v>95</v>
      </c>
      <c r="O125" s="3">
        <v>13280</v>
      </c>
      <c r="P125" s="5">
        <v>39756</v>
      </c>
      <c r="Q125" s="5">
        <v>39934</v>
      </c>
      <c r="R125" s="5">
        <v>43313</v>
      </c>
      <c r="S125" s="3">
        <v>105</v>
      </c>
      <c r="T125" s="3">
        <v>1233863</v>
      </c>
      <c r="V125" s="3">
        <v>75651</v>
      </c>
      <c r="Y125" s="3">
        <v>22</v>
      </c>
      <c r="Z125" s="3">
        <v>3567</v>
      </c>
      <c r="AA125" s="3">
        <v>281295</v>
      </c>
      <c r="AC125" s="3">
        <v>1605</v>
      </c>
      <c r="AD125" s="3">
        <v>24710</v>
      </c>
      <c r="AE125" s="3">
        <v>3159</v>
      </c>
      <c r="AF125" s="3" t="s">
        <v>108</v>
      </c>
      <c r="AG125" s="3">
        <v>50869</v>
      </c>
      <c r="AH125" s="3">
        <v>11637</v>
      </c>
      <c r="AI125" s="3">
        <v>169</v>
      </c>
      <c r="AK125" s="3">
        <v>50</v>
      </c>
      <c r="AL125" s="3">
        <v>190</v>
      </c>
      <c r="AM125" s="3">
        <v>839</v>
      </c>
      <c r="AN125" s="3">
        <v>1140233</v>
      </c>
      <c r="AO125" s="3">
        <v>0</v>
      </c>
      <c r="AP125" s="3">
        <v>7164</v>
      </c>
      <c r="AQ125" s="3">
        <v>114367</v>
      </c>
      <c r="AR125" s="5">
        <v>42752</v>
      </c>
      <c r="AS125" s="3">
        <v>335</v>
      </c>
      <c r="AT125" s="3">
        <v>1100</v>
      </c>
      <c r="AU125" s="3">
        <v>4000</v>
      </c>
      <c r="AV125" s="3">
        <v>16700</v>
      </c>
      <c r="AW125" s="3">
        <v>60030.567999999999</v>
      </c>
      <c r="AX125" s="3">
        <v>16310</v>
      </c>
      <c r="AY125" s="3">
        <v>16.658000000000001</v>
      </c>
      <c r="AZ125" s="3">
        <v>59.9</v>
      </c>
      <c r="BA125" s="3">
        <v>0</v>
      </c>
      <c r="BB125" s="3">
        <v>25165</v>
      </c>
      <c r="BC125" s="3">
        <v>2</v>
      </c>
      <c r="BD125" s="3">
        <v>1605</v>
      </c>
      <c r="BE125" s="3">
        <v>1</v>
      </c>
      <c r="BF125" s="3">
        <v>5723</v>
      </c>
      <c r="BG125" s="3">
        <v>1</v>
      </c>
      <c r="BH125" s="3">
        <v>34</v>
      </c>
      <c r="BI125" s="3">
        <v>1</v>
      </c>
      <c r="BJ125" s="3">
        <v>12858</v>
      </c>
      <c r="BK125" s="3">
        <v>12872</v>
      </c>
      <c r="BL125" s="3">
        <v>0.64</v>
      </c>
      <c r="BM125" s="3">
        <v>47.2</v>
      </c>
      <c r="BN125" s="5">
        <v>39847</v>
      </c>
      <c r="BO125" s="3">
        <v>1</v>
      </c>
      <c r="BP125" s="3">
        <v>1</v>
      </c>
      <c r="BQ125" s="3" t="s">
        <v>89</v>
      </c>
      <c r="BR125" s="3" t="s">
        <v>129</v>
      </c>
      <c r="BS125" s="3">
        <v>253385</v>
      </c>
      <c r="BT125" s="3">
        <v>14</v>
      </c>
      <c r="BV125" s="3" t="s">
        <v>453</v>
      </c>
      <c r="BW125" s="3" t="s">
        <v>99</v>
      </c>
      <c r="BX125" s="3">
        <v>3</v>
      </c>
      <c r="BY125" s="3" t="s">
        <v>100</v>
      </c>
      <c r="BZ125" s="3">
        <v>178</v>
      </c>
      <c r="CA125" s="3" t="s">
        <v>101</v>
      </c>
      <c r="CD125" s="3">
        <v>29.768931899999998</v>
      </c>
      <c r="CE125" s="3">
        <v>636</v>
      </c>
      <c r="CF125" s="3">
        <v>-94.338721800000002</v>
      </c>
      <c r="CI125" s="3" t="s">
        <v>102</v>
      </c>
      <c r="CJ125" s="3" t="s">
        <v>89</v>
      </c>
      <c r="CK125" s="3" t="s">
        <v>307</v>
      </c>
      <c r="CL125" s="3">
        <v>124825635</v>
      </c>
      <c r="CM125" s="3">
        <v>229</v>
      </c>
      <c r="CN125" s="3">
        <v>13747</v>
      </c>
      <c r="CO125" s="3">
        <v>41</v>
      </c>
      <c r="CP125" s="3">
        <v>0</v>
      </c>
    </row>
    <row r="126" spans="1:94" ht="75">
      <c r="A126" s="4">
        <v>42047321690000</v>
      </c>
      <c r="B126" s="7">
        <v>4204732169</v>
      </c>
      <c r="C126" s="4">
        <f>COUNTIF(Table2[API 10/UWI],Table1[[#This Row],[Cleaned API]])</f>
        <v>1</v>
      </c>
      <c r="D126" s="7" t="str">
        <f>IFERROR(INDEX(Table2[Permit Type],MATCH(Table1[[#This Row],[Cleaned API]],Table2[API 10/UWI],0)), "Not in Permit List")</f>
        <v>Amended</v>
      </c>
      <c r="E126" s="7" t="str">
        <f>IF(AND(Table1[[#This Row],[Occurences in Magnum Permit List]]&gt;0, Table1[[#This Row],[Data Pull Permit Type]]="NewDrill"), "Y", "N")</f>
        <v>N</v>
      </c>
      <c r="F126" s="3" t="s">
        <v>89</v>
      </c>
      <c r="G126" s="3" t="s">
        <v>454</v>
      </c>
      <c r="H126" s="8">
        <v>1</v>
      </c>
      <c r="I126" s="3" t="s">
        <v>333</v>
      </c>
      <c r="J126" s="3" t="str">
        <f>LEFT(Table1[[#This Row],[County/Parish]],LEN(Table1[[#This Row],[County/Parish]])-5)</f>
        <v>BROOKS</v>
      </c>
      <c r="K126" s="3" t="s">
        <v>455</v>
      </c>
      <c r="L126" s="3" t="s">
        <v>93</v>
      </c>
      <c r="M126" s="3" t="s">
        <v>94</v>
      </c>
      <c r="N126" s="3" t="s">
        <v>95</v>
      </c>
      <c r="O126" s="3">
        <v>10500</v>
      </c>
      <c r="P126" s="5">
        <v>38438</v>
      </c>
      <c r="Q126" s="5">
        <v>40026</v>
      </c>
      <c r="R126" s="5">
        <v>43466</v>
      </c>
      <c r="S126" s="3">
        <v>77</v>
      </c>
      <c r="T126" s="3">
        <v>143981</v>
      </c>
      <c r="V126" s="3">
        <v>2148</v>
      </c>
      <c r="Y126" s="3">
        <v>76</v>
      </c>
      <c r="Z126" s="3">
        <v>1821</v>
      </c>
      <c r="AA126" s="3">
        <v>26145</v>
      </c>
      <c r="AC126" s="3">
        <v>2</v>
      </c>
      <c r="AD126" s="3">
        <v>290</v>
      </c>
      <c r="AE126" s="3">
        <v>2</v>
      </c>
      <c r="AF126" s="3" t="s">
        <v>96</v>
      </c>
      <c r="AG126" s="3">
        <v>290</v>
      </c>
      <c r="AH126" s="3">
        <v>50</v>
      </c>
      <c r="AI126" s="3">
        <v>7</v>
      </c>
      <c r="AK126" s="3">
        <v>0</v>
      </c>
      <c r="AL126" s="3">
        <v>10</v>
      </c>
      <c r="AM126" s="3">
        <v>61</v>
      </c>
      <c r="AN126" s="3">
        <v>61484</v>
      </c>
      <c r="AO126" s="3">
        <v>1</v>
      </c>
      <c r="AP126" s="3">
        <v>135</v>
      </c>
      <c r="AQ126" s="3">
        <v>9261</v>
      </c>
      <c r="AR126" s="5">
        <v>42059</v>
      </c>
      <c r="AS126" s="3">
        <v>72</v>
      </c>
      <c r="AT126" s="3">
        <v>742</v>
      </c>
      <c r="AU126" s="3">
        <v>1160</v>
      </c>
      <c r="AW126" s="3">
        <v>25593.75</v>
      </c>
      <c r="AX126" s="3">
        <v>67030</v>
      </c>
      <c r="AY126" s="3">
        <v>39.072000000000003</v>
      </c>
      <c r="AZ126" s="3">
        <v>0</v>
      </c>
      <c r="BA126" s="3">
        <v>0</v>
      </c>
      <c r="BB126" s="3">
        <v>3854</v>
      </c>
      <c r="BC126" s="3">
        <v>48</v>
      </c>
      <c r="BD126" s="3">
        <v>142</v>
      </c>
      <c r="BE126" s="3">
        <v>38</v>
      </c>
      <c r="BF126" s="3">
        <v>696</v>
      </c>
      <c r="BG126" s="3">
        <v>38</v>
      </c>
      <c r="BH126" s="3">
        <v>4</v>
      </c>
      <c r="BI126" s="3">
        <v>38</v>
      </c>
      <c r="BJ126" s="3">
        <v>7828</v>
      </c>
      <c r="BK126" s="3">
        <v>7840</v>
      </c>
      <c r="BL126" s="3">
        <v>0.63</v>
      </c>
      <c r="BM126" s="3">
        <v>57</v>
      </c>
      <c r="BN126" s="5">
        <v>40023</v>
      </c>
      <c r="BO126" s="3">
        <v>1</v>
      </c>
      <c r="BP126" s="3">
        <v>1</v>
      </c>
      <c r="BQ126" s="3" t="s">
        <v>89</v>
      </c>
      <c r="BR126" s="3" t="s">
        <v>159</v>
      </c>
      <c r="BS126" s="3">
        <v>252973</v>
      </c>
      <c r="BT126" s="3">
        <v>12</v>
      </c>
      <c r="BV126" s="3" t="s">
        <v>456</v>
      </c>
      <c r="BW126" s="3" t="s">
        <v>99</v>
      </c>
      <c r="BX126" s="3">
        <v>4</v>
      </c>
      <c r="BY126" s="3" t="s">
        <v>100</v>
      </c>
      <c r="CA126" s="3" t="s">
        <v>101</v>
      </c>
      <c r="CD126" s="3">
        <v>26.8614651</v>
      </c>
      <c r="CE126" s="3">
        <v>481</v>
      </c>
      <c r="CF126" s="3">
        <v>-98.270688500000006</v>
      </c>
      <c r="CI126" s="3" t="s">
        <v>102</v>
      </c>
      <c r="CJ126" s="3" t="s">
        <v>89</v>
      </c>
      <c r="CK126" s="3" t="s">
        <v>457</v>
      </c>
      <c r="CL126" s="3">
        <v>124819318</v>
      </c>
      <c r="CM126" s="3">
        <v>32</v>
      </c>
      <c r="CN126" s="3">
        <v>819</v>
      </c>
      <c r="CO126" s="3">
        <v>7</v>
      </c>
      <c r="CP126" s="3">
        <v>0</v>
      </c>
    </row>
    <row r="127" spans="1:94" ht="45">
      <c r="A127" s="4">
        <v>17099010120000</v>
      </c>
      <c r="B127" s="7">
        <v>1709901012</v>
      </c>
      <c r="C127" s="4">
        <f>COUNTIF(Table2[API 10/UWI],Table1[[#This Row],[Cleaned API]])</f>
        <v>1</v>
      </c>
      <c r="D127" s="7" t="str">
        <f>IFERROR(INDEX(Table2[Permit Type],MATCH(Table1[[#This Row],[Cleaned API]],Table2[API 10/UWI],0)), "Not in Permit List")</f>
        <v>NewDrill</v>
      </c>
      <c r="E127" s="7" t="str">
        <f>IF(AND(Table1[[#This Row],[Occurences in Magnum Permit List]]&gt;0, Table1[[#This Row],[Data Pull Permit Type]]="NewDrill"), "Y", "N")</f>
        <v>Y</v>
      </c>
      <c r="F127" s="3" t="s">
        <v>89</v>
      </c>
      <c r="G127" s="3" t="s">
        <v>458</v>
      </c>
      <c r="H127" s="8"/>
      <c r="I127" s="3" t="s">
        <v>459</v>
      </c>
      <c r="J127" s="3" t="str">
        <f>LEFT(Table1[[#This Row],[County/Parish]],LEN(Table1[[#This Row],[County/Parish]])-5)</f>
        <v>ST. MARTIN</v>
      </c>
      <c r="L127" s="3" t="s">
        <v>107</v>
      </c>
      <c r="M127" s="3" t="s">
        <v>94</v>
      </c>
      <c r="N127" s="3" t="s">
        <v>95</v>
      </c>
      <c r="O127" s="3">
        <v>12000</v>
      </c>
      <c r="P127" s="5">
        <v>39987</v>
      </c>
      <c r="AF127" s="3" t="s">
        <v>195</v>
      </c>
      <c r="BJ127" s="3">
        <v>11599</v>
      </c>
      <c r="BK127" s="3">
        <v>11605</v>
      </c>
      <c r="BO127" s="3">
        <v>1</v>
      </c>
      <c r="BR127" s="3" t="s">
        <v>460</v>
      </c>
      <c r="BT127" s="3">
        <v>6</v>
      </c>
      <c r="BV127" s="3" t="s">
        <v>461</v>
      </c>
      <c r="BW127" s="3" t="s">
        <v>125</v>
      </c>
      <c r="BX127" s="3" t="s">
        <v>198</v>
      </c>
      <c r="BY127" s="3" t="s">
        <v>100</v>
      </c>
      <c r="BZ127" s="3">
        <v>31</v>
      </c>
      <c r="CA127" s="3" t="s">
        <v>101</v>
      </c>
      <c r="CD127" s="3">
        <v>30.217741499999999</v>
      </c>
      <c r="CF127" s="3">
        <v>-91.791628500000002</v>
      </c>
      <c r="CI127" s="3" t="s">
        <v>201</v>
      </c>
      <c r="CJ127" s="3" t="s">
        <v>126</v>
      </c>
      <c r="CL127" s="3">
        <v>124802287</v>
      </c>
      <c r="CP127" s="3">
        <v>50443</v>
      </c>
    </row>
    <row r="128" spans="1:94" ht="60">
      <c r="A128" s="4">
        <v>42409326660000</v>
      </c>
      <c r="B128" s="7">
        <v>4240932666</v>
      </c>
      <c r="C128" s="4">
        <f>COUNTIF(Table2[API 10/UWI],Table1[[#This Row],[Cleaned API]])</f>
        <v>1</v>
      </c>
      <c r="D128" s="7" t="str">
        <f>IFERROR(INDEX(Table2[Permit Type],MATCH(Table1[[#This Row],[Cleaned API]],Table2[API 10/UWI],0)), "Not in Permit List")</f>
        <v>Recomplete</v>
      </c>
      <c r="E128" s="7" t="str">
        <f>IF(AND(Table1[[#This Row],[Occurences in Magnum Permit List]]&gt;0, Table1[[#This Row],[Data Pull Permit Type]]="NewDrill"), "Y", "N")</f>
        <v>N</v>
      </c>
      <c r="F128" s="3" t="s">
        <v>89</v>
      </c>
      <c r="G128" s="3" t="s">
        <v>462</v>
      </c>
      <c r="H128" s="8">
        <v>8</v>
      </c>
      <c r="I128" s="3" t="s">
        <v>293</v>
      </c>
      <c r="J128" s="3" t="str">
        <f>LEFT(Table1[[#This Row],[County/Parish]],LEN(Table1[[#This Row],[County/Parish]])-5)</f>
        <v>SAN PATRICIO</v>
      </c>
      <c r="K128" s="3" t="s">
        <v>463</v>
      </c>
      <c r="L128" s="3" t="s">
        <v>107</v>
      </c>
      <c r="M128" s="3" t="s">
        <v>94</v>
      </c>
      <c r="N128" s="3" t="s">
        <v>95</v>
      </c>
      <c r="O128" s="3">
        <v>7925</v>
      </c>
      <c r="P128" s="5">
        <v>38610</v>
      </c>
      <c r="AF128" s="3" t="s">
        <v>96</v>
      </c>
      <c r="AR128" s="5">
        <v>43862</v>
      </c>
      <c r="BJ128" s="3">
        <v>6878</v>
      </c>
      <c r="BK128" s="3">
        <v>6882</v>
      </c>
      <c r="BM128" s="3">
        <v>30.2</v>
      </c>
      <c r="BN128" s="5">
        <v>37011</v>
      </c>
      <c r="BO128" s="3">
        <v>1</v>
      </c>
      <c r="BQ128" s="3" t="s">
        <v>464</v>
      </c>
      <c r="BR128" s="3" t="s">
        <v>335</v>
      </c>
      <c r="BS128" s="3">
        <v>13567</v>
      </c>
      <c r="BT128" s="3">
        <v>4</v>
      </c>
      <c r="BV128" s="3" t="s">
        <v>387</v>
      </c>
      <c r="BW128" s="3" t="s">
        <v>99</v>
      </c>
      <c r="BX128" s="3">
        <v>4</v>
      </c>
      <c r="BY128" s="3" t="s">
        <v>100</v>
      </c>
      <c r="CA128" s="3" t="s">
        <v>101</v>
      </c>
      <c r="CD128" s="3">
        <v>28.002861500000002</v>
      </c>
      <c r="CE128" s="3">
        <v>129</v>
      </c>
      <c r="CF128" s="3">
        <v>-97.429479400000005</v>
      </c>
      <c r="CI128" s="3" t="s">
        <v>102</v>
      </c>
      <c r="CJ128" s="3" t="s">
        <v>89</v>
      </c>
      <c r="CK128" s="3" t="s">
        <v>296</v>
      </c>
      <c r="CL128" s="3">
        <v>124799835</v>
      </c>
      <c r="CP128" s="3">
        <v>0</v>
      </c>
    </row>
    <row r="129" spans="1:94" ht="60">
      <c r="A129" s="4">
        <v>42245325630000</v>
      </c>
      <c r="B129" s="7">
        <v>4224532563</v>
      </c>
      <c r="C129" s="4">
        <f>COUNTIF(Table2[API 10/UWI],Table1[[#This Row],[Cleaned API]])</f>
        <v>1</v>
      </c>
      <c r="D129" s="7" t="str">
        <f>IFERROR(INDEX(Table2[Permit Type],MATCH(Table1[[#This Row],[Cleaned API]],Table2[API 10/UWI],0)), "Not in Permit List")</f>
        <v>NewDrill</v>
      </c>
      <c r="E129" s="7" t="str">
        <f>IF(AND(Table1[[#This Row],[Occurences in Magnum Permit List]]&gt;0, Table1[[#This Row],[Data Pull Permit Type]]="NewDrill"), "Y", "N")</f>
        <v>Y</v>
      </c>
      <c r="F129" s="3" t="s">
        <v>89</v>
      </c>
      <c r="G129" s="3" t="s">
        <v>465</v>
      </c>
      <c r="H129" s="8">
        <v>7</v>
      </c>
      <c r="I129" s="3" t="s">
        <v>105</v>
      </c>
      <c r="J129" s="3" t="str">
        <f>LEFT(Table1[[#This Row],[County/Parish]],LEN(Table1[[#This Row],[County/Parish]])-5)</f>
        <v>JEFFERSON</v>
      </c>
      <c r="K129" s="3" t="s">
        <v>466</v>
      </c>
      <c r="L129" s="3" t="s">
        <v>93</v>
      </c>
      <c r="M129" s="3" t="s">
        <v>94</v>
      </c>
      <c r="N129" s="3" t="s">
        <v>119</v>
      </c>
      <c r="O129" s="3">
        <v>12900</v>
      </c>
      <c r="P129" s="5">
        <v>39720</v>
      </c>
      <c r="Q129" s="5">
        <v>39965</v>
      </c>
      <c r="R129" s="5">
        <v>40238</v>
      </c>
      <c r="S129" s="3">
        <v>6</v>
      </c>
      <c r="T129" s="3">
        <v>17145</v>
      </c>
      <c r="V129" s="3">
        <v>1073</v>
      </c>
      <c r="X129" s="3">
        <v>145</v>
      </c>
      <c r="Y129" s="3">
        <v>1913</v>
      </c>
      <c r="Z129" s="3">
        <v>43</v>
      </c>
      <c r="AA129" s="3">
        <v>3930</v>
      </c>
      <c r="AC129" s="3">
        <v>3</v>
      </c>
      <c r="AD129" s="3">
        <v>353</v>
      </c>
      <c r="AE129" s="3">
        <v>72</v>
      </c>
      <c r="AF129" s="3" t="s">
        <v>108</v>
      </c>
      <c r="AG129" s="3">
        <v>7716</v>
      </c>
      <c r="AH129" s="3">
        <v>1358</v>
      </c>
      <c r="AI129" s="3">
        <v>19</v>
      </c>
      <c r="AK129" s="3">
        <v>0</v>
      </c>
      <c r="AL129" s="3">
        <v>37</v>
      </c>
      <c r="AM129" s="3">
        <v>219</v>
      </c>
      <c r="AN129" s="3">
        <v>219065</v>
      </c>
      <c r="AO129" s="3">
        <v>5</v>
      </c>
      <c r="AR129" s="5">
        <v>42491</v>
      </c>
      <c r="AT129" s="3">
        <v>0</v>
      </c>
      <c r="AU129" s="3">
        <v>0</v>
      </c>
      <c r="AW129" s="3">
        <v>15978.565000000001</v>
      </c>
      <c r="AX129" s="3">
        <v>15980</v>
      </c>
      <c r="AY129" s="3">
        <v>62.584000000000003</v>
      </c>
      <c r="AZ129" s="3">
        <v>0</v>
      </c>
      <c r="BA129" s="3">
        <v>75.8</v>
      </c>
      <c r="BB129" s="3">
        <v>7194</v>
      </c>
      <c r="BC129" s="3">
        <v>7</v>
      </c>
      <c r="BD129" s="3">
        <v>801</v>
      </c>
      <c r="BE129" s="3">
        <v>7</v>
      </c>
      <c r="BF129" s="3">
        <v>2000</v>
      </c>
      <c r="BG129" s="3">
        <v>7</v>
      </c>
      <c r="BH129" s="3">
        <v>12</v>
      </c>
      <c r="BI129" s="3">
        <v>7</v>
      </c>
      <c r="BJ129" s="3">
        <v>10674</v>
      </c>
      <c r="BK129" s="3">
        <v>10679</v>
      </c>
      <c r="BL129" s="3">
        <v>0.61</v>
      </c>
      <c r="BM129" s="3">
        <v>55.7</v>
      </c>
      <c r="BN129" s="5">
        <v>39969</v>
      </c>
      <c r="BO129" s="3">
        <v>1</v>
      </c>
      <c r="BP129" s="3">
        <v>1</v>
      </c>
      <c r="BQ129" s="3" t="s">
        <v>467</v>
      </c>
      <c r="BR129" s="3" t="s">
        <v>165</v>
      </c>
      <c r="BS129" s="3">
        <v>250605</v>
      </c>
      <c r="BT129" s="3">
        <v>5</v>
      </c>
      <c r="BV129" s="3" t="s">
        <v>468</v>
      </c>
      <c r="BW129" s="3" t="s">
        <v>99</v>
      </c>
      <c r="BX129" s="3">
        <v>3</v>
      </c>
      <c r="BY129" s="3" t="s">
        <v>100</v>
      </c>
      <c r="BZ129" s="3">
        <v>176</v>
      </c>
      <c r="CA129" s="3" t="s">
        <v>101</v>
      </c>
      <c r="CD129" s="3">
        <v>29.7675622</v>
      </c>
      <c r="CE129" s="3">
        <v>625</v>
      </c>
      <c r="CF129" s="3">
        <v>-94.304964799999993</v>
      </c>
      <c r="CI129" s="3" t="s">
        <v>102</v>
      </c>
      <c r="CJ129" s="3" t="s">
        <v>89</v>
      </c>
      <c r="CK129" s="3" t="s">
        <v>307</v>
      </c>
      <c r="CL129" s="3">
        <v>124788067</v>
      </c>
      <c r="CM129" s="3">
        <v>1073</v>
      </c>
      <c r="CN129" s="3">
        <v>17145</v>
      </c>
      <c r="CO129" s="3">
        <v>43</v>
      </c>
      <c r="CP129" s="3">
        <v>0</v>
      </c>
    </row>
    <row r="130" spans="1:94" ht="75">
      <c r="A130" s="4">
        <v>42285331710000</v>
      </c>
      <c r="B130" s="7">
        <v>4228533171</v>
      </c>
      <c r="C130" s="4">
        <f>COUNTIF(Table2[API 10/UWI],Table1[[#This Row],[Cleaned API]])</f>
        <v>2</v>
      </c>
      <c r="D130" s="7" t="str">
        <f>IFERROR(INDEX(Table2[Permit Type],MATCH(Table1[[#This Row],[Cleaned API]],Table2[API 10/UWI],0)), "Not in Permit List")</f>
        <v>Recomplete</v>
      </c>
      <c r="E130" s="7" t="str">
        <f>IF(AND(Table1[[#This Row],[Occurences in Magnum Permit List]]&gt;0, Table1[[#This Row],[Data Pull Permit Type]]="NewDrill"), "Y", "N")</f>
        <v>N</v>
      </c>
      <c r="F130" s="3" t="s">
        <v>89</v>
      </c>
      <c r="G130" s="3" t="s">
        <v>469</v>
      </c>
      <c r="H130" s="8">
        <v>1</v>
      </c>
      <c r="I130" s="3" t="s">
        <v>228</v>
      </c>
      <c r="J130" s="3" t="str">
        <f>LEFT(Table1[[#This Row],[County/Parish]],LEN(Table1[[#This Row],[County/Parish]])-5)</f>
        <v>LAVACA</v>
      </c>
      <c r="K130" s="3">
        <v>1250</v>
      </c>
      <c r="L130" s="3" t="s">
        <v>93</v>
      </c>
      <c r="M130" s="3" t="s">
        <v>94</v>
      </c>
      <c r="N130" s="3" t="s">
        <v>149</v>
      </c>
      <c r="O130" s="3">
        <v>4200</v>
      </c>
      <c r="P130" s="5">
        <v>38565</v>
      </c>
      <c r="Q130" s="5">
        <v>39965</v>
      </c>
      <c r="R130" s="5">
        <v>43983</v>
      </c>
      <c r="S130" s="3">
        <v>119</v>
      </c>
      <c r="T130" s="3">
        <v>367229</v>
      </c>
      <c r="U130" s="3">
        <v>156</v>
      </c>
      <c r="V130" s="3">
        <v>12</v>
      </c>
      <c r="Y130" s="3">
        <v>4412</v>
      </c>
      <c r="Z130" s="3">
        <v>0</v>
      </c>
      <c r="AA130" s="3">
        <v>61217</v>
      </c>
      <c r="AB130" s="3" t="s">
        <v>163</v>
      </c>
      <c r="AC130" s="3">
        <v>12</v>
      </c>
      <c r="AD130" s="3">
        <v>1109</v>
      </c>
      <c r="AE130" s="3">
        <v>12</v>
      </c>
      <c r="AF130" s="3" t="s">
        <v>96</v>
      </c>
      <c r="AG130" s="3">
        <v>16046</v>
      </c>
      <c r="AH130" s="3">
        <v>2686</v>
      </c>
      <c r="AI130" s="3">
        <v>0</v>
      </c>
      <c r="AJ130" s="3" t="s">
        <v>164</v>
      </c>
      <c r="AK130" s="3">
        <v>0</v>
      </c>
      <c r="AL130" s="3">
        <v>17</v>
      </c>
      <c r="AM130" s="3">
        <v>101</v>
      </c>
      <c r="AN130" s="3">
        <v>100645</v>
      </c>
      <c r="AO130" s="3">
        <v>0</v>
      </c>
      <c r="AQ130" s="3">
        <v>46850</v>
      </c>
      <c r="AR130" s="5">
        <v>43219</v>
      </c>
      <c r="AS130" s="3">
        <v>0</v>
      </c>
      <c r="AT130" s="3">
        <v>520</v>
      </c>
      <c r="AU130" s="3">
        <v>540</v>
      </c>
      <c r="AX130" s="3">
        <v>30602420</v>
      </c>
      <c r="AZ130" s="3">
        <v>0</v>
      </c>
      <c r="BA130" s="3">
        <v>0</v>
      </c>
      <c r="BB130" s="3">
        <v>5846</v>
      </c>
      <c r="BC130" s="3">
        <v>108</v>
      </c>
      <c r="BD130" s="3">
        <v>12</v>
      </c>
      <c r="BE130" s="3">
        <v>1</v>
      </c>
      <c r="BF130" s="3">
        <v>974</v>
      </c>
      <c r="BG130" s="3">
        <v>108</v>
      </c>
      <c r="BH130" s="3">
        <v>6</v>
      </c>
      <c r="BI130" s="3">
        <v>108</v>
      </c>
      <c r="BJ130" s="3">
        <v>1290</v>
      </c>
      <c r="BK130" s="3">
        <v>1294</v>
      </c>
      <c r="BL130" s="3">
        <v>0.56000000000000005</v>
      </c>
      <c r="BN130" s="5">
        <v>39975</v>
      </c>
      <c r="BO130" s="3">
        <v>1</v>
      </c>
      <c r="BP130" s="3">
        <v>1</v>
      </c>
      <c r="BQ130" s="3" t="s">
        <v>89</v>
      </c>
      <c r="BR130" s="3" t="s">
        <v>159</v>
      </c>
      <c r="BS130" s="3">
        <v>250887</v>
      </c>
      <c r="BT130" s="3">
        <v>4</v>
      </c>
      <c r="BV130" s="3" t="s">
        <v>470</v>
      </c>
      <c r="BW130" s="3" t="s">
        <v>99</v>
      </c>
      <c r="BX130" s="3">
        <v>2</v>
      </c>
      <c r="BY130" s="3" t="s">
        <v>100</v>
      </c>
      <c r="CA130" s="3" t="s">
        <v>101</v>
      </c>
      <c r="CD130" s="3">
        <v>29.119761400000002</v>
      </c>
      <c r="CE130" s="3">
        <v>564</v>
      </c>
      <c r="CF130" s="3">
        <v>-96.9236614</v>
      </c>
      <c r="CI130" s="3" t="s">
        <v>102</v>
      </c>
      <c r="CJ130" s="3" t="s">
        <v>89</v>
      </c>
      <c r="CK130" s="3" t="s">
        <v>471</v>
      </c>
      <c r="CL130" s="3">
        <v>124788019</v>
      </c>
      <c r="CN130" s="3">
        <v>56963</v>
      </c>
      <c r="CO130" s="3">
        <v>0</v>
      </c>
      <c r="CP130" s="3">
        <v>0</v>
      </c>
    </row>
    <row r="131" spans="1:94" ht="60">
      <c r="A131" s="4">
        <v>42505363830000</v>
      </c>
      <c r="B131" s="7">
        <v>4250536383</v>
      </c>
      <c r="C131" s="4">
        <f>COUNTIF(Table2[API 10/UWI],Table1[[#This Row],[Cleaned API]])</f>
        <v>0</v>
      </c>
      <c r="D131" s="7" t="str">
        <f>IFERROR(INDEX(Table2[Permit Type],MATCH(Table1[[#This Row],[Cleaned API]],Table2[API 10/UWI],0)), "Not in Permit List")</f>
        <v>Not in Permit List</v>
      </c>
      <c r="E131" s="7" t="str">
        <f>IF(AND(Table1[[#This Row],[Occurences in Magnum Permit List]]&gt;0, Table1[[#This Row],[Data Pull Permit Type]]="NewDrill"), "Y", "N")</f>
        <v>N</v>
      </c>
      <c r="F131" s="3" t="s">
        <v>89</v>
      </c>
      <c r="G131" s="3" t="s">
        <v>472</v>
      </c>
      <c r="H131" s="8">
        <v>1</v>
      </c>
      <c r="I131" s="3" t="s">
        <v>433</v>
      </c>
      <c r="J131" s="3" t="str">
        <f>LEFT(Table1[[#This Row],[County/Parish]],LEN(Table1[[#This Row],[County/Parish]])-5)</f>
        <v>ZAPATA</v>
      </c>
      <c r="K131" s="3" t="s">
        <v>434</v>
      </c>
      <c r="L131" s="3" t="s">
        <v>93</v>
      </c>
      <c r="M131" s="3" t="s">
        <v>94</v>
      </c>
      <c r="N131" s="3" t="s">
        <v>95</v>
      </c>
      <c r="O131" s="3">
        <v>13289</v>
      </c>
      <c r="P131" s="5">
        <v>39876</v>
      </c>
      <c r="Q131" s="5">
        <v>39965</v>
      </c>
      <c r="R131" s="5">
        <v>43983</v>
      </c>
      <c r="S131" s="3">
        <v>133</v>
      </c>
      <c r="T131" s="3">
        <v>2175520</v>
      </c>
      <c r="U131" s="3">
        <v>208</v>
      </c>
      <c r="V131" s="3">
        <v>27</v>
      </c>
      <c r="Y131" s="3">
        <v>6905</v>
      </c>
      <c r="Z131" s="3">
        <v>19445</v>
      </c>
      <c r="AA131" s="3">
        <v>362614</v>
      </c>
      <c r="AC131" s="3">
        <v>19</v>
      </c>
      <c r="AD131" s="3">
        <v>145240</v>
      </c>
      <c r="AE131" s="3">
        <v>20</v>
      </c>
      <c r="AF131" s="3" t="s">
        <v>96</v>
      </c>
      <c r="AG131" s="3">
        <v>481058</v>
      </c>
      <c r="AH131" s="3">
        <v>80196</v>
      </c>
      <c r="AI131" s="3">
        <v>3538</v>
      </c>
      <c r="AK131" s="3">
        <v>0</v>
      </c>
      <c r="AL131" s="3">
        <v>558</v>
      </c>
      <c r="AM131" s="3">
        <v>3347</v>
      </c>
      <c r="AN131" s="3">
        <v>3346806</v>
      </c>
      <c r="AO131" s="3">
        <v>40</v>
      </c>
      <c r="AP131" s="3">
        <v>4</v>
      </c>
      <c r="AQ131" s="3">
        <v>57777</v>
      </c>
      <c r="AR131" s="5">
        <v>42752</v>
      </c>
      <c r="AS131" s="3">
        <v>331</v>
      </c>
      <c r="AT131" s="3">
        <v>180</v>
      </c>
      <c r="AU131" s="3">
        <v>900</v>
      </c>
      <c r="AX131" s="3">
        <v>80574810</v>
      </c>
      <c r="AZ131" s="3">
        <v>0</v>
      </c>
      <c r="BA131" s="3">
        <v>0</v>
      </c>
      <c r="BB131" s="3">
        <v>145240</v>
      </c>
      <c r="BC131" s="3">
        <v>1</v>
      </c>
      <c r="BD131" s="3">
        <v>19</v>
      </c>
      <c r="BE131" s="3">
        <v>1</v>
      </c>
      <c r="BF131" s="3">
        <v>24226</v>
      </c>
      <c r="BG131" s="3">
        <v>1</v>
      </c>
      <c r="BH131" s="3">
        <v>145</v>
      </c>
      <c r="BI131" s="3">
        <v>1</v>
      </c>
      <c r="BJ131" s="3">
        <v>11805</v>
      </c>
      <c r="BK131" s="3">
        <v>12012</v>
      </c>
      <c r="BL131" s="3">
        <v>0.61</v>
      </c>
      <c r="BN131" s="5">
        <v>40351</v>
      </c>
      <c r="BO131" s="3">
        <v>1</v>
      </c>
      <c r="BP131" s="3">
        <v>1</v>
      </c>
      <c r="BQ131" s="3" t="s">
        <v>435</v>
      </c>
      <c r="BR131" s="3" t="s">
        <v>335</v>
      </c>
      <c r="BS131" s="3">
        <v>250087</v>
      </c>
      <c r="BT131" s="3">
        <v>207</v>
      </c>
      <c r="BV131" s="3" t="s">
        <v>436</v>
      </c>
      <c r="BW131" s="3" t="s">
        <v>99</v>
      </c>
      <c r="BX131" s="3">
        <v>4</v>
      </c>
      <c r="BY131" s="3" t="s">
        <v>100</v>
      </c>
      <c r="BZ131" s="3">
        <v>41</v>
      </c>
      <c r="CA131" s="3" t="s">
        <v>101</v>
      </c>
      <c r="CD131" s="3">
        <v>27.012152799999999</v>
      </c>
      <c r="CE131" s="3">
        <v>135</v>
      </c>
      <c r="CF131" s="3">
        <v>-99.228274600000006</v>
      </c>
      <c r="CI131" s="3" t="s">
        <v>102</v>
      </c>
      <c r="CJ131" s="3" t="s">
        <v>89</v>
      </c>
      <c r="CK131" s="3" t="s">
        <v>473</v>
      </c>
      <c r="CL131" s="3">
        <v>124560939</v>
      </c>
      <c r="CN131" s="3">
        <v>66829</v>
      </c>
      <c r="CO131" s="3">
        <v>385</v>
      </c>
      <c r="CP131" s="3">
        <v>0</v>
      </c>
    </row>
    <row r="132" spans="1:94" ht="30">
      <c r="A132" s="4">
        <v>42409328900000</v>
      </c>
      <c r="B132" s="7">
        <v>4240932890</v>
      </c>
      <c r="C132" s="4">
        <f>COUNTIF(Table2[API 10/UWI],Table1[[#This Row],[Cleaned API]])</f>
        <v>1</v>
      </c>
      <c r="D132" s="7" t="str">
        <f>IFERROR(INDEX(Table2[Permit Type],MATCH(Table1[[#This Row],[Cleaned API]],Table2[API 10/UWI],0)), "Not in Permit List")</f>
        <v>NewDrill</v>
      </c>
      <c r="E132" s="7" t="str">
        <f>IF(AND(Table1[[#This Row],[Occurences in Magnum Permit List]]&gt;0, Table1[[#This Row],[Data Pull Permit Type]]="NewDrill"), "Y", "N")</f>
        <v>Y</v>
      </c>
      <c r="F132" s="3" t="s">
        <v>89</v>
      </c>
      <c r="G132" s="3" t="s">
        <v>474</v>
      </c>
      <c r="H132" s="8">
        <v>1</v>
      </c>
      <c r="I132" s="3" t="s">
        <v>293</v>
      </c>
      <c r="J132" s="3" t="str">
        <f>LEFT(Table1[[#This Row],[County/Parish]],LEN(Table1[[#This Row],[County/Parish]])-5)</f>
        <v>SAN PATRICIO</v>
      </c>
      <c r="L132" s="3" t="s">
        <v>93</v>
      </c>
      <c r="M132" s="3" t="s">
        <v>194</v>
      </c>
      <c r="N132" s="3" t="s">
        <v>95</v>
      </c>
      <c r="O132" s="3">
        <v>8700</v>
      </c>
      <c r="P132" s="5">
        <v>39597</v>
      </c>
      <c r="AF132" s="3" t="s">
        <v>96</v>
      </c>
      <c r="BN132" s="5">
        <v>39992</v>
      </c>
      <c r="BO132" s="3">
        <v>1</v>
      </c>
      <c r="BS132" s="3">
        <v>249416</v>
      </c>
      <c r="BU132" s="3">
        <v>0</v>
      </c>
      <c r="BV132" s="3" t="s">
        <v>114</v>
      </c>
      <c r="BW132" s="3" t="s">
        <v>99</v>
      </c>
      <c r="BX132" s="3">
        <v>4</v>
      </c>
      <c r="BY132" s="3" t="s">
        <v>100</v>
      </c>
      <c r="CA132" s="3" t="s">
        <v>101</v>
      </c>
      <c r="CD132" s="3">
        <v>28.108330200000001</v>
      </c>
      <c r="CE132" s="3">
        <v>1</v>
      </c>
      <c r="CF132" s="3">
        <v>-97.665958500000002</v>
      </c>
      <c r="CG132" s="3" t="s">
        <v>475</v>
      </c>
      <c r="CI132" s="3" t="s">
        <v>102</v>
      </c>
      <c r="CJ132" s="3" t="s">
        <v>89</v>
      </c>
      <c r="CK132" s="3" t="s">
        <v>476</v>
      </c>
      <c r="CL132" s="3">
        <v>124558014</v>
      </c>
      <c r="CP132" s="3">
        <v>0</v>
      </c>
    </row>
    <row r="133" spans="1:94" ht="75">
      <c r="A133" s="4">
        <v>42505363790000</v>
      </c>
      <c r="B133" s="7">
        <v>4250536379</v>
      </c>
      <c r="C133" s="4">
        <f>COUNTIF(Table2[API 10/UWI],Table1[[#This Row],[Cleaned API]])</f>
        <v>0</v>
      </c>
      <c r="D133" s="7" t="str">
        <f>IFERROR(INDEX(Table2[Permit Type],MATCH(Table1[[#This Row],[Cleaned API]],Table2[API 10/UWI],0)), "Not in Permit List")</f>
        <v>Not in Permit List</v>
      </c>
      <c r="E133" s="7" t="str">
        <f>IF(AND(Table1[[#This Row],[Occurences in Magnum Permit List]]&gt;0, Table1[[#This Row],[Data Pull Permit Type]]="NewDrill"), "Y", "N")</f>
        <v>N</v>
      </c>
      <c r="F133" s="3" t="s">
        <v>89</v>
      </c>
      <c r="G133" s="3" t="s">
        <v>432</v>
      </c>
      <c r="H133" s="8">
        <v>2</v>
      </c>
      <c r="I133" s="3" t="s">
        <v>433</v>
      </c>
      <c r="J133" s="3" t="str">
        <f>LEFT(Table1[[#This Row],[County/Parish]],LEN(Table1[[#This Row],[County/Parish]])-5)</f>
        <v>ZAPATA</v>
      </c>
      <c r="K133" s="3" t="s">
        <v>434</v>
      </c>
      <c r="L133" s="3" t="s">
        <v>93</v>
      </c>
      <c r="M133" s="3" t="s">
        <v>94</v>
      </c>
      <c r="N133" s="3" t="s">
        <v>95</v>
      </c>
      <c r="O133" s="3">
        <v>10244</v>
      </c>
      <c r="P133" s="5">
        <v>39845</v>
      </c>
      <c r="Q133" s="5">
        <v>39873</v>
      </c>
      <c r="R133" s="5">
        <v>43983</v>
      </c>
      <c r="S133" s="3">
        <v>136</v>
      </c>
      <c r="T133" s="3">
        <v>923759</v>
      </c>
      <c r="U133" s="3">
        <v>86</v>
      </c>
      <c r="V133" s="3">
        <v>395</v>
      </c>
      <c r="Y133" s="3">
        <v>2354</v>
      </c>
      <c r="Z133" s="3">
        <v>17188</v>
      </c>
      <c r="AA133" s="3">
        <v>154355</v>
      </c>
      <c r="AD133" s="3">
        <v>43630</v>
      </c>
      <c r="AE133" s="3">
        <v>227</v>
      </c>
      <c r="AF133" s="3" t="s">
        <v>96</v>
      </c>
      <c r="AG133" s="3">
        <v>171610</v>
      </c>
      <c r="AH133" s="3">
        <v>28829</v>
      </c>
      <c r="AI133" s="3">
        <v>3768</v>
      </c>
      <c r="AK133" s="3">
        <v>0</v>
      </c>
      <c r="AL133" s="3">
        <v>114</v>
      </c>
      <c r="AM133" s="3">
        <v>686</v>
      </c>
      <c r="AN133" s="3">
        <v>685633</v>
      </c>
      <c r="AO133" s="3">
        <v>32</v>
      </c>
      <c r="AQ133" s="3">
        <v>40066</v>
      </c>
      <c r="AR133" s="5">
        <v>42741</v>
      </c>
      <c r="AS133" s="3">
        <v>545</v>
      </c>
      <c r="AT133" s="3">
        <v>35</v>
      </c>
      <c r="AU133" s="3">
        <v>500</v>
      </c>
      <c r="AX133" s="3">
        <v>2338630</v>
      </c>
      <c r="AZ133" s="3">
        <v>0</v>
      </c>
      <c r="BA133" s="3">
        <v>0</v>
      </c>
      <c r="BB133" s="3">
        <v>47211</v>
      </c>
      <c r="BC133" s="3">
        <v>6</v>
      </c>
      <c r="BD133" s="3">
        <v>140</v>
      </c>
      <c r="BE133" s="3">
        <v>2</v>
      </c>
      <c r="BF133" s="3">
        <v>8009</v>
      </c>
      <c r="BG133" s="3">
        <v>6</v>
      </c>
      <c r="BH133" s="3">
        <v>48</v>
      </c>
      <c r="BI133" s="3">
        <v>6</v>
      </c>
      <c r="BJ133" s="3">
        <v>8183</v>
      </c>
      <c r="BK133" s="3">
        <v>10006</v>
      </c>
      <c r="BL133" s="3">
        <v>0.57999999999999996</v>
      </c>
      <c r="BN133" s="5">
        <v>40289</v>
      </c>
      <c r="BO133" s="3">
        <v>1</v>
      </c>
      <c r="BP133" s="3">
        <v>1</v>
      </c>
      <c r="BQ133" s="3" t="s">
        <v>428</v>
      </c>
      <c r="BR133" s="3" t="s">
        <v>335</v>
      </c>
      <c r="BS133" s="3">
        <v>248176</v>
      </c>
      <c r="BT133" s="3">
        <v>1823</v>
      </c>
      <c r="BV133" s="3" t="s">
        <v>436</v>
      </c>
      <c r="BW133" s="3" t="s">
        <v>99</v>
      </c>
      <c r="BX133" s="3">
        <v>4</v>
      </c>
      <c r="BY133" s="3" t="s">
        <v>100</v>
      </c>
      <c r="CA133" s="3" t="s">
        <v>101</v>
      </c>
      <c r="CD133" s="3">
        <v>26.979722200000001</v>
      </c>
      <c r="CE133" s="3">
        <v>127</v>
      </c>
      <c r="CF133" s="3">
        <v>-99.288055600000007</v>
      </c>
      <c r="CI133" s="3" t="s">
        <v>102</v>
      </c>
      <c r="CJ133" s="3" t="s">
        <v>89</v>
      </c>
      <c r="CK133" s="3" t="s">
        <v>437</v>
      </c>
      <c r="CL133" s="3">
        <v>124513701</v>
      </c>
      <c r="CN133" s="3">
        <v>31511</v>
      </c>
      <c r="CO133" s="3">
        <v>429</v>
      </c>
      <c r="CP133" s="3">
        <v>8888</v>
      </c>
    </row>
    <row r="134" spans="1:94" ht="75">
      <c r="A134" s="4">
        <v>42505363090000</v>
      </c>
      <c r="B134" s="7">
        <v>4250536309</v>
      </c>
      <c r="C134" s="4">
        <f>COUNTIF(Table2[API 10/UWI],Table1[[#This Row],[Cleaned API]])</f>
        <v>0</v>
      </c>
      <c r="D134" s="7" t="str">
        <f>IFERROR(INDEX(Table2[Permit Type],MATCH(Table1[[#This Row],[Cleaned API]],Table2[API 10/UWI],0)), "Not in Permit List")</f>
        <v>Not in Permit List</v>
      </c>
      <c r="E134" s="7" t="str">
        <f>IF(AND(Table1[[#This Row],[Occurences in Magnum Permit List]]&gt;0, Table1[[#This Row],[Data Pull Permit Type]]="NewDrill"), "Y", "N")</f>
        <v>N</v>
      </c>
      <c r="F134" s="3" t="s">
        <v>89</v>
      </c>
      <c r="G134" s="3" t="s">
        <v>432</v>
      </c>
      <c r="H134" s="8">
        <v>1</v>
      </c>
      <c r="I134" s="3" t="s">
        <v>433</v>
      </c>
      <c r="J134" s="3" t="str">
        <f>LEFT(Table1[[#This Row],[County/Parish]],LEN(Table1[[#This Row],[County/Parish]])-5)</f>
        <v>ZAPATA</v>
      </c>
      <c r="K134" s="3">
        <v>6470</v>
      </c>
      <c r="L134" s="3" t="s">
        <v>93</v>
      </c>
      <c r="M134" s="3" t="s">
        <v>94</v>
      </c>
      <c r="N134" s="3" t="s">
        <v>95</v>
      </c>
      <c r="O134" s="3">
        <v>10134</v>
      </c>
      <c r="P134" s="5">
        <v>39738</v>
      </c>
      <c r="AF134" s="3" t="s">
        <v>96</v>
      </c>
      <c r="AR134" s="5">
        <v>42522</v>
      </c>
      <c r="AT134" s="3">
        <v>0</v>
      </c>
      <c r="AU134" s="3">
        <v>0</v>
      </c>
      <c r="BJ134" s="3">
        <v>7578</v>
      </c>
      <c r="BK134" s="3">
        <v>7594</v>
      </c>
      <c r="BN134" s="5">
        <v>39800</v>
      </c>
      <c r="BO134" s="3">
        <v>1</v>
      </c>
      <c r="BQ134" s="3" t="s">
        <v>428</v>
      </c>
      <c r="BR134" s="3" t="s">
        <v>150</v>
      </c>
      <c r="BS134" s="3">
        <v>247748</v>
      </c>
      <c r="BT134" s="3">
        <v>16</v>
      </c>
      <c r="BU134" s="3">
        <v>0</v>
      </c>
      <c r="BV134" s="3" t="s">
        <v>477</v>
      </c>
      <c r="BW134" s="3" t="s">
        <v>99</v>
      </c>
      <c r="BX134" s="3">
        <v>4</v>
      </c>
      <c r="BY134" s="3" t="s">
        <v>100</v>
      </c>
      <c r="CA134" s="3" t="s">
        <v>101</v>
      </c>
      <c r="CD134" s="3">
        <v>26.9831216</v>
      </c>
      <c r="CE134" s="3">
        <v>127</v>
      </c>
      <c r="CF134" s="3">
        <v>-99.288898799999998</v>
      </c>
      <c r="CI134" s="3" t="s">
        <v>102</v>
      </c>
      <c r="CJ134" s="3" t="s">
        <v>89</v>
      </c>
      <c r="CK134" s="3" t="s">
        <v>437</v>
      </c>
      <c r="CL134" s="3">
        <v>124513681</v>
      </c>
      <c r="CP134" s="3">
        <v>0</v>
      </c>
    </row>
    <row r="135" spans="1:94" ht="45">
      <c r="A135" s="4">
        <v>42321322510000</v>
      </c>
      <c r="B135" s="7">
        <v>4232132251</v>
      </c>
      <c r="C135" s="4">
        <f>COUNTIF(Table2[API 10/UWI],Table1[[#This Row],[Cleaned API]])</f>
        <v>0</v>
      </c>
      <c r="D135" s="7" t="str">
        <f>IFERROR(INDEX(Table2[Permit Type],MATCH(Table1[[#This Row],[Cleaned API]],Table2[API 10/UWI],0)), "Not in Permit List")</f>
        <v>Not in Permit List</v>
      </c>
      <c r="E135" s="7" t="str">
        <f>IF(AND(Table1[[#This Row],[Occurences in Magnum Permit List]]&gt;0, Table1[[#This Row],[Data Pull Permit Type]]="NewDrill"), "Y", "N")</f>
        <v>N</v>
      </c>
      <c r="F135" s="3" t="s">
        <v>89</v>
      </c>
      <c r="G135" s="3" t="s">
        <v>478</v>
      </c>
      <c r="H135" s="8">
        <v>2</v>
      </c>
      <c r="I135" s="3" t="s">
        <v>117</v>
      </c>
      <c r="J135" s="3" t="str">
        <f>LEFT(Table1[[#This Row],[County/Parish]],LEN(Table1[[#This Row],[County/Parish]])-5)</f>
        <v>MATAGORDA</v>
      </c>
      <c r="K135" s="3" t="s">
        <v>479</v>
      </c>
      <c r="L135" s="3" t="s">
        <v>93</v>
      </c>
      <c r="M135" s="3" t="s">
        <v>94</v>
      </c>
      <c r="N135" s="3" t="s">
        <v>95</v>
      </c>
      <c r="O135" s="3">
        <v>9400</v>
      </c>
      <c r="P135" s="5">
        <v>39855</v>
      </c>
      <c r="Q135" s="5">
        <v>39873</v>
      </c>
      <c r="R135" s="5">
        <v>43983</v>
      </c>
      <c r="S135" s="3">
        <v>136</v>
      </c>
      <c r="T135" s="3">
        <v>1089331</v>
      </c>
      <c r="U135" s="3">
        <v>18</v>
      </c>
      <c r="V135" s="3">
        <v>22860</v>
      </c>
      <c r="W135" s="3">
        <v>1</v>
      </c>
      <c r="X135" s="3">
        <v>21</v>
      </c>
      <c r="Y135" s="3">
        <v>507</v>
      </c>
      <c r="Z135" s="3">
        <v>149934</v>
      </c>
      <c r="AA135" s="3">
        <v>204415</v>
      </c>
      <c r="AC135" s="3">
        <v>139</v>
      </c>
      <c r="AD135" s="3">
        <v>3971</v>
      </c>
      <c r="AE135" s="3">
        <v>4867</v>
      </c>
      <c r="AF135" s="3" t="s">
        <v>108</v>
      </c>
      <c r="AG135" s="3">
        <v>230198</v>
      </c>
      <c r="AH135" s="3">
        <v>43233</v>
      </c>
      <c r="AI135" s="3">
        <v>1870</v>
      </c>
      <c r="AK135" s="3">
        <v>29</v>
      </c>
      <c r="AL135" s="3">
        <v>247</v>
      </c>
      <c r="AM135" s="3">
        <v>1313</v>
      </c>
      <c r="AN135" s="3">
        <v>1484100</v>
      </c>
      <c r="AO135" s="3">
        <v>425</v>
      </c>
      <c r="AP135" s="3">
        <v>245</v>
      </c>
      <c r="AQ135" s="3">
        <v>6214</v>
      </c>
      <c r="AR135" s="5">
        <v>41971</v>
      </c>
      <c r="AS135" s="3">
        <v>5204</v>
      </c>
      <c r="AT135" s="3">
        <v>795</v>
      </c>
      <c r="AU135" s="3">
        <v>885</v>
      </c>
      <c r="AV135" s="3">
        <v>46010</v>
      </c>
      <c r="AW135" s="3">
        <v>33930</v>
      </c>
      <c r="AX135" s="3">
        <v>47650</v>
      </c>
      <c r="AY135" s="3">
        <v>29.472000000000001</v>
      </c>
      <c r="AZ135" s="3">
        <v>21.7</v>
      </c>
      <c r="BA135" s="3">
        <v>41.4</v>
      </c>
      <c r="BB135" s="3">
        <v>58355</v>
      </c>
      <c r="BC135" s="3">
        <v>5</v>
      </c>
      <c r="BD135" s="3">
        <v>1202</v>
      </c>
      <c r="BE135" s="3">
        <v>5</v>
      </c>
      <c r="BF135" s="3">
        <v>10928</v>
      </c>
      <c r="BG135" s="3">
        <v>5</v>
      </c>
      <c r="BH135" s="3">
        <v>66</v>
      </c>
      <c r="BI135" s="3">
        <v>5</v>
      </c>
      <c r="BJ135" s="3">
        <v>9058</v>
      </c>
      <c r="BK135" s="3">
        <v>9181</v>
      </c>
      <c r="BL135" s="3">
        <v>0.64</v>
      </c>
      <c r="BM135" s="3">
        <v>50.8</v>
      </c>
      <c r="BN135" s="5">
        <v>39893</v>
      </c>
      <c r="BO135" s="3">
        <v>1</v>
      </c>
      <c r="BP135" s="3">
        <v>1</v>
      </c>
      <c r="BQ135" s="3" t="s">
        <v>89</v>
      </c>
      <c r="BR135" s="3" t="s">
        <v>97</v>
      </c>
      <c r="BS135" s="3">
        <v>247945</v>
      </c>
      <c r="BT135" s="3">
        <v>123</v>
      </c>
      <c r="BV135" s="3" t="s">
        <v>187</v>
      </c>
      <c r="BW135" s="3" t="s">
        <v>99</v>
      </c>
      <c r="BX135" s="3">
        <v>3</v>
      </c>
      <c r="BY135" s="3" t="s">
        <v>100</v>
      </c>
      <c r="CA135" s="3" t="s">
        <v>101</v>
      </c>
      <c r="CD135" s="3">
        <v>28.727709099999998</v>
      </c>
      <c r="CE135" s="3">
        <v>162</v>
      </c>
      <c r="CF135" s="3">
        <v>-96.215941900000004</v>
      </c>
      <c r="CI135" s="3" t="s">
        <v>102</v>
      </c>
      <c r="CJ135" s="3" t="s">
        <v>89</v>
      </c>
      <c r="CK135" s="3" t="s">
        <v>188</v>
      </c>
      <c r="CL135" s="3">
        <v>124513644</v>
      </c>
      <c r="CM135" s="3">
        <v>200</v>
      </c>
      <c r="CN135" s="3">
        <v>6786</v>
      </c>
      <c r="CO135" s="3">
        <v>5684</v>
      </c>
      <c r="CP135" s="3">
        <v>0</v>
      </c>
    </row>
    <row r="136" spans="1:94" ht="75">
      <c r="A136" s="4">
        <v>42245325690000</v>
      </c>
      <c r="B136" s="7">
        <v>4224532569</v>
      </c>
      <c r="C136" s="4">
        <f>COUNTIF(Table2[API 10/UWI],Table1[[#This Row],[Cleaned API]])</f>
        <v>0</v>
      </c>
      <c r="D136" s="7" t="str">
        <f>IFERROR(INDEX(Table2[Permit Type],MATCH(Table1[[#This Row],[Cleaned API]],Table2[API 10/UWI],0)), "Not in Permit List")</f>
        <v>Not in Permit List</v>
      </c>
      <c r="E136" s="7" t="str">
        <f>IF(AND(Table1[[#This Row],[Occurences in Magnum Permit List]]&gt;0, Table1[[#This Row],[Data Pull Permit Type]]="NewDrill"), "Y", "N")</f>
        <v>N</v>
      </c>
      <c r="F136" s="3" t="s">
        <v>89</v>
      </c>
      <c r="G136" s="3" t="s">
        <v>480</v>
      </c>
      <c r="H136" s="8">
        <v>1</v>
      </c>
      <c r="I136" s="3" t="s">
        <v>105</v>
      </c>
      <c r="J136" s="3" t="str">
        <f>LEFT(Table1[[#This Row],[County/Parish]],LEN(Table1[[#This Row],[County/Parish]])-5)</f>
        <v>JEFFERSON</v>
      </c>
      <c r="K136" s="3" t="s">
        <v>481</v>
      </c>
      <c r="L136" s="3" t="s">
        <v>93</v>
      </c>
      <c r="M136" s="3" t="s">
        <v>94</v>
      </c>
      <c r="N136" s="3" t="s">
        <v>95</v>
      </c>
      <c r="O136" s="3">
        <v>7716</v>
      </c>
      <c r="P136" s="5">
        <v>39745</v>
      </c>
      <c r="Q136" s="5">
        <v>39783</v>
      </c>
      <c r="R136" s="5">
        <v>41548</v>
      </c>
      <c r="S136" s="3">
        <v>42</v>
      </c>
      <c r="T136" s="3">
        <v>619085</v>
      </c>
      <c r="V136" s="3">
        <v>2010</v>
      </c>
      <c r="Y136" s="3">
        <v>6</v>
      </c>
      <c r="Z136" s="3">
        <v>4511</v>
      </c>
      <c r="AA136" s="3">
        <v>105191</v>
      </c>
      <c r="AD136" s="3">
        <v>59</v>
      </c>
      <c r="AE136" s="3">
        <v>139</v>
      </c>
      <c r="AF136" s="3" t="s">
        <v>108</v>
      </c>
      <c r="AG136" s="3">
        <v>20087</v>
      </c>
      <c r="AH136" s="3">
        <v>3487</v>
      </c>
      <c r="AI136" s="3">
        <v>147</v>
      </c>
      <c r="AK136" s="3">
        <v>4</v>
      </c>
      <c r="AL136" s="3">
        <v>112</v>
      </c>
      <c r="AM136" s="3">
        <v>646</v>
      </c>
      <c r="AN136" s="3">
        <v>672968</v>
      </c>
      <c r="AO136" s="3">
        <v>0</v>
      </c>
      <c r="AP136" s="3">
        <v>138</v>
      </c>
      <c r="AQ136" s="3">
        <v>57855</v>
      </c>
      <c r="AR136" s="5">
        <v>42491</v>
      </c>
      <c r="AS136" s="3">
        <v>380</v>
      </c>
      <c r="AT136" s="3">
        <v>0</v>
      </c>
      <c r="AU136" s="3">
        <v>0</v>
      </c>
      <c r="AX136" s="3">
        <v>308000</v>
      </c>
      <c r="AZ136" s="3">
        <v>0</v>
      </c>
      <c r="BA136" s="3">
        <v>0</v>
      </c>
      <c r="BB136" s="3">
        <v>26458</v>
      </c>
      <c r="BC136" s="3">
        <v>9</v>
      </c>
      <c r="BD136" s="3">
        <v>259</v>
      </c>
      <c r="BE136" s="3">
        <v>8</v>
      </c>
      <c r="BF136" s="3">
        <v>4525</v>
      </c>
      <c r="BG136" s="3">
        <v>9</v>
      </c>
      <c r="BH136" s="3">
        <v>27</v>
      </c>
      <c r="BI136" s="3">
        <v>9</v>
      </c>
      <c r="BJ136" s="3">
        <v>7080</v>
      </c>
      <c r="BK136" s="3">
        <v>7083</v>
      </c>
      <c r="BL136" s="3">
        <v>0.6</v>
      </c>
      <c r="BN136" s="5">
        <v>39786</v>
      </c>
      <c r="BO136" s="3">
        <v>1</v>
      </c>
      <c r="BP136" s="3">
        <v>1</v>
      </c>
      <c r="BQ136" s="3" t="s">
        <v>451</v>
      </c>
      <c r="BR136" s="3" t="s">
        <v>159</v>
      </c>
      <c r="BS136" s="3">
        <v>247933</v>
      </c>
      <c r="BT136" s="3">
        <v>3</v>
      </c>
      <c r="BV136" s="3" t="s">
        <v>109</v>
      </c>
      <c r="BW136" s="3" t="s">
        <v>99</v>
      </c>
      <c r="BX136" s="3">
        <v>3</v>
      </c>
      <c r="BY136" s="3" t="s">
        <v>100</v>
      </c>
      <c r="BZ136" s="3">
        <v>373</v>
      </c>
      <c r="CA136" s="3" t="s">
        <v>101</v>
      </c>
      <c r="CD136" s="3">
        <v>29.757177599999999</v>
      </c>
      <c r="CE136" s="3">
        <v>551</v>
      </c>
      <c r="CF136" s="3">
        <v>-94.258232899999996</v>
      </c>
      <c r="CI136" s="3" t="s">
        <v>102</v>
      </c>
      <c r="CJ136" s="3" t="s">
        <v>89</v>
      </c>
      <c r="CK136" s="3" t="s">
        <v>110</v>
      </c>
      <c r="CL136" s="3">
        <v>124513613</v>
      </c>
      <c r="CN136" s="3">
        <v>565</v>
      </c>
      <c r="CO136" s="3">
        <v>3</v>
      </c>
      <c r="CP136" s="3">
        <v>0</v>
      </c>
    </row>
    <row r="137" spans="1:94" ht="30">
      <c r="A137" s="4">
        <v>42273019950000</v>
      </c>
      <c r="B137" s="7">
        <v>4227301995</v>
      </c>
      <c r="C137" s="4">
        <f>COUNTIF(Table2[API 10/UWI],Table1[[#This Row],[Cleaned API]])</f>
        <v>0</v>
      </c>
      <c r="D137" s="7" t="str">
        <f>IFERROR(INDEX(Table2[Permit Type],MATCH(Table1[[#This Row],[Cleaned API]],Table2[API 10/UWI],0)), "Not in Permit List")</f>
        <v>Not in Permit List</v>
      </c>
      <c r="E137" s="7" t="str">
        <f>IF(AND(Table1[[#This Row],[Occurences in Magnum Permit List]]&gt;0, Table1[[#This Row],[Data Pull Permit Type]]="NewDrill"), "Y", "N")</f>
        <v>N</v>
      </c>
      <c r="F137" s="3" t="s">
        <v>89</v>
      </c>
      <c r="G137" s="3" t="s">
        <v>482</v>
      </c>
      <c r="H137" s="8">
        <v>1</v>
      </c>
      <c r="I137" s="3" t="s">
        <v>483</v>
      </c>
      <c r="J137" s="3" t="str">
        <f>LEFT(Table1[[#This Row],[County/Parish]],LEN(Table1[[#This Row],[County/Parish]])-5)</f>
        <v>KLEBERG</v>
      </c>
      <c r="K137" s="3" t="s">
        <v>484</v>
      </c>
      <c r="L137" s="3" t="s">
        <v>260</v>
      </c>
      <c r="M137" s="3" t="s">
        <v>485</v>
      </c>
      <c r="N137" s="3" t="s">
        <v>95</v>
      </c>
      <c r="O137" s="3">
        <v>3005</v>
      </c>
      <c r="AF137" s="3" t="s">
        <v>96</v>
      </c>
      <c r="BJ137" s="3">
        <v>1800</v>
      </c>
      <c r="BK137" s="3">
        <v>1852</v>
      </c>
      <c r="BN137" s="5">
        <v>38395</v>
      </c>
      <c r="BO137" s="3">
        <v>1</v>
      </c>
      <c r="BS137" s="3">
        <v>116313</v>
      </c>
      <c r="BT137" s="3">
        <v>52</v>
      </c>
      <c r="BV137" s="3" t="s">
        <v>486</v>
      </c>
      <c r="BW137" s="3" t="s">
        <v>99</v>
      </c>
      <c r="BX137" s="3">
        <v>4</v>
      </c>
      <c r="BY137" s="3" t="s">
        <v>100</v>
      </c>
      <c r="CA137" s="3" t="s">
        <v>101</v>
      </c>
      <c r="CD137" s="3">
        <v>27.318215500000001</v>
      </c>
      <c r="CE137" s="3">
        <v>232</v>
      </c>
      <c r="CF137" s="3">
        <v>-97.745193200000003</v>
      </c>
      <c r="CI137" s="3" t="s">
        <v>102</v>
      </c>
      <c r="CJ137" s="3" t="s">
        <v>89</v>
      </c>
      <c r="CK137" s="3" t="s">
        <v>487</v>
      </c>
      <c r="CL137" s="3">
        <v>124500352</v>
      </c>
      <c r="CP137" s="3">
        <v>0</v>
      </c>
    </row>
    <row r="138" spans="1:94" ht="30">
      <c r="A138" s="4">
        <v>42089313370000</v>
      </c>
      <c r="B138" s="7">
        <v>4208931337</v>
      </c>
      <c r="C138" s="4">
        <f>COUNTIF(Table2[API 10/UWI],Table1[[#This Row],[Cleaned API]])</f>
        <v>0</v>
      </c>
      <c r="D138" s="7" t="str">
        <f>IFERROR(INDEX(Table2[Permit Type],MATCH(Table1[[#This Row],[Cleaned API]],Table2[API 10/UWI],0)), "Not in Permit List")</f>
        <v>Not in Permit List</v>
      </c>
      <c r="E138" s="7" t="str">
        <f>IF(AND(Table1[[#This Row],[Occurences in Magnum Permit List]]&gt;0, Table1[[#This Row],[Data Pull Permit Type]]="NewDrill"), "Y", "N")</f>
        <v>N</v>
      </c>
      <c r="F138" s="3" t="s">
        <v>89</v>
      </c>
      <c r="G138" s="3" t="s">
        <v>488</v>
      </c>
      <c r="H138" s="8">
        <v>1</v>
      </c>
      <c r="I138" s="3" t="s">
        <v>179</v>
      </c>
      <c r="J138" s="3" t="str">
        <f>LEFT(Table1[[#This Row],[County/Parish]],LEN(Table1[[#This Row],[County/Parish]])-5)</f>
        <v>COLORADO</v>
      </c>
      <c r="K138" s="3">
        <v>3800</v>
      </c>
      <c r="L138" s="3" t="s">
        <v>260</v>
      </c>
      <c r="M138" s="3" t="s">
        <v>194</v>
      </c>
      <c r="N138" s="3" t="s">
        <v>95</v>
      </c>
      <c r="O138" s="3">
        <v>7000</v>
      </c>
      <c r="P138" s="5">
        <v>39014</v>
      </c>
      <c r="AF138" s="3" t="s">
        <v>108</v>
      </c>
      <c r="AJ138" s="3" t="s">
        <v>181</v>
      </c>
      <c r="BJ138" s="3">
        <v>3820</v>
      </c>
      <c r="BK138" s="3">
        <v>3890</v>
      </c>
      <c r="BN138" s="5">
        <v>39015</v>
      </c>
      <c r="BO138" s="3">
        <v>1</v>
      </c>
      <c r="BS138" s="3">
        <v>242478</v>
      </c>
      <c r="BT138" s="3">
        <v>70</v>
      </c>
      <c r="BV138" s="3" t="s">
        <v>489</v>
      </c>
      <c r="BW138" s="3" t="s">
        <v>99</v>
      </c>
      <c r="BX138" s="3">
        <v>3</v>
      </c>
      <c r="BY138" s="3" t="s">
        <v>100</v>
      </c>
      <c r="CA138" s="3" t="s">
        <v>101</v>
      </c>
      <c r="CD138" s="3">
        <v>29.3887134</v>
      </c>
      <c r="CE138" s="3">
        <v>584</v>
      </c>
      <c r="CF138" s="3">
        <v>-96.576223400000003</v>
      </c>
      <c r="CI138" s="3" t="s">
        <v>102</v>
      </c>
      <c r="CJ138" s="3" t="s">
        <v>89</v>
      </c>
      <c r="CK138" s="3" t="s">
        <v>424</v>
      </c>
      <c r="CL138" s="3">
        <v>124497336</v>
      </c>
      <c r="CP138" s="3">
        <v>0</v>
      </c>
    </row>
    <row r="139" spans="1:94" ht="30">
      <c r="A139" s="4">
        <v>42297302560000</v>
      </c>
      <c r="B139" s="7">
        <v>4229730256</v>
      </c>
      <c r="C139" s="4">
        <f>COUNTIF(Table2[API 10/UWI],Table1[[#This Row],[Cleaned API]])</f>
        <v>0</v>
      </c>
      <c r="D139" s="7" t="str">
        <f>IFERROR(INDEX(Table2[Permit Type],MATCH(Table1[[#This Row],[Cleaned API]],Table2[API 10/UWI],0)), "Not in Permit List")</f>
        <v>Not in Permit List</v>
      </c>
      <c r="E139" s="7" t="str">
        <f>IF(AND(Table1[[#This Row],[Occurences in Magnum Permit List]]&gt;0, Table1[[#This Row],[Data Pull Permit Type]]="NewDrill"), "Y", "N")</f>
        <v>N</v>
      </c>
      <c r="F139" s="3" t="s">
        <v>89</v>
      </c>
      <c r="H139" s="8">
        <v>1</v>
      </c>
      <c r="I139" s="3" t="s">
        <v>439</v>
      </c>
      <c r="J139" s="3" t="str">
        <f>LEFT(Table1[[#This Row],[County/Parish]],LEN(Table1[[#This Row],[County/Parish]])-5)</f>
        <v>LIVE OAK</v>
      </c>
      <c r="K139" s="3" t="s">
        <v>356</v>
      </c>
      <c r="L139" s="3" t="s">
        <v>260</v>
      </c>
      <c r="M139" s="3" t="s">
        <v>305</v>
      </c>
      <c r="N139" s="3" t="s">
        <v>95</v>
      </c>
      <c r="O139" s="3">
        <v>11600</v>
      </c>
      <c r="AB139" s="3" t="s">
        <v>163</v>
      </c>
      <c r="AF139" s="3" t="s">
        <v>96</v>
      </c>
      <c r="AJ139" s="3" t="s">
        <v>164</v>
      </c>
      <c r="BJ139" s="3">
        <v>3950</v>
      </c>
      <c r="BK139" s="3">
        <v>4900</v>
      </c>
      <c r="BO139" s="3">
        <v>1</v>
      </c>
      <c r="BS139" s="3">
        <v>96408</v>
      </c>
      <c r="BT139" s="3">
        <v>950</v>
      </c>
      <c r="BV139" s="3" t="s">
        <v>440</v>
      </c>
      <c r="BW139" s="3" t="s">
        <v>99</v>
      </c>
      <c r="BX139" s="3">
        <v>2</v>
      </c>
      <c r="BY139" s="3" t="s">
        <v>100</v>
      </c>
      <c r="CA139" s="3" t="s">
        <v>101</v>
      </c>
      <c r="CD139" s="3">
        <v>28.3928884</v>
      </c>
      <c r="CE139" s="3">
        <v>171</v>
      </c>
      <c r="CF139" s="3">
        <v>-98.015410099999997</v>
      </c>
      <c r="CI139" s="3" t="s">
        <v>102</v>
      </c>
      <c r="CJ139" s="3" t="s">
        <v>89</v>
      </c>
      <c r="CK139" s="3" t="s">
        <v>441</v>
      </c>
      <c r="CL139" s="3">
        <v>124485316</v>
      </c>
      <c r="CP139" s="3">
        <v>0</v>
      </c>
    </row>
    <row r="140" spans="1:94" ht="60">
      <c r="A140" s="4">
        <v>42291024520000</v>
      </c>
      <c r="B140" s="7">
        <v>4229102452</v>
      </c>
      <c r="C140" s="4">
        <f>COUNTIF(Table2[API 10/UWI],Table1[[#This Row],[Cleaned API]])</f>
        <v>0</v>
      </c>
      <c r="D140" s="7" t="str">
        <f>IFERROR(INDEX(Table2[Permit Type],MATCH(Table1[[#This Row],[Cleaned API]],Table2[API 10/UWI],0)), "Not in Permit List")</f>
        <v>Not in Permit List</v>
      </c>
      <c r="E140" s="7" t="str">
        <f>IF(AND(Table1[[#This Row],[Occurences in Magnum Permit List]]&gt;0, Table1[[#This Row],[Data Pull Permit Type]]="NewDrill"), "Y", "N")</f>
        <v>N</v>
      </c>
      <c r="F140" s="3" t="s">
        <v>490</v>
      </c>
      <c r="G140" s="3" t="s">
        <v>491</v>
      </c>
      <c r="H140" s="8">
        <v>7</v>
      </c>
      <c r="I140" s="3" t="s">
        <v>492</v>
      </c>
      <c r="J140" s="3" t="str">
        <f>LEFT(Table1[[#This Row],[County/Parish]],LEN(Table1[[#This Row],[County/Parish]])-5)</f>
        <v>LIBERTY</v>
      </c>
      <c r="K140" s="3" t="s">
        <v>493</v>
      </c>
      <c r="L140" s="3" t="s">
        <v>260</v>
      </c>
      <c r="M140" s="3" t="s">
        <v>485</v>
      </c>
      <c r="N140" s="3" t="s">
        <v>95</v>
      </c>
      <c r="O140" s="3">
        <v>4490</v>
      </c>
      <c r="AF140" s="3" t="s">
        <v>108</v>
      </c>
      <c r="BJ140" s="3">
        <v>2800</v>
      </c>
      <c r="BK140" s="3">
        <v>2980</v>
      </c>
      <c r="BN140" s="5">
        <v>18816</v>
      </c>
      <c r="BO140" s="3">
        <v>1</v>
      </c>
      <c r="BS140" s="3">
        <v>1177</v>
      </c>
      <c r="BT140" s="3">
        <v>180</v>
      </c>
      <c r="BV140" s="3" t="s">
        <v>494</v>
      </c>
      <c r="BW140" s="3" t="s">
        <v>99</v>
      </c>
      <c r="BX140" s="3">
        <v>3</v>
      </c>
      <c r="BY140" s="3" t="s">
        <v>100</v>
      </c>
      <c r="BZ140" s="3">
        <v>123</v>
      </c>
      <c r="CA140" s="3" t="s">
        <v>101</v>
      </c>
      <c r="CD140" s="3">
        <v>30.1164287</v>
      </c>
      <c r="CE140" s="3">
        <v>262</v>
      </c>
      <c r="CF140" s="3">
        <v>-94.990279099999995</v>
      </c>
      <c r="CG140" s="3">
        <v>3</v>
      </c>
      <c r="CI140" s="3" t="s">
        <v>102</v>
      </c>
      <c r="CJ140" s="3" t="s">
        <v>495</v>
      </c>
      <c r="CK140" s="3" t="s">
        <v>152</v>
      </c>
      <c r="CL140" s="3">
        <v>124482984</v>
      </c>
      <c r="CP140" s="3">
        <v>0</v>
      </c>
    </row>
    <row r="141" spans="1:94" ht="30">
      <c r="A141" s="4">
        <v>42175334680000</v>
      </c>
      <c r="B141" s="7">
        <v>4217533468</v>
      </c>
      <c r="C141" s="4">
        <f>COUNTIF(Table2[API 10/UWI],Table1[[#This Row],[Cleaned API]])</f>
        <v>0</v>
      </c>
      <c r="D141" s="7" t="str">
        <f>IFERROR(INDEX(Table2[Permit Type],MATCH(Table1[[#This Row],[Cleaned API]],Table2[API 10/UWI],0)), "Not in Permit List")</f>
        <v>Not in Permit List</v>
      </c>
      <c r="E141" s="7" t="str">
        <f>IF(AND(Table1[[#This Row],[Occurences in Magnum Permit List]]&gt;0, Table1[[#This Row],[Data Pull Permit Type]]="NewDrill"), "Y", "N")</f>
        <v>N</v>
      </c>
      <c r="F141" s="3" t="s">
        <v>89</v>
      </c>
      <c r="G141" s="3" t="s">
        <v>496</v>
      </c>
      <c r="H141" s="8" t="s">
        <v>497</v>
      </c>
      <c r="I141" s="3" t="s">
        <v>498</v>
      </c>
      <c r="J141" s="3" t="str">
        <f>LEFT(Table1[[#This Row],[County/Parish]],LEN(Table1[[#This Row],[County/Parish]])-5)</f>
        <v>GOLIAD</v>
      </c>
      <c r="K141" s="3">
        <v>9800</v>
      </c>
      <c r="L141" s="3" t="s">
        <v>260</v>
      </c>
      <c r="M141" s="3" t="s">
        <v>485</v>
      </c>
      <c r="N141" s="3" t="s">
        <v>95</v>
      </c>
      <c r="O141" s="3">
        <v>3510</v>
      </c>
      <c r="P141" s="5">
        <v>37620</v>
      </c>
      <c r="AF141" s="3" t="s">
        <v>96</v>
      </c>
      <c r="BJ141" s="3">
        <v>3040</v>
      </c>
      <c r="BK141" s="3">
        <v>3450</v>
      </c>
      <c r="BN141" s="5">
        <v>37632</v>
      </c>
      <c r="BO141" s="3">
        <v>1</v>
      </c>
      <c r="BS141" s="3">
        <v>192708</v>
      </c>
      <c r="BT141" s="3">
        <v>410</v>
      </c>
      <c r="BV141" s="3" t="s">
        <v>499</v>
      </c>
      <c r="BW141" s="3" t="s">
        <v>99</v>
      </c>
      <c r="BX141" s="3">
        <v>2</v>
      </c>
      <c r="BY141" s="3" t="s">
        <v>100</v>
      </c>
      <c r="CA141" s="3" t="s">
        <v>101</v>
      </c>
      <c r="CD141" s="3">
        <v>28.673649999999999</v>
      </c>
      <c r="CE141" s="3">
        <v>51</v>
      </c>
      <c r="CF141" s="3">
        <v>-97.5303112</v>
      </c>
      <c r="CI141" s="3" t="s">
        <v>102</v>
      </c>
      <c r="CJ141" s="3" t="s">
        <v>89</v>
      </c>
      <c r="CK141" s="3" t="s">
        <v>500</v>
      </c>
      <c r="CL141" s="3">
        <v>124482149</v>
      </c>
      <c r="CP141" s="3">
        <v>0</v>
      </c>
    </row>
    <row r="142" spans="1:94" ht="60">
      <c r="A142" s="4">
        <v>42291301310000</v>
      </c>
      <c r="B142" s="7">
        <v>4229130131</v>
      </c>
      <c r="C142" s="4">
        <f>COUNTIF(Table2[API 10/UWI],Table1[[#This Row],[Cleaned API]])</f>
        <v>0</v>
      </c>
      <c r="D142" s="7" t="str">
        <f>IFERROR(INDEX(Table2[Permit Type],MATCH(Table1[[#This Row],[Cleaned API]],Table2[API 10/UWI],0)), "Not in Permit List")</f>
        <v>Not in Permit List</v>
      </c>
      <c r="E142" s="7" t="str">
        <f>IF(AND(Table1[[#This Row],[Occurences in Magnum Permit List]]&gt;0, Table1[[#This Row],[Data Pull Permit Type]]="NewDrill"), "Y", "N")</f>
        <v>N</v>
      </c>
      <c r="F142" s="3" t="s">
        <v>490</v>
      </c>
      <c r="G142" s="3" t="s">
        <v>501</v>
      </c>
      <c r="H142" s="8">
        <v>22</v>
      </c>
      <c r="I142" s="3" t="s">
        <v>492</v>
      </c>
      <c r="J142" s="3" t="str">
        <f>LEFT(Table1[[#This Row],[County/Parish]],LEN(Table1[[#This Row],[County/Parish]])-5)</f>
        <v>LIBERTY</v>
      </c>
      <c r="K142" s="3" t="s">
        <v>493</v>
      </c>
      <c r="L142" s="3" t="s">
        <v>260</v>
      </c>
      <c r="M142" s="3" t="s">
        <v>485</v>
      </c>
      <c r="N142" s="3" t="s">
        <v>95</v>
      </c>
      <c r="O142" s="3">
        <v>5400</v>
      </c>
      <c r="AF142" s="3" t="s">
        <v>108</v>
      </c>
      <c r="BJ142" s="3">
        <v>5080</v>
      </c>
      <c r="BK142" s="3">
        <v>5180</v>
      </c>
      <c r="BN142" s="5">
        <v>25694</v>
      </c>
      <c r="BO142" s="3">
        <v>1</v>
      </c>
      <c r="BS142" s="3">
        <v>1173</v>
      </c>
      <c r="BT142" s="3">
        <v>100</v>
      </c>
      <c r="BV142" s="3" t="s">
        <v>494</v>
      </c>
      <c r="BW142" s="3" t="s">
        <v>99</v>
      </c>
      <c r="BX142" s="3">
        <v>3</v>
      </c>
      <c r="BY142" s="3" t="s">
        <v>100</v>
      </c>
      <c r="BZ142" s="3">
        <v>135</v>
      </c>
      <c r="CA142" s="3" t="s">
        <v>101</v>
      </c>
      <c r="CD142" s="3">
        <v>30.0892594</v>
      </c>
      <c r="CE142" s="3">
        <v>256</v>
      </c>
      <c r="CF142" s="3">
        <v>-94.965185500000004</v>
      </c>
      <c r="CG142" s="3">
        <v>3</v>
      </c>
      <c r="CI142" s="3" t="s">
        <v>102</v>
      </c>
      <c r="CJ142" s="3" t="s">
        <v>495</v>
      </c>
      <c r="CK142" s="3" t="s">
        <v>152</v>
      </c>
      <c r="CL142" s="3">
        <v>124482043</v>
      </c>
      <c r="CP142" s="3">
        <v>0</v>
      </c>
    </row>
    <row r="143" spans="1:94" ht="60">
      <c r="A143" s="4">
        <v>42291301280000</v>
      </c>
      <c r="B143" s="7">
        <v>4229130128</v>
      </c>
      <c r="C143" s="4">
        <f>COUNTIF(Table2[API 10/UWI],Table1[[#This Row],[Cleaned API]])</f>
        <v>0</v>
      </c>
      <c r="D143" s="7" t="str">
        <f>IFERROR(INDEX(Table2[Permit Type],MATCH(Table1[[#This Row],[Cleaned API]],Table2[API 10/UWI],0)), "Not in Permit List")</f>
        <v>Not in Permit List</v>
      </c>
      <c r="E143" s="7" t="str">
        <f>IF(AND(Table1[[#This Row],[Occurences in Magnum Permit List]]&gt;0, Table1[[#This Row],[Data Pull Permit Type]]="NewDrill"), "Y", "N")</f>
        <v>N</v>
      </c>
      <c r="F143" s="3" t="s">
        <v>490</v>
      </c>
      <c r="G143" s="3" t="s">
        <v>501</v>
      </c>
      <c r="H143" s="8">
        <v>23</v>
      </c>
      <c r="I143" s="3" t="s">
        <v>492</v>
      </c>
      <c r="J143" s="3" t="str">
        <f>LEFT(Table1[[#This Row],[County/Parish]],LEN(Table1[[#This Row],[County/Parish]])-5)</f>
        <v>LIBERTY</v>
      </c>
      <c r="K143" s="3" t="s">
        <v>493</v>
      </c>
      <c r="L143" s="3" t="s">
        <v>260</v>
      </c>
      <c r="M143" s="3" t="s">
        <v>94</v>
      </c>
      <c r="N143" s="3" t="s">
        <v>95</v>
      </c>
      <c r="O143" s="3">
        <v>6365</v>
      </c>
      <c r="AF143" s="3" t="s">
        <v>108</v>
      </c>
      <c r="BJ143" s="3">
        <v>5635</v>
      </c>
      <c r="BK143" s="3">
        <v>5782</v>
      </c>
      <c r="BN143" s="5">
        <v>25751</v>
      </c>
      <c r="BO143" s="3">
        <v>1</v>
      </c>
      <c r="BS143" s="3">
        <v>1173</v>
      </c>
      <c r="BT143" s="3">
        <v>147</v>
      </c>
      <c r="BV143" s="3" t="s">
        <v>494</v>
      </c>
      <c r="BW143" s="3" t="s">
        <v>99</v>
      </c>
      <c r="BX143" s="3">
        <v>3</v>
      </c>
      <c r="BY143" s="3" t="s">
        <v>100</v>
      </c>
      <c r="BZ143" s="3">
        <v>135</v>
      </c>
      <c r="CA143" s="3" t="s">
        <v>101</v>
      </c>
      <c r="CD143" s="3">
        <v>30.0863248</v>
      </c>
      <c r="CE143" s="3">
        <v>256</v>
      </c>
      <c r="CF143" s="3">
        <v>-94.960993400000007</v>
      </c>
      <c r="CG143" s="3">
        <v>3</v>
      </c>
      <c r="CI143" s="3" t="s">
        <v>102</v>
      </c>
      <c r="CJ143" s="3" t="s">
        <v>495</v>
      </c>
      <c r="CK143" s="3" t="s">
        <v>152</v>
      </c>
      <c r="CL143" s="3">
        <v>124481786</v>
      </c>
      <c r="CP143" s="3">
        <v>0</v>
      </c>
    </row>
    <row r="144" spans="1:94" ht="45">
      <c r="A144" s="4">
        <v>42039314980000</v>
      </c>
      <c r="B144" s="7">
        <v>4203931498</v>
      </c>
      <c r="C144" s="4">
        <f>COUNTIF(Table2[API 10/UWI],Table1[[#This Row],[Cleaned API]])</f>
        <v>0</v>
      </c>
      <c r="D144" s="7" t="str">
        <f>IFERROR(INDEX(Table2[Permit Type],MATCH(Table1[[#This Row],[Cleaned API]],Table2[API 10/UWI],0)), "Not in Permit List")</f>
        <v>Not in Permit List</v>
      </c>
      <c r="E144" s="7" t="str">
        <f>IF(AND(Table1[[#This Row],[Occurences in Magnum Permit List]]&gt;0, Table1[[#This Row],[Data Pull Permit Type]]="NewDrill"), "Y", "N")</f>
        <v>N</v>
      </c>
      <c r="F144" s="3" t="s">
        <v>502</v>
      </c>
      <c r="H144" s="8">
        <v>2</v>
      </c>
      <c r="I144" s="3" t="s">
        <v>112</v>
      </c>
      <c r="J144" s="3" t="str">
        <f>LEFT(Table1[[#This Row],[County/Parish]],LEN(Table1[[#This Row],[County/Parish]])-5)</f>
        <v>BRAZORIA</v>
      </c>
      <c r="K144" s="3" t="s">
        <v>503</v>
      </c>
      <c r="L144" s="3" t="s">
        <v>260</v>
      </c>
      <c r="M144" s="3" t="s">
        <v>305</v>
      </c>
      <c r="N144" s="3" t="s">
        <v>95</v>
      </c>
      <c r="O144" s="3">
        <v>14005</v>
      </c>
      <c r="AF144" s="3" t="s">
        <v>108</v>
      </c>
      <c r="BJ144" s="3">
        <v>4175</v>
      </c>
      <c r="BK144" s="3">
        <v>4300</v>
      </c>
      <c r="BO144" s="3">
        <v>1</v>
      </c>
      <c r="BS144" s="3">
        <v>88732</v>
      </c>
      <c r="BT144" s="3">
        <v>125</v>
      </c>
      <c r="BV144" s="3" t="s">
        <v>504</v>
      </c>
      <c r="BW144" s="3" t="s">
        <v>99</v>
      </c>
      <c r="BX144" s="3">
        <v>3</v>
      </c>
      <c r="BY144" s="3" t="s">
        <v>100</v>
      </c>
      <c r="BZ144" s="3">
        <v>65</v>
      </c>
      <c r="CA144" s="3" t="s">
        <v>101</v>
      </c>
      <c r="CD144" s="3">
        <v>28.999678299999999</v>
      </c>
      <c r="CE144" s="3">
        <v>26</v>
      </c>
      <c r="CF144" s="3">
        <v>-95.692341400000004</v>
      </c>
      <c r="CI144" s="3" t="s">
        <v>102</v>
      </c>
      <c r="CJ144" s="3" t="s">
        <v>502</v>
      </c>
      <c r="CK144" s="3" t="s">
        <v>505</v>
      </c>
      <c r="CL144" s="3">
        <v>124478838</v>
      </c>
      <c r="CP144" s="3">
        <v>0</v>
      </c>
    </row>
    <row r="145" spans="1:94" ht="30">
      <c r="A145" s="4">
        <v>42071022130000</v>
      </c>
      <c r="B145" s="7">
        <v>4207102213</v>
      </c>
      <c r="C145" s="4">
        <f>COUNTIF(Table2[API 10/UWI],Table1[[#This Row],[Cleaned API]])</f>
        <v>0</v>
      </c>
      <c r="D145" s="7" t="str">
        <f>IFERROR(INDEX(Table2[Permit Type],MATCH(Table1[[#This Row],[Cleaned API]],Table2[API 10/UWI],0)), "Not in Permit List")</f>
        <v>Not in Permit List</v>
      </c>
      <c r="E145" s="7" t="str">
        <f>IF(AND(Table1[[#This Row],[Occurences in Magnum Permit List]]&gt;0, Table1[[#This Row],[Data Pull Permit Type]]="NewDrill"), "Y", "N")</f>
        <v>N</v>
      </c>
      <c r="F145" s="3" t="s">
        <v>89</v>
      </c>
      <c r="G145" s="3" t="s">
        <v>506</v>
      </c>
      <c r="H145" s="8">
        <v>21</v>
      </c>
      <c r="I145" s="3" t="s">
        <v>507</v>
      </c>
      <c r="J145" s="3" t="str">
        <f>LEFT(Table1[[#This Row],[County/Parish]],LEN(Table1[[#This Row],[County/Parish]])-5)</f>
        <v>CHAMBERS</v>
      </c>
      <c r="K145" s="3" t="s">
        <v>508</v>
      </c>
      <c r="L145" s="3" t="s">
        <v>260</v>
      </c>
      <c r="M145" s="3" t="s">
        <v>485</v>
      </c>
      <c r="N145" s="3" t="s">
        <v>95</v>
      </c>
      <c r="O145" s="3">
        <v>8617</v>
      </c>
      <c r="P145" s="5">
        <v>23072</v>
      </c>
      <c r="AF145" s="3" t="s">
        <v>108</v>
      </c>
      <c r="BJ145" s="3">
        <v>6290</v>
      </c>
      <c r="BK145" s="3">
        <v>8336</v>
      </c>
      <c r="BN145" s="5">
        <v>23098</v>
      </c>
      <c r="BO145" s="3">
        <v>1</v>
      </c>
      <c r="BS145" s="3">
        <v>2099</v>
      </c>
      <c r="BT145" s="3">
        <v>2046</v>
      </c>
      <c r="BV145" s="3" t="s">
        <v>509</v>
      </c>
      <c r="BW145" s="3" t="s">
        <v>99</v>
      </c>
      <c r="BX145" s="3">
        <v>3</v>
      </c>
      <c r="BY145" s="3" t="s">
        <v>100</v>
      </c>
      <c r="CA145" s="3" t="s">
        <v>101</v>
      </c>
      <c r="CD145" s="3">
        <v>29.569565999999998</v>
      </c>
      <c r="CE145" s="3">
        <v>104</v>
      </c>
      <c r="CF145" s="3">
        <v>-94.4229232</v>
      </c>
      <c r="CI145" s="3" t="s">
        <v>102</v>
      </c>
      <c r="CJ145" s="3" t="s">
        <v>89</v>
      </c>
      <c r="CK145" s="3" t="s">
        <v>510</v>
      </c>
      <c r="CL145" s="3">
        <v>124476212</v>
      </c>
      <c r="CP145" s="3">
        <v>0</v>
      </c>
    </row>
    <row r="146" spans="1:94" ht="30">
      <c r="A146" s="4">
        <v>42071032390000</v>
      </c>
      <c r="B146" s="7">
        <v>4207103239</v>
      </c>
      <c r="C146" s="4">
        <f>COUNTIF(Table2[API 10/UWI],Table1[[#This Row],[Cleaned API]])</f>
        <v>0</v>
      </c>
      <c r="D146" s="7" t="str">
        <f>IFERROR(INDEX(Table2[Permit Type],MATCH(Table1[[#This Row],[Cleaned API]],Table2[API 10/UWI],0)), "Not in Permit List")</f>
        <v>Not in Permit List</v>
      </c>
      <c r="E146" s="7" t="str">
        <f>IF(AND(Table1[[#This Row],[Occurences in Magnum Permit List]]&gt;0, Table1[[#This Row],[Data Pull Permit Type]]="NewDrill"), "Y", "N")</f>
        <v>N</v>
      </c>
      <c r="F146" s="3" t="s">
        <v>89</v>
      </c>
      <c r="G146" s="3" t="s">
        <v>511</v>
      </c>
      <c r="H146" s="8">
        <v>1</v>
      </c>
      <c r="I146" s="3" t="s">
        <v>507</v>
      </c>
      <c r="J146" s="3" t="str">
        <f>LEFT(Table1[[#This Row],[County/Parish]],LEN(Table1[[#This Row],[County/Parish]])-5)</f>
        <v>CHAMBERS</v>
      </c>
      <c r="L146" s="3" t="s">
        <v>260</v>
      </c>
      <c r="M146" s="3" t="s">
        <v>94</v>
      </c>
      <c r="N146" s="3" t="s">
        <v>95</v>
      </c>
      <c r="O146" s="3">
        <v>12350</v>
      </c>
      <c r="P146" s="5">
        <v>23658</v>
      </c>
      <c r="AF146" s="3" t="s">
        <v>108</v>
      </c>
      <c r="BJ146" s="3">
        <v>3676</v>
      </c>
      <c r="BK146" s="3">
        <v>4826</v>
      </c>
      <c r="BN146" s="5">
        <v>35599</v>
      </c>
      <c r="BO146" s="3">
        <v>1</v>
      </c>
      <c r="BS146" s="3">
        <v>165031</v>
      </c>
      <c r="BT146" s="3">
        <v>1150</v>
      </c>
      <c r="BV146" s="3" t="s">
        <v>512</v>
      </c>
      <c r="BW146" s="3" t="s">
        <v>99</v>
      </c>
      <c r="BX146" s="3">
        <v>3</v>
      </c>
      <c r="BY146" s="3" t="s">
        <v>100</v>
      </c>
      <c r="BZ146" s="3">
        <v>153</v>
      </c>
      <c r="CA146" s="3" t="s">
        <v>101</v>
      </c>
      <c r="CD146" s="3">
        <v>29.557535999999999</v>
      </c>
      <c r="CE146" s="3">
        <v>412</v>
      </c>
      <c r="CF146" s="3">
        <v>-94.698675899999998</v>
      </c>
      <c r="CI146" s="3" t="s">
        <v>102</v>
      </c>
      <c r="CJ146" s="3" t="s">
        <v>89</v>
      </c>
      <c r="CK146" s="3" t="s">
        <v>513</v>
      </c>
      <c r="CL146" s="3">
        <v>124476025</v>
      </c>
      <c r="CP146" s="3">
        <v>0</v>
      </c>
    </row>
    <row r="147" spans="1:94" ht="30">
      <c r="A147" s="4">
        <v>42391316630000</v>
      </c>
      <c r="B147" s="7">
        <v>4239131663</v>
      </c>
      <c r="C147" s="4">
        <f>COUNTIF(Table2[API 10/UWI],Table1[[#This Row],[Cleaned API]])</f>
        <v>0</v>
      </c>
      <c r="D147" s="7" t="str">
        <f>IFERROR(INDEX(Table2[Permit Type],MATCH(Table1[[#This Row],[Cleaned API]],Table2[API 10/UWI],0)), "Not in Permit List")</f>
        <v>Not in Permit List</v>
      </c>
      <c r="E147" s="7" t="str">
        <f>IF(AND(Table1[[#This Row],[Occurences in Magnum Permit List]]&gt;0, Table1[[#This Row],[Data Pull Permit Type]]="NewDrill"), "Y", "N")</f>
        <v>N</v>
      </c>
      <c r="F147" s="3" t="s">
        <v>89</v>
      </c>
      <c r="G147" s="3" t="s">
        <v>514</v>
      </c>
      <c r="H147" s="8">
        <v>7</v>
      </c>
      <c r="I147" s="3" t="s">
        <v>515</v>
      </c>
      <c r="J147" s="3" t="str">
        <f>LEFT(Table1[[#This Row],[County/Parish]],LEN(Table1[[#This Row],[County/Parish]])-5)</f>
        <v>REFUGIO</v>
      </c>
      <c r="K147" s="3">
        <v>4885</v>
      </c>
      <c r="L147" s="3" t="s">
        <v>260</v>
      </c>
      <c r="M147" s="3" t="s">
        <v>485</v>
      </c>
      <c r="N147" s="3" t="s">
        <v>95</v>
      </c>
      <c r="O147" s="3">
        <v>6392</v>
      </c>
      <c r="P147" s="5">
        <v>30661</v>
      </c>
      <c r="AF147" s="3" t="s">
        <v>96</v>
      </c>
      <c r="BJ147" s="3">
        <v>3660</v>
      </c>
      <c r="BK147" s="3">
        <v>4860</v>
      </c>
      <c r="BN147" s="5">
        <v>33934</v>
      </c>
      <c r="BO147" s="3">
        <v>1</v>
      </c>
      <c r="BS147" s="3">
        <v>111037</v>
      </c>
      <c r="BT147" s="3">
        <v>1200</v>
      </c>
      <c r="BV147" s="3" t="s">
        <v>516</v>
      </c>
      <c r="BW147" s="3" t="s">
        <v>99</v>
      </c>
      <c r="BX147" s="3">
        <v>2</v>
      </c>
      <c r="BY147" s="3" t="s">
        <v>100</v>
      </c>
      <c r="CA147" s="3" t="s">
        <v>101</v>
      </c>
      <c r="CD147" s="3">
        <v>28.1776096</v>
      </c>
      <c r="CE147" s="3">
        <v>42</v>
      </c>
      <c r="CF147" s="3">
        <v>-97.513738399999994</v>
      </c>
      <c r="CI147" s="3" t="s">
        <v>102</v>
      </c>
      <c r="CJ147" s="3" t="s">
        <v>89</v>
      </c>
      <c r="CK147" s="3" t="s">
        <v>517</v>
      </c>
      <c r="CL147" s="3">
        <v>124474985</v>
      </c>
      <c r="CP147" s="3">
        <v>0</v>
      </c>
    </row>
    <row r="148" spans="1:94" ht="45">
      <c r="A148" s="4">
        <v>42123309500000</v>
      </c>
      <c r="B148" s="7">
        <v>4212330950</v>
      </c>
      <c r="C148" s="4">
        <f>COUNTIF(Table2[API 10/UWI],Table1[[#This Row],[Cleaned API]])</f>
        <v>3</v>
      </c>
      <c r="D148" s="7" t="str">
        <f>IFERROR(INDEX(Table2[Permit Type],MATCH(Table1[[#This Row],[Cleaned API]],Table2[API 10/UWI],0)), "Not in Permit List")</f>
        <v>Recomplete</v>
      </c>
      <c r="E148" s="7" t="str">
        <f>IF(AND(Table1[[#This Row],[Occurences in Magnum Permit List]]&gt;0, Table1[[#This Row],[Data Pull Permit Type]]="NewDrill"), "Y", "N")</f>
        <v>N</v>
      </c>
      <c r="F148" s="3" t="s">
        <v>89</v>
      </c>
      <c r="G148" s="3" t="s">
        <v>518</v>
      </c>
      <c r="H148" s="8">
        <v>5</v>
      </c>
      <c r="I148" s="3" t="s">
        <v>275</v>
      </c>
      <c r="J148" s="3" t="str">
        <f>LEFT(Table1[[#This Row],[County/Parish]],LEN(Table1[[#This Row],[County/Parish]])-5)</f>
        <v>DEWITT</v>
      </c>
      <c r="K148" s="3" t="s">
        <v>519</v>
      </c>
      <c r="L148" s="3" t="s">
        <v>260</v>
      </c>
      <c r="M148" s="3" t="s">
        <v>415</v>
      </c>
      <c r="N148" s="3" t="s">
        <v>95</v>
      </c>
      <c r="O148" s="3">
        <v>5412</v>
      </c>
      <c r="P148" s="5">
        <v>32937</v>
      </c>
      <c r="AB148" s="3" t="s">
        <v>163</v>
      </c>
      <c r="AF148" s="3" t="s">
        <v>96</v>
      </c>
      <c r="AJ148" s="3" t="s">
        <v>164</v>
      </c>
      <c r="BJ148" s="3">
        <v>2850</v>
      </c>
      <c r="BK148" s="3">
        <v>4865</v>
      </c>
      <c r="BN148" s="5">
        <v>40250</v>
      </c>
      <c r="BO148" s="3">
        <v>1</v>
      </c>
      <c r="BS148" s="3">
        <v>145447</v>
      </c>
      <c r="BT148" s="3">
        <v>2015</v>
      </c>
      <c r="BV148" s="3" t="s">
        <v>520</v>
      </c>
      <c r="BW148" s="3" t="s">
        <v>99</v>
      </c>
      <c r="BX148" s="3">
        <v>2</v>
      </c>
      <c r="BY148" s="3" t="s">
        <v>100</v>
      </c>
      <c r="CA148" s="3" t="s">
        <v>101</v>
      </c>
      <c r="CD148" s="3">
        <v>28.948034700000001</v>
      </c>
      <c r="CE148" s="3">
        <v>153</v>
      </c>
      <c r="CF148" s="3">
        <v>-97.338719699999999</v>
      </c>
      <c r="CI148" s="3" t="s">
        <v>102</v>
      </c>
      <c r="CJ148" s="3" t="s">
        <v>89</v>
      </c>
      <c r="CK148" s="3" t="s">
        <v>521</v>
      </c>
      <c r="CL148" s="3">
        <v>124473722</v>
      </c>
      <c r="CP148" s="3">
        <v>0</v>
      </c>
    </row>
    <row r="149" spans="1:94" ht="30">
      <c r="A149" s="4">
        <v>42071320060000</v>
      </c>
      <c r="B149" s="7">
        <v>4207132006</v>
      </c>
      <c r="C149" s="4">
        <f>COUNTIF(Table2[API 10/UWI],Table1[[#This Row],[Cleaned API]])</f>
        <v>1</v>
      </c>
      <c r="D149" s="7" t="str">
        <f>IFERROR(INDEX(Table2[Permit Type],MATCH(Table1[[#This Row],[Cleaned API]],Table2[API 10/UWI],0)), "Not in Permit List")</f>
        <v>NewDrill</v>
      </c>
      <c r="E149" s="7" t="str">
        <f>IF(AND(Table1[[#This Row],[Occurences in Magnum Permit List]]&gt;0, Table1[[#This Row],[Data Pull Permit Type]]="NewDrill"), "Y", "N")</f>
        <v>Y</v>
      </c>
      <c r="F149" s="3" t="s">
        <v>89</v>
      </c>
      <c r="G149" s="3" t="s">
        <v>522</v>
      </c>
      <c r="H149" s="8" t="s">
        <v>523</v>
      </c>
      <c r="I149" s="3" t="s">
        <v>507</v>
      </c>
      <c r="J149" s="3" t="str">
        <f>LEFT(Table1[[#This Row],[County/Parish]],LEN(Table1[[#This Row],[County/Parish]])-5)</f>
        <v>CHAMBERS</v>
      </c>
      <c r="K149" s="3">
        <v>9060</v>
      </c>
      <c r="L149" s="3" t="s">
        <v>260</v>
      </c>
      <c r="M149" s="3" t="s">
        <v>485</v>
      </c>
      <c r="N149" s="3" t="s">
        <v>95</v>
      </c>
      <c r="O149" s="3">
        <v>3305</v>
      </c>
      <c r="P149" s="5">
        <v>34427</v>
      </c>
      <c r="AF149" s="3" t="s">
        <v>108</v>
      </c>
      <c r="BJ149" s="3">
        <v>2150</v>
      </c>
      <c r="BK149" s="3">
        <v>3250</v>
      </c>
      <c r="BN149" s="5">
        <v>34441</v>
      </c>
      <c r="BO149" s="3">
        <v>1</v>
      </c>
      <c r="BS149" s="3">
        <v>151980</v>
      </c>
      <c r="BT149" s="3">
        <v>1100</v>
      </c>
      <c r="BV149" s="3" t="s">
        <v>524</v>
      </c>
      <c r="BW149" s="3" t="s">
        <v>99</v>
      </c>
      <c r="BX149" s="3">
        <v>3</v>
      </c>
      <c r="BY149" s="3" t="s">
        <v>100</v>
      </c>
      <c r="CA149" s="3" t="s">
        <v>101</v>
      </c>
      <c r="CD149" s="3">
        <v>29.798506499999998</v>
      </c>
      <c r="CE149" s="3">
        <v>162</v>
      </c>
      <c r="CF149" s="3">
        <v>-94.655829699999998</v>
      </c>
      <c r="CI149" s="3" t="s">
        <v>102</v>
      </c>
      <c r="CJ149" s="3" t="s">
        <v>89</v>
      </c>
      <c r="CK149" s="3" t="s">
        <v>525</v>
      </c>
      <c r="CL149" s="3">
        <v>124473358</v>
      </c>
      <c r="CP149" s="3">
        <v>0</v>
      </c>
    </row>
    <row r="150" spans="1:94" ht="30">
      <c r="A150" s="4">
        <v>42297338420000</v>
      </c>
      <c r="B150" s="7">
        <v>4229733842</v>
      </c>
      <c r="C150" s="4">
        <f>COUNTIF(Table2[API 10/UWI],Table1[[#This Row],[Cleaned API]])</f>
        <v>0</v>
      </c>
      <c r="D150" s="7" t="str">
        <f>IFERROR(INDEX(Table2[Permit Type],MATCH(Table1[[#This Row],[Cleaned API]],Table2[API 10/UWI],0)), "Not in Permit List")</f>
        <v>Not in Permit List</v>
      </c>
      <c r="E150" s="7" t="str">
        <f>IF(AND(Table1[[#This Row],[Occurences in Magnum Permit List]]&gt;0, Table1[[#This Row],[Data Pull Permit Type]]="NewDrill"), "Y", "N")</f>
        <v>N</v>
      </c>
      <c r="F150" s="3" t="s">
        <v>89</v>
      </c>
      <c r="G150" s="3" t="s">
        <v>526</v>
      </c>
      <c r="H150" s="8">
        <v>601</v>
      </c>
      <c r="I150" s="3" t="s">
        <v>439</v>
      </c>
      <c r="J150" s="3" t="str">
        <f>LEFT(Table1[[#This Row],[County/Parish]],LEN(Table1[[#This Row],[County/Parish]])-5)</f>
        <v>LIVE OAK</v>
      </c>
      <c r="K150" s="3" t="s">
        <v>527</v>
      </c>
      <c r="L150" s="3" t="s">
        <v>260</v>
      </c>
      <c r="M150" s="3" t="s">
        <v>194</v>
      </c>
      <c r="N150" s="3" t="s">
        <v>95</v>
      </c>
      <c r="O150" s="3">
        <v>11500</v>
      </c>
      <c r="P150" s="5">
        <v>32394</v>
      </c>
      <c r="AB150" s="3" t="s">
        <v>163</v>
      </c>
      <c r="AF150" s="3" t="s">
        <v>96</v>
      </c>
      <c r="AJ150" s="3" t="s">
        <v>164</v>
      </c>
      <c r="BJ150" s="3">
        <v>2500</v>
      </c>
      <c r="BK150" s="3">
        <v>4300</v>
      </c>
      <c r="BN150" s="5">
        <v>32479</v>
      </c>
      <c r="BO150" s="3">
        <v>1</v>
      </c>
      <c r="BS150" s="3">
        <v>9014</v>
      </c>
      <c r="BT150" s="3">
        <v>1800</v>
      </c>
      <c r="BV150" s="3" t="s">
        <v>114</v>
      </c>
      <c r="BW150" s="3" t="s">
        <v>99</v>
      </c>
      <c r="BX150" s="3">
        <v>2</v>
      </c>
      <c r="BY150" s="3" t="s">
        <v>100</v>
      </c>
      <c r="BZ150" s="3">
        <v>6</v>
      </c>
      <c r="CA150" s="3" t="s">
        <v>101</v>
      </c>
      <c r="CD150" s="3">
        <v>28.1479088</v>
      </c>
      <c r="CE150" s="3">
        <v>872</v>
      </c>
      <c r="CF150" s="3">
        <v>-98.332846500000002</v>
      </c>
      <c r="CI150" s="3" t="s">
        <v>102</v>
      </c>
      <c r="CJ150" s="3" t="s">
        <v>89</v>
      </c>
      <c r="CK150" s="3" t="s">
        <v>528</v>
      </c>
      <c r="CL150" s="3">
        <v>124473297</v>
      </c>
      <c r="CP150" s="3">
        <v>0</v>
      </c>
    </row>
    <row r="151" spans="1:94" ht="45">
      <c r="A151" s="4">
        <v>42123312800000</v>
      </c>
      <c r="B151" s="7">
        <v>4212331280</v>
      </c>
      <c r="C151" s="4">
        <f>COUNTIF(Table2[API 10/UWI],Table1[[#This Row],[Cleaned API]])</f>
        <v>0</v>
      </c>
      <c r="D151" s="7" t="str">
        <f>IFERROR(INDEX(Table2[Permit Type],MATCH(Table1[[#This Row],[Cleaned API]],Table2[API 10/UWI],0)), "Not in Permit List")</f>
        <v>Not in Permit List</v>
      </c>
      <c r="E151" s="7" t="str">
        <f>IF(AND(Table1[[#This Row],[Occurences in Magnum Permit List]]&gt;0, Table1[[#This Row],[Data Pull Permit Type]]="NewDrill"), "Y", "N")</f>
        <v>N</v>
      </c>
      <c r="F151" s="3" t="s">
        <v>89</v>
      </c>
      <c r="G151" s="3" t="s">
        <v>529</v>
      </c>
      <c r="H151" s="8">
        <v>2</v>
      </c>
      <c r="I151" s="3" t="s">
        <v>275</v>
      </c>
      <c r="J151" s="3" t="str">
        <f>LEFT(Table1[[#This Row],[County/Parish]],LEN(Table1[[#This Row],[County/Parish]])-5)</f>
        <v>DEWITT</v>
      </c>
      <c r="K151" s="3" t="s">
        <v>530</v>
      </c>
      <c r="L151" s="3" t="s">
        <v>260</v>
      </c>
      <c r="M151" s="3" t="s">
        <v>194</v>
      </c>
      <c r="N151" s="3" t="s">
        <v>95</v>
      </c>
      <c r="O151" s="3">
        <v>7950</v>
      </c>
      <c r="P151" s="5">
        <v>33379</v>
      </c>
      <c r="AB151" s="3" t="s">
        <v>163</v>
      </c>
      <c r="AF151" s="3" t="s">
        <v>96</v>
      </c>
      <c r="AJ151" s="3" t="s">
        <v>164</v>
      </c>
      <c r="BJ151" s="3">
        <v>2710</v>
      </c>
      <c r="BK151" s="3">
        <v>3800</v>
      </c>
      <c r="BN151" s="5">
        <v>34684</v>
      </c>
      <c r="BO151" s="3">
        <v>1</v>
      </c>
      <c r="BS151" s="3">
        <v>139078</v>
      </c>
      <c r="BT151" s="3">
        <v>1090</v>
      </c>
      <c r="BV151" s="3" t="s">
        <v>520</v>
      </c>
      <c r="BW151" s="3" t="s">
        <v>99</v>
      </c>
      <c r="BX151" s="3">
        <v>2</v>
      </c>
      <c r="BY151" s="3" t="s">
        <v>100</v>
      </c>
      <c r="CA151" s="3" t="s">
        <v>101</v>
      </c>
      <c r="CD151" s="3">
        <v>28.958665499999999</v>
      </c>
      <c r="CE151" s="3">
        <v>335</v>
      </c>
      <c r="CF151" s="3">
        <v>-97.324520300000003</v>
      </c>
      <c r="CI151" s="3" t="s">
        <v>102</v>
      </c>
      <c r="CJ151" s="3" t="s">
        <v>89</v>
      </c>
      <c r="CK151" s="3" t="s">
        <v>531</v>
      </c>
      <c r="CL151" s="3">
        <v>124473056</v>
      </c>
      <c r="CP151" s="3">
        <v>0</v>
      </c>
    </row>
    <row r="152" spans="1:94" ht="30">
      <c r="A152" s="4">
        <v>42015304740000</v>
      </c>
      <c r="B152" s="7">
        <v>4201530474</v>
      </c>
      <c r="C152" s="4">
        <f>COUNTIF(Table2[API 10/UWI],Table1[[#This Row],[Cleaned API]])</f>
        <v>0</v>
      </c>
      <c r="D152" s="7" t="str">
        <f>IFERROR(INDEX(Table2[Permit Type],MATCH(Table1[[#This Row],[Cleaned API]],Table2[API 10/UWI],0)), "Not in Permit List")</f>
        <v>Not in Permit List</v>
      </c>
      <c r="E152" s="7" t="str">
        <f>IF(AND(Table1[[#This Row],[Occurences in Magnum Permit List]]&gt;0, Table1[[#This Row],[Data Pull Permit Type]]="NewDrill"), "Y", "N")</f>
        <v>N</v>
      </c>
      <c r="F152" s="3" t="s">
        <v>89</v>
      </c>
      <c r="G152" s="3" t="s">
        <v>532</v>
      </c>
      <c r="H152" s="8" t="s">
        <v>533</v>
      </c>
      <c r="I152" s="3" t="s">
        <v>236</v>
      </c>
      <c r="J152" s="3" t="str">
        <f>LEFT(Table1[[#This Row],[County/Parish]],LEN(Table1[[#This Row],[County/Parish]])-5)</f>
        <v>AUSTIN</v>
      </c>
      <c r="K152" s="3" t="s">
        <v>534</v>
      </c>
      <c r="L152" s="3" t="s">
        <v>260</v>
      </c>
      <c r="M152" s="3" t="s">
        <v>485</v>
      </c>
      <c r="N152" s="3" t="s">
        <v>119</v>
      </c>
      <c r="O152" s="3">
        <v>10560</v>
      </c>
      <c r="P152" s="5">
        <v>38586</v>
      </c>
      <c r="AF152" s="3" t="s">
        <v>108</v>
      </c>
      <c r="AJ152" s="3" t="s">
        <v>181</v>
      </c>
      <c r="BJ152" s="3">
        <v>5095</v>
      </c>
      <c r="BK152" s="3">
        <v>5220</v>
      </c>
      <c r="BN152" s="5">
        <v>38713</v>
      </c>
      <c r="BO152" s="3">
        <v>1</v>
      </c>
      <c r="BS152" s="3">
        <v>180254</v>
      </c>
      <c r="BT152" s="3">
        <v>125</v>
      </c>
      <c r="BV152" s="3" t="s">
        <v>238</v>
      </c>
      <c r="BW152" s="3" t="s">
        <v>99</v>
      </c>
      <c r="BX152" s="3">
        <v>3</v>
      </c>
      <c r="BY152" s="3" t="s">
        <v>100</v>
      </c>
      <c r="CA152" s="3" t="s">
        <v>101</v>
      </c>
      <c r="CD152" s="3">
        <v>30.016194899999999</v>
      </c>
      <c r="CE152" s="3">
        <v>60</v>
      </c>
      <c r="CF152" s="3">
        <v>-96.450289900000001</v>
      </c>
      <c r="CI152" s="3" t="s">
        <v>102</v>
      </c>
      <c r="CJ152" s="3" t="s">
        <v>89</v>
      </c>
      <c r="CK152" s="3" t="s">
        <v>394</v>
      </c>
      <c r="CL152" s="3">
        <v>124471978</v>
      </c>
      <c r="CP152" s="3">
        <v>0</v>
      </c>
    </row>
    <row r="153" spans="1:94" ht="30">
      <c r="A153" s="4">
        <v>42355324680000</v>
      </c>
      <c r="B153" s="7">
        <v>4235532468</v>
      </c>
      <c r="C153" s="4">
        <f>COUNTIF(Table2[API 10/UWI],Table1[[#This Row],[Cleaned API]])</f>
        <v>0</v>
      </c>
      <c r="D153" s="7" t="str">
        <f>IFERROR(INDEX(Table2[Permit Type],MATCH(Table1[[#This Row],[Cleaned API]],Table2[API 10/UWI],0)), "Not in Permit List")</f>
        <v>Not in Permit List</v>
      </c>
      <c r="E153" s="7" t="str">
        <f>IF(AND(Table1[[#This Row],[Occurences in Magnum Permit List]]&gt;0, Table1[[#This Row],[Data Pull Permit Type]]="NewDrill"), "Y", "N")</f>
        <v>N</v>
      </c>
      <c r="F153" s="3" t="s">
        <v>89</v>
      </c>
      <c r="G153" s="3" t="s">
        <v>535</v>
      </c>
      <c r="H153" s="8">
        <v>774</v>
      </c>
      <c r="I153" s="3" t="s">
        <v>363</v>
      </c>
      <c r="J153" s="3" t="str">
        <f>LEFT(Table1[[#This Row],[County/Parish]],LEN(Table1[[#This Row],[County/Parish]])-5)</f>
        <v>NUECES</v>
      </c>
      <c r="K153" s="3" t="s">
        <v>536</v>
      </c>
      <c r="L153" s="3" t="s">
        <v>260</v>
      </c>
      <c r="M153" s="3" t="s">
        <v>485</v>
      </c>
      <c r="N153" s="3" t="s">
        <v>95</v>
      </c>
      <c r="O153" s="3">
        <v>11043</v>
      </c>
      <c r="P153" s="5">
        <v>31375</v>
      </c>
      <c r="AF153" s="3" t="s">
        <v>96</v>
      </c>
      <c r="BJ153" s="3">
        <v>5800</v>
      </c>
      <c r="BK153" s="3">
        <v>6550</v>
      </c>
      <c r="BN153" s="5">
        <v>31721</v>
      </c>
      <c r="BO153" s="3">
        <v>1</v>
      </c>
      <c r="BS153" s="3">
        <v>123388</v>
      </c>
      <c r="BT153" s="3">
        <v>750</v>
      </c>
      <c r="BV153" s="3" t="s">
        <v>535</v>
      </c>
      <c r="BW153" s="3" t="s">
        <v>99</v>
      </c>
      <c r="BX153" s="3">
        <v>4</v>
      </c>
      <c r="BY153" s="3" t="s">
        <v>100</v>
      </c>
      <c r="BZ153" s="3">
        <v>74</v>
      </c>
      <c r="CA153" s="3" t="s">
        <v>101</v>
      </c>
      <c r="CD153" s="3">
        <v>27.601810400000002</v>
      </c>
      <c r="CE153" s="3">
        <v>411</v>
      </c>
      <c r="CF153" s="3">
        <v>-97.533457999999996</v>
      </c>
      <c r="CI153" s="3" t="s">
        <v>102</v>
      </c>
      <c r="CJ153" s="3" t="s">
        <v>89</v>
      </c>
      <c r="CK153" s="3" t="s">
        <v>537</v>
      </c>
      <c r="CL153" s="3">
        <v>124468020</v>
      </c>
      <c r="CP153" s="3">
        <v>0</v>
      </c>
    </row>
    <row r="154" spans="1:94" ht="30">
      <c r="A154" s="4">
        <v>42215313200000</v>
      </c>
      <c r="B154" s="7">
        <v>4221531320</v>
      </c>
      <c r="C154" s="4">
        <f>COUNTIF(Table2[API 10/UWI],Table1[[#This Row],[Cleaned API]])</f>
        <v>0</v>
      </c>
      <c r="D154" s="7" t="str">
        <f>IFERROR(INDEX(Table2[Permit Type],MATCH(Table1[[#This Row],[Cleaned API]],Table2[API 10/UWI],0)), "Not in Permit List")</f>
        <v>Not in Permit List</v>
      </c>
      <c r="E154" s="7" t="str">
        <f>IF(AND(Table1[[#This Row],[Occurences in Magnum Permit List]]&gt;0, Table1[[#This Row],[Data Pull Permit Type]]="NewDrill"), "Y", "N")</f>
        <v>N</v>
      </c>
      <c r="F154" s="3" t="s">
        <v>89</v>
      </c>
      <c r="G154" s="3" t="s">
        <v>538</v>
      </c>
      <c r="H154" s="8">
        <v>1</v>
      </c>
      <c r="I154" s="3" t="s">
        <v>443</v>
      </c>
      <c r="J154" s="3" t="str">
        <f>LEFT(Table1[[#This Row],[County/Parish]],LEN(Table1[[#This Row],[County/Parish]])-5)</f>
        <v>HIDALGO</v>
      </c>
      <c r="K154" s="3">
        <v>7700</v>
      </c>
      <c r="L154" s="3" t="s">
        <v>260</v>
      </c>
      <c r="M154" s="3" t="s">
        <v>485</v>
      </c>
      <c r="N154" s="3" t="s">
        <v>95</v>
      </c>
      <c r="O154" s="3">
        <v>7850</v>
      </c>
      <c r="P154" s="5">
        <v>30400</v>
      </c>
      <c r="AF154" s="3" t="s">
        <v>96</v>
      </c>
      <c r="BJ154" s="3">
        <v>5800</v>
      </c>
      <c r="BK154" s="3">
        <v>6400</v>
      </c>
      <c r="BN154" s="5">
        <v>30420</v>
      </c>
      <c r="BO154" s="3">
        <v>1</v>
      </c>
      <c r="BS154" s="3">
        <v>10237</v>
      </c>
      <c r="BT154" s="3">
        <v>600</v>
      </c>
      <c r="BV154" s="3" t="s">
        <v>445</v>
      </c>
      <c r="BW154" s="3" t="s">
        <v>99</v>
      </c>
      <c r="BX154" s="3">
        <v>4</v>
      </c>
      <c r="BY154" s="3" t="s">
        <v>100</v>
      </c>
      <c r="CA154" s="3" t="s">
        <v>101</v>
      </c>
      <c r="CD154" s="3">
        <v>26.262248400000001</v>
      </c>
      <c r="CE154" s="3">
        <v>54</v>
      </c>
      <c r="CF154" s="3">
        <v>-97.908674099999999</v>
      </c>
      <c r="CG154" s="3">
        <v>58</v>
      </c>
      <c r="CI154" s="3" t="s">
        <v>102</v>
      </c>
      <c r="CJ154" s="3" t="s">
        <v>89</v>
      </c>
      <c r="CK154" s="3" t="s">
        <v>447</v>
      </c>
      <c r="CL154" s="3">
        <v>124466038</v>
      </c>
      <c r="CP154" s="3">
        <v>0</v>
      </c>
    </row>
    <row r="155" spans="1:94" ht="30">
      <c r="A155" s="4">
        <v>42201320830000</v>
      </c>
      <c r="B155" s="7">
        <v>4220132083</v>
      </c>
      <c r="C155" s="4">
        <f>COUNTIF(Table2[API 10/UWI],Table1[[#This Row],[Cleaned API]])</f>
        <v>0</v>
      </c>
      <c r="D155" s="7" t="str">
        <f>IFERROR(INDEX(Table2[Permit Type],MATCH(Table1[[#This Row],[Cleaned API]],Table2[API 10/UWI],0)), "Not in Permit List")</f>
        <v>Not in Permit List</v>
      </c>
      <c r="E155" s="7" t="str">
        <f>IF(AND(Table1[[#This Row],[Occurences in Magnum Permit List]]&gt;0, Table1[[#This Row],[Data Pull Permit Type]]="NewDrill"), "Y", "N")</f>
        <v>N</v>
      </c>
      <c r="F155" s="3" t="s">
        <v>89</v>
      </c>
      <c r="G155" s="3" t="s">
        <v>539</v>
      </c>
      <c r="H155" s="8">
        <v>4</v>
      </c>
      <c r="I155" s="3" t="s">
        <v>540</v>
      </c>
      <c r="J155" s="3" t="str">
        <f>LEFT(Table1[[#This Row],[County/Parish]],LEN(Table1[[#This Row],[County/Parish]])-5)</f>
        <v>HARRIS</v>
      </c>
      <c r="K155" s="3" t="s">
        <v>541</v>
      </c>
      <c r="L155" s="3" t="s">
        <v>260</v>
      </c>
      <c r="M155" s="3" t="s">
        <v>485</v>
      </c>
      <c r="N155" s="3" t="s">
        <v>95</v>
      </c>
      <c r="O155" s="3">
        <v>11653</v>
      </c>
      <c r="P155" s="5">
        <v>32039</v>
      </c>
      <c r="AF155" s="3" t="s">
        <v>108</v>
      </c>
      <c r="BJ155" s="3">
        <v>3000</v>
      </c>
      <c r="BK155" s="3">
        <v>6000</v>
      </c>
      <c r="BN155" s="5">
        <v>32191</v>
      </c>
      <c r="BO155" s="3">
        <v>1</v>
      </c>
      <c r="BS155" s="3">
        <v>128149</v>
      </c>
      <c r="BT155" s="3">
        <v>3000</v>
      </c>
      <c r="BV155" s="3" t="s">
        <v>542</v>
      </c>
      <c r="BW155" s="3" t="s">
        <v>99</v>
      </c>
      <c r="BX155" s="3">
        <v>3</v>
      </c>
      <c r="BY155" s="3" t="s">
        <v>100</v>
      </c>
      <c r="CA155" s="3" t="s">
        <v>101</v>
      </c>
      <c r="CD155" s="3">
        <v>29.8632709</v>
      </c>
      <c r="CE155" s="3">
        <v>54</v>
      </c>
      <c r="CF155" s="3">
        <v>-94.983970499999998</v>
      </c>
      <c r="CI155" s="3" t="s">
        <v>102</v>
      </c>
      <c r="CJ155" s="3" t="s">
        <v>89</v>
      </c>
      <c r="CK155" s="3" t="s">
        <v>543</v>
      </c>
      <c r="CL155" s="3">
        <v>124461185</v>
      </c>
      <c r="CP155" s="3">
        <v>0</v>
      </c>
    </row>
    <row r="156" spans="1:94" ht="30">
      <c r="A156" s="4">
        <v>42481321110000</v>
      </c>
      <c r="B156" s="7">
        <v>4248132111</v>
      </c>
      <c r="C156" s="4">
        <f>COUNTIF(Table2[API 10/UWI],Table1[[#This Row],[Cleaned API]])</f>
        <v>0</v>
      </c>
      <c r="D156" s="7" t="str">
        <f>IFERROR(INDEX(Table2[Permit Type],MATCH(Table1[[#This Row],[Cleaned API]],Table2[API 10/UWI],0)), "Not in Permit List")</f>
        <v>Not in Permit List</v>
      </c>
      <c r="E156" s="7" t="str">
        <f>IF(AND(Table1[[#This Row],[Occurences in Magnum Permit List]]&gt;0, Table1[[#This Row],[Data Pull Permit Type]]="NewDrill"), "Y", "N")</f>
        <v>N</v>
      </c>
      <c r="F156" s="3" t="s">
        <v>89</v>
      </c>
      <c r="G156" s="3" t="s">
        <v>544</v>
      </c>
      <c r="H156" s="8" t="s">
        <v>533</v>
      </c>
      <c r="I156" s="3" t="s">
        <v>142</v>
      </c>
      <c r="J156" s="3" t="str">
        <f>LEFT(Table1[[#This Row],[County/Parish]],LEN(Table1[[#This Row],[County/Parish]])-5)</f>
        <v>WHARTON</v>
      </c>
      <c r="K156" s="3" t="s">
        <v>545</v>
      </c>
      <c r="L156" s="3" t="s">
        <v>260</v>
      </c>
      <c r="M156" s="3" t="s">
        <v>194</v>
      </c>
      <c r="N156" s="3" t="s">
        <v>95</v>
      </c>
      <c r="O156" s="3">
        <v>7061</v>
      </c>
      <c r="P156" s="5">
        <v>29645</v>
      </c>
      <c r="AF156" s="3" t="s">
        <v>108</v>
      </c>
      <c r="BJ156" s="3">
        <v>2250</v>
      </c>
      <c r="BK156" s="3">
        <v>4620</v>
      </c>
      <c r="BN156" s="5">
        <v>29677</v>
      </c>
      <c r="BO156" s="3">
        <v>1</v>
      </c>
      <c r="BS156" s="3">
        <v>19181</v>
      </c>
      <c r="BT156" s="3">
        <v>2370</v>
      </c>
      <c r="BV156" s="3" t="s">
        <v>546</v>
      </c>
      <c r="BW156" s="3" t="s">
        <v>99</v>
      </c>
      <c r="BX156" s="3">
        <v>3</v>
      </c>
      <c r="BY156" s="3" t="s">
        <v>100</v>
      </c>
      <c r="BZ156" s="3">
        <v>62</v>
      </c>
      <c r="CA156" s="3" t="s">
        <v>101</v>
      </c>
      <c r="CD156" s="3">
        <v>29.109176099999999</v>
      </c>
      <c r="CE156" s="3">
        <v>567</v>
      </c>
      <c r="CF156" s="3">
        <v>-96.236445200000006</v>
      </c>
      <c r="CI156" s="3" t="s">
        <v>102</v>
      </c>
      <c r="CJ156" s="3" t="s">
        <v>89</v>
      </c>
      <c r="CK156" s="3" t="s">
        <v>547</v>
      </c>
      <c r="CL156" s="3">
        <v>124457399</v>
      </c>
      <c r="CP156" s="3">
        <v>0</v>
      </c>
    </row>
    <row r="157" spans="1:94" ht="60">
      <c r="A157" s="4">
        <v>42481034810000</v>
      </c>
      <c r="B157" s="7">
        <v>4248103481</v>
      </c>
      <c r="C157" s="4">
        <f>COUNTIF(Table2[API 10/UWI],Table1[[#This Row],[Cleaned API]])</f>
        <v>0</v>
      </c>
      <c r="D157" s="7" t="str">
        <f>IFERROR(INDEX(Table2[Permit Type],MATCH(Table1[[#This Row],[Cleaned API]],Table2[API 10/UWI],0)), "Not in Permit List")</f>
        <v>Not in Permit List</v>
      </c>
      <c r="E157" s="7" t="str">
        <f>IF(AND(Table1[[#This Row],[Occurences in Magnum Permit List]]&gt;0, Table1[[#This Row],[Data Pull Permit Type]]="NewDrill"), "Y", "N")</f>
        <v>N</v>
      </c>
      <c r="F157" s="3" t="s">
        <v>490</v>
      </c>
      <c r="G157" s="3" t="s">
        <v>548</v>
      </c>
      <c r="H157" s="8">
        <v>1</v>
      </c>
      <c r="I157" s="3" t="s">
        <v>142</v>
      </c>
      <c r="J157" s="3" t="str">
        <f>LEFT(Table1[[#This Row],[County/Parish]],LEN(Table1[[#This Row],[County/Parish]])-5)</f>
        <v>WHARTON</v>
      </c>
      <c r="K157" s="3" t="s">
        <v>549</v>
      </c>
      <c r="L157" s="3" t="s">
        <v>260</v>
      </c>
      <c r="M157" s="3" t="s">
        <v>194</v>
      </c>
      <c r="N157" s="3" t="s">
        <v>95</v>
      </c>
      <c r="O157" s="3">
        <v>7006</v>
      </c>
      <c r="AF157" s="3" t="s">
        <v>108</v>
      </c>
      <c r="BJ157" s="3">
        <v>4250</v>
      </c>
      <c r="BK157" s="3">
        <v>4290</v>
      </c>
      <c r="BN157" s="5">
        <v>24130</v>
      </c>
      <c r="BO157" s="3">
        <v>1</v>
      </c>
      <c r="BS157" s="3">
        <v>18152</v>
      </c>
      <c r="BT157" s="3">
        <v>40</v>
      </c>
      <c r="BV157" s="3" t="s">
        <v>550</v>
      </c>
      <c r="BW157" s="3" t="s">
        <v>99</v>
      </c>
      <c r="BX157" s="3">
        <v>3</v>
      </c>
      <c r="BY157" s="3" t="s">
        <v>100</v>
      </c>
      <c r="CA157" s="3" t="s">
        <v>101</v>
      </c>
      <c r="CD157" s="3">
        <v>29.257907100000001</v>
      </c>
      <c r="CE157" s="3">
        <v>7</v>
      </c>
      <c r="CF157" s="3">
        <v>-96.067152300000004</v>
      </c>
      <c r="CI157" s="3" t="s">
        <v>102</v>
      </c>
      <c r="CJ157" s="3" t="s">
        <v>495</v>
      </c>
      <c r="CK157" s="3" t="s">
        <v>551</v>
      </c>
      <c r="CL157" s="3">
        <v>124457343</v>
      </c>
      <c r="CP157" s="3">
        <v>0</v>
      </c>
    </row>
    <row r="158" spans="1:94" ht="30">
      <c r="A158" s="4">
        <v>42089314600000</v>
      </c>
      <c r="B158" s="7">
        <v>4208931460</v>
      </c>
      <c r="C158" s="4">
        <f>COUNTIF(Table2[API 10/UWI],Table1[[#This Row],[Cleaned API]])</f>
        <v>0</v>
      </c>
      <c r="D158" s="7" t="str">
        <f>IFERROR(INDEX(Table2[Permit Type],MATCH(Table1[[#This Row],[Cleaned API]],Table2[API 10/UWI],0)), "Not in Permit List")</f>
        <v>Not in Permit List</v>
      </c>
      <c r="E158" s="7" t="str">
        <f>IF(AND(Table1[[#This Row],[Occurences in Magnum Permit List]]&gt;0, Table1[[#This Row],[Data Pull Permit Type]]="NewDrill"), "Y", "N")</f>
        <v>N</v>
      </c>
      <c r="F158" s="3" t="s">
        <v>89</v>
      </c>
      <c r="G158" s="3" t="s">
        <v>552</v>
      </c>
      <c r="H158" s="8">
        <v>1</v>
      </c>
      <c r="I158" s="3" t="s">
        <v>179</v>
      </c>
      <c r="J158" s="3" t="str">
        <f>LEFT(Table1[[#This Row],[County/Parish]],LEN(Table1[[#This Row],[County/Parish]])-5)</f>
        <v>COLORADO</v>
      </c>
      <c r="K158" s="3">
        <v>7360</v>
      </c>
      <c r="L158" s="3" t="s">
        <v>260</v>
      </c>
      <c r="M158" s="3" t="s">
        <v>194</v>
      </c>
      <c r="N158" s="3" t="s">
        <v>95</v>
      </c>
      <c r="O158" s="3">
        <v>7516</v>
      </c>
      <c r="P158" s="5">
        <v>30811</v>
      </c>
      <c r="AF158" s="3" t="s">
        <v>108</v>
      </c>
      <c r="AJ158" s="3" t="s">
        <v>181</v>
      </c>
      <c r="BJ158" s="3">
        <v>2700</v>
      </c>
      <c r="BK158" s="3">
        <v>5284</v>
      </c>
      <c r="BN158" s="5">
        <v>30838</v>
      </c>
      <c r="BO158" s="3">
        <v>1</v>
      </c>
      <c r="BS158" s="3">
        <v>17717</v>
      </c>
      <c r="BT158" s="3">
        <v>2584</v>
      </c>
      <c r="BV158" s="3" t="s">
        <v>243</v>
      </c>
      <c r="BW158" s="3" t="s">
        <v>99</v>
      </c>
      <c r="BX158" s="3">
        <v>3</v>
      </c>
      <c r="BY158" s="3" t="s">
        <v>100</v>
      </c>
      <c r="CA158" s="3" t="s">
        <v>101</v>
      </c>
      <c r="CD158" s="3">
        <v>29.525586100000002</v>
      </c>
      <c r="CE158" s="3">
        <v>215</v>
      </c>
      <c r="CF158" s="3">
        <v>-96.709442699999997</v>
      </c>
      <c r="CI158" s="3" t="s">
        <v>102</v>
      </c>
      <c r="CJ158" s="3" t="s">
        <v>89</v>
      </c>
      <c r="CK158" s="3" t="s">
        <v>383</v>
      </c>
      <c r="CL158" s="3">
        <v>124456866</v>
      </c>
      <c r="CP158" s="3">
        <v>0</v>
      </c>
    </row>
    <row r="159" spans="1:94" ht="30">
      <c r="A159" s="4">
        <v>42215315210000</v>
      </c>
      <c r="B159" s="7">
        <v>4221531521</v>
      </c>
      <c r="C159" s="4">
        <f>COUNTIF(Table2[API 10/UWI],Table1[[#This Row],[Cleaned API]])</f>
        <v>2</v>
      </c>
      <c r="D159" s="7" t="str">
        <f>IFERROR(INDEX(Table2[Permit Type],MATCH(Table1[[#This Row],[Cleaned API]],Table2[API 10/UWI],0)), "Not in Permit List")</f>
        <v>Recomplete</v>
      </c>
      <c r="E159" s="7" t="str">
        <f>IF(AND(Table1[[#This Row],[Occurences in Magnum Permit List]]&gt;0, Table1[[#This Row],[Data Pull Permit Type]]="NewDrill"), "Y", "N")</f>
        <v>N</v>
      </c>
      <c r="F159" s="3" t="s">
        <v>89</v>
      </c>
      <c r="G159" s="3" t="s">
        <v>553</v>
      </c>
      <c r="H159" s="8">
        <v>9</v>
      </c>
      <c r="I159" s="3" t="s">
        <v>443</v>
      </c>
      <c r="J159" s="3" t="str">
        <f>LEFT(Table1[[#This Row],[County/Parish]],LEN(Table1[[#This Row],[County/Parish]])-5)</f>
        <v>HIDALGO</v>
      </c>
      <c r="K159" s="3" t="s">
        <v>554</v>
      </c>
      <c r="L159" s="3" t="s">
        <v>260</v>
      </c>
      <c r="M159" s="3" t="s">
        <v>194</v>
      </c>
      <c r="N159" s="3" t="s">
        <v>95</v>
      </c>
      <c r="O159" s="3">
        <v>10830</v>
      </c>
      <c r="P159" s="5">
        <v>36811</v>
      </c>
      <c r="AF159" s="3" t="s">
        <v>96</v>
      </c>
      <c r="BJ159" s="3">
        <v>5900</v>
      </c>
      <c r="BK159" s="3">
        <v>6400</v>
      </c>
      <c r="BN159" s="5">
        <v>39741</v>
      </c>
      <c r="BO159" s="3">
        <v>1</v>
      </c>
      <c r="BS159" s="3">
        <v>243094</v>
      </c>
      <c r="BT159" s="3">
        <v>500</v>
      </c>
      <c r="BV159" s="3" t="s">
        <v>445</v>
      </c>
      <c r="BW159" s="3" t="s">
        <v>99</v>
      </c>
      <c r="BX159" s="3">
        <v>4</v>
      </c>
      <c r="BY159" s="3" t="s">
        <v>100</v>
      </c>
      <c r="CA159" s="3" t="s">
        <v>101</v>
      </c>
      <c r="CD159" s="3">
        <v>26.261217299999998</v>
      </c>
      <c r="CE159" s="3">
        <v>54</v>
      </c>
      <c r="CF159" s="3">
        <v>-97.909182999999999</v>
      </c>
      <c r="CI159" s="3" t="s">
        <v>102</v>
      </c>
      <c r="CJ159" s="3" t="s">
        <v>89</v>
      </c>
      <c r="CK159" s="3" t="s">
        <v>447</v>
      </c>
      <c r="CL159" s="3">
        <v>124456805</v>
      </c>
      <c r="CP159" s="3">
        <v>0</v>
      </c>
    </row>
    <row r="160" spans="1:94" ht="60">
      <c r="A160" s="4">
        <v>42215316090000</v>
      </c>
      <c r="B160" s="7">
        <v>4221531609</v>
      </c>
      <c r="C160" s="4">
        <f>COUNTIF(Table2[API 10/UWI],Table1[[#This Row],[Cleaned API]])</f>
        <v>0</v>
      </c>
      <c r="D160" s="7" t="str">
        <f>IFERROR(INDEX(Table2[Permit Type],MATCH(Table1[[#This Row],[Cleaned API]],Table2[API 10/UWI],0)), "Not in Permit List")</f>
        <v>Not in Permit List</v>
      </c>
      <c r="E160" s="7" t="str">
        <f>IF(AND(Table1[[#This Row],[Occurences in Magnum Permit List]]&gt;0, Table1[[#This Row],[Data Pull Permit Type]]="NewDrill"), "Y", "N")</f>
        <v>N</v>
      </c>
      <c r="F160" s="3" t="s">
        <v>490</v>
      </c>
      <c r="G160" s="3" t="s">
        <v>555</v>
      </c>
      <c r="H160" s="8">
        <v>2</v>
      </c>
      <c r="I160" s="3" t="s">
        <v>443</v>
      </c>
      <c r="J160" s="3" t="str">
        <f>LEFT(Table1[[#This Row],[County/Parish]],LEN(Table1[[#This Row],[County/Parish]])-5)</f>
        <v>HIDALGO</v>
      </c>
      <c r="K160" s="3">
        <v>8350</v>
      </c>
      <c r="L160" s="3" t="s">
        <v>260</v>
      </c>
      <c r="M160" s="3" t="s">
        <v>485</v>
      </c>
      <c r="N160" s="3" t="s">
        <v>95</v>
      </c>
      <c r="O160" s="3">
        <v>9250</v>
      </c>
      <c r="AF160" s="3" t="s">
        <v>96</v>
      </c>
      <c r="BJ160" s="3">
        <v>3480</v>
      </c>
      <c r="BK160" s="3">
        <v>3510</v>
      </c>
      <c r="BN160" s="5">
        <v>31393</v>
      </c>
      <c r="BO160" s="3">
        <v>1</v>
      </c>
      <c r="BS160" s="3">
        <v>119599</v>
      </c>
      <c r="BT160" s="3">
        <v>30</v>
      </c>
      <c r="BV160" s="3" t="s">
        <v>556</v>
      </c>
      <c r="BW160" s="3" t="s">
        <v>99</v>
      </c>
      <c r="BX160" s="3">
        <v>4</v>
      </c>
      <c r="BY160" s="3" t="s">
        <v>100</v>
      </c>
      <c r="BZ160" s="3" t="s">
        <v>557</v>
      </c>
      <c r="CA160" s="3" t="s">
        <v>101</v>
      </c>
      <c r="CD160" s="3">
        <v>26.5855484</v>
      </c>
      <c r="CE160" s="3">
        <v>290</v>
      </c>
      <c r="CF160" s="3">
        <v>-98.063306400000002</v>
      </c>
      <c r="CI160" s="3" t="s">
        <v>102</v>
      </c>
      <c r="CJ160" s="3" t="s">
        <v>495</v>
      </c>
      <c r="CK160" s="3" t="s">
        <v>558</v>
      </c>
      <c r="CL160" s="3">
        <v>124455410</v>
      </c>
      <c r="CP160" s="3">
        <v>0</v>
      </c>
    </row>
    <row r="161" spans="1:94" ht="30">
      <c r="A161" s="4">
        <v>42291044090000</v>
      </c>
      <c r="B161" s="7">
        <v>4229104409</v>
      </c>
      <c r="C161" s="4">
        <f>COUNTIF(Table2[API 10/UWI],Table1[[#This Row],[Cleaned API]])</f>
        <v>0</v>
      </c>
      <c r="D161" s="7" t="str">
        <f>IFERROR(INDEX(Table2[Permit Type],MATCH(Table1[[#This Row],[Cleaned API]],Table2[API 10/UWI],0)), "Not in Permit List")</f>
        <v>Not in Permit List</v>
      </c>
      <c r="E161" s="7" t="str">
        <f>IF(AND(Table1[[#This Row],[Occurences in Magnum Permit List]]&gt;0, Table1[[#This Row],[Data Pull Permit Type]]="NewDrill"), "Y", "N")</f>
        <v>N</v>
      </c>
      <c r="F161" s="3" t="s">
        <v>89</v>
      </c>
      <c r="G161" s="3" t="s">
        <v>559</v>
      </c>
      <c r="H161" s="8">
        <v>1</v>
      </c>
      <c r="I161" s="3" t="s">
        <v>492</v>
      </c>
      <c r="J161" s="3" t="str">
        <f>LEFT(Table1[[#This Row],[County/Parish]],LEN(Table1[[#This Row],[County/Parish]])-5)</f>
        <v>LIBERTY</v>
      </c>
      <c r="K161" s="3" t="s">
        <v>560</v>
      </c>
      <c r="L161" s="3" t="s">
        <v>260</v>
      </c>
      <c r="M161" s="3" t="s">
        <v>194</v>
      </c>
      <c r="N161" s="3" t="s">
        <v>95</v>
      </c>
      <c r="O161" s="3">
        <v>13977</v>
      </c>
      <c r="AF161" s="3" t="s">
        <v>108</v>
      </c>
      <c r="BJ161" s="3">
        <v>2650</v>
      </c>
      <c r="BK161" s="3">
        <v>3250</v>
      </c>
      <c r="BN161" s="5">
        <v>22895</v>
      </c>
      <c r="BO161" s="3">
        <v>1</v>
      </c>
      <c r="BS161" s="3">
        <v>6192</v>
      </c>
      <c r="BT161" s="3">
        <v>600</v>
      </c>
      <c r="BV161" s="3" t="s">
        <v>561</v>
      </c>
      <c r="BW161" s="3" t="s">
        <v>99</v>
      </c>
      <c r="BX161" s="3">
        <v>3</v>
      </c>
      <c r="BY161" s="3" t="s">
        <v>100</v>
      </c>
      <c r="BZ161" s="3">
        <v>161</v>
      </c>
      <c r="CA161" s="3" t="s">
        <v>101</v>
      </c>
      <c r="CD161" s="3">
        <v>29.984124300000001</v>
      </c>
      <c r="CE161" s="3">
        <v>235</v>
      </c>
      <c r="CF161" s="3">
        <v>-94.673331599999997</v>
      </c>
      <c r="CG161" s="3">
        <v>5</v>
      </c>
      <c r="CI161" s="3" t="s">
        <v>102</v>
      </c>
      <c r="CJ161" s="3" t="s">
        <v>89</v>
      </c>
      <c r="CK161" s="3" t="s">
        <v>152</v>
      </c>
      <c r="CL161" s="3">
        <v>124454573</v>
      </c>
      <c r="CP161" s="3">
        <v>0</v>
      </c>
    </row>
    <row r="162" spans="1:94" ht="30">
      <c r="A162" s="4">
        <v>42409301750000</v>
      </c>
      <c r="B162" s="7">
        <v>4240930175</v>
      </c>
      <c r="C162" s="4">
        <f>COUNTIF(Table2[API 10/UWI],Table1[[#This Row],[Cleaned API]])</f>
        <v>0</v>
      </c>
      <c r="D162" s="7" t="str">
        <f>IFERROR(INDEX(Table2[Permit Type],MATCH(Table1[[#This Row],[Cleaned API]],Table2[API 10/UWI],0)), "Not in Permit List")</f>
        <v>Not in Permit List</v>
      </c>
      <c r="E162" s="7" t="str">
        <f>IF(AND(Table1[[#This Row],[Occurences in Magnum Permit List]]&gt;0, Table1[[#This Row],[Data Pull Permit Type]]="NewDrill"), "Y", "N")</f>
        <v>N</v>
      </c>
      <c r="F162" s="3" t="s">
        <v>89</v>
      </c>
      <c r="G162" s="3" t="s">
        <v>562</v>
      </c>
      <c r="H162" s="8">
        <v>1</v>
      </c>
      <c r="I162" s="3" t="s">
        <v>293</v>
      </c>
      <c r="J162" s="3" t="str">
        <f>LEFT(Table1[[#This Row],[County/Parish]],LEN(Table1[[#This Row],[County/Parish]])-5)</f>
        <v>SAN PATRICIO</v>
      </c>
      <c r="K162" s="3">
        <v>8350</v>
      </c>
      <c r="L162" s="3" t="s">
        <v>260</v>
      </c>
      <c r="M162" s="3" t="s">
        <v>194</v>
      </c>
      <c r="N162" s="3" t="s">
        <v>95</v>
      </c>
      <c r="O162" s="3">
        <v>9549</v>
      </c>
      <c r="AF162" s="3" t="s">
        <v>96</v>
      </c>
      <c r="BJ162" s="3">
        <v>7450</v>
      </c>
      <c r="BK162" s="3">
        <v>7630</v>
      </c>
      <c r="BN162" s="5">
        <v>26014</v>
      </c>
      <c r="BO162" s="3">
        <v>1</v>
      </c>
      <c r="BS162" s="3">
        <v>7767</v>
      </c>
      <c r="BT162" s="3">
        <v>180</v>
      </c>
      <c r="BV162" s="3" t="s">
        <v>563</v>
      </c>
      <c r="BW162" s="3" t="s">
        <v>99</v>
      </c>
      <c r="BX162" s="3">
        <v>4</v>
      </c>
      <c r="BY162" s="3" t="s">
        <v>100</v>
      </c>
      <c r="CA162" s="3" t="s">
        <v>101</v>
      </c>
      <c r="CD162" s="3">
        <v>28.054807199999999</v>
      </c>
      <c r="CE162" s="3">
        <v>119</v>
      </c>
      <c r="CF162" s="3">
        <v>-97.382692899999995</v>
      </c>
      <c r="CI162" s="3" t="s">
        <v>102</v>
      </c>
      <c r="CJ162" s="3" t="s">
        <v>89</v>
      </c>
      <c r="CK162" s="3" t="s">
        <v>564</v>
      </c>
      <c r="CL162" s="3">
        <v>124453717</v>
      </c>
      <c r="CP162" s="3">
        <v>0</v>
      </c>
    </row>
    <row r="163" spans="1:94" ht="45">
      <c r="A163" s="4">
        <v>42167018100000</v>
      </c>
      <c r="B163" s="7">
        <v>4216701810</v>
      </c>
      <c r="C163" s="4">
        <f>COUNTIF(Table2[API 10/UWI],Table1[[#This Row],[Cleaned API]])</f>
        <v>0</v>
      </c>
      <c r="D163" s="7" t="str">
        <f>IFERROR(INDEX(Table2[Permit Type],MATCH(Table1[[#This Row],[Cleaned API]],Table2[API 10/UWI],0)), "Not in Permit List")</f>
        <v>Not in Permit List</v>
      </c>
      <c r="E163" s="7" t="str">
        <f>IF(AND(Table1[[#This Row],[Occurences in Magnum Permit List]]&gt;0, Table1[[#This Row],[Data Pull Permit Type]]="NewDrill"), "Y", "N")</f>
        <v>N</v>
      </c>
      <c r="F163" s="3" t="s">
        <v>502</v>
      </c>
      <c r="G163" s="3" t="s">
        <v>565</v>
      </c>
      <c r="H163" s="8">
        <v>1</v>
      </c>
      <c r="I163" s="3" t="s">
        <v>566</v>
      </c>
      <c r="J163" s="3" t="str">
        <f>LEFT(Table1[[#This Row],[County/Parish]],LEN(Table1[[#This Row],[County/Parish]])-5)</f>
        <v>GALVESTON</v>
      </c>
      <c r="K163" s="3" t="s">
        <v>567</v>
      </c>
      <c r="L163" s="3" t="s">
        <v>260</v>
      </c>
      <c r="M163" s="3" t="s">
        <v>194</v>
      </c>
      <c r="N163" s="3" t="s">
        <v>95</v>
      </c>
      <c r="O163" s="3">
        <v>9313</v>
      </c>
      <c r="P163" s="5">
        <v>14427</v>
      </c>
      <c r="AF163" s="3" t="s">
        <v>108</v>
      </c>
      <c r="BJ163" s="3">
        <v>2550</v>
      </c>
      <c r="BK163" s="3">
        <v>6300</v>
      </c>
      <c r="BN163" s="5">
        <v>25710</v>
      </c>
      <c r="BO163" s="3">
        <v>1</v>
      </c>
      <c r="BS163" s="3">
        <v>19303</v>
      </c>
      <c r="BT163" s="3">
        <v>3750</v>
      </c>
      <c r="BV163" s="3" t="s">
        <v>568</v>
      </c>
      <c r="BW163" s="3" t="s">
        <v>99</v>
      </c>
      <c r="BX163" s="3">
        <v>3</v>
      </c>
      <c r="BY163" s="3" t="s">
        <v>100</v>
      </c>
      <c r="CA163" s="3" t="s">
        <v>101</v>
      </c>
      <c r="CD163" s="3">
        <v>29.467241000000001</v>
      </c>
      <c r="CE163" s="3">
        <v>19</v>
      </c>
      <c r="CF163" s="3">
        <v>-95.113886899999997</v>
      </c>
      <c r="CI163" s="3" t="s">
        <v>102</v>
      </c>
      <c r="CJ163" s="3" t="s">
        <v>502</v>
      </c>
      <c r="CK163" s="3" t="s">
        <v>569</v>
      </c>
      <c r="CL163" s="3">
        <v>124450599</v>
      </c>
      <c r="CP163" s="3">
        <v>0</v>
      </c>
    </row>
    <row r="164" spans="1:94" ht="30">
      <c r="A164" s="4">
        <v>42469320050000</v>
      </c>
      <c r="B164" s="7">
        <v>4246932005</v>
      </c>
      <c r="C164" s="4">
        <f>COUNTIF(Table2[API 10/UWI],Table1[[#This Row],[Cleaned API]])</f>
        <v>0</v>
      </c>
      <c r="D164" s="7" t="str">
        <f>IFERROR(INDEX(Table2[Permit Type],MATCH(Table1[[#This Row],[Cleaned API]],Table2[API 10/UWI],0)), "Not in Permit List")</f>
        <v>Not in Permit List</v>
      </c>
      <c r="E164" s="7" t="str">
        <f>IF(AND(Table1[[#This Row],[Occurences in Magnum Permit List]]&gt;0, Table1[[#This Row],[Data Pull Permit Type]]="NewDrill"), "Y", "N")</f>
        <v>N</v>
      </c>
      <c r="F164" s="3" t="s">
        <v>89</v>
      </c>
      <c r="G164" s="3" t="s">
        <v>570</v>
      </c>
      <c r="H164" s="8">
        <v>3</v>
      </c>
      <c r="I164" s="3" t="s">
        <v>91</v>
      </c>
      <c r="J164" s="3" t="str">
        <f>LEFT(Table1[[#This Row],[County/Parish]],LEN(Table1[[#This Row],[County/Parish]])-5)</f>
        <v>VICTORIA</v>
      </c>
      <c r="K164" s="3">
        <v>6450</v>
      </c>
      <c r="L164" s="3" t="s">
        <v>260</v>
      </c>
      <c r="M164" s="3" t="s">
        <v>194</v>
      </c>
      <c r="N164" s="3" t="s">
        <v>95</v>
      </c>
      <c r="O164" s="3">
        <v>6530</v>
      </c>
      <c r="AF164" s="3" t="s">
        <v>96</v>
      </c>
      <c r="BJ164" s="3">
        <v>4100</v>
      </c>
      <c r="BK164" s="3">
        <v>4300</v>
      </c>
      <c r="BN164" s="5">
        <v>30392</v>
      </c>
      <c r="BO164" s="3">
        <v>1</v>
      </c>
      <c r="BS164" s="3">
        <v>6870</v>
      </c>
      <c r="BT164" s="3">
        <v>200</v>
      </c>
      <c r="BV164" s="3" t="s">
        <v>571</v>
      </c>
      <c r="BW164" s="3" t="s">
        <v>99</v>
      </c>
      <c r="BX164" s="3">
        <v>2</v>
      </c>
      <c r="BY164" s="3" t="s">
        <v>100</v>
      </c>
      <c r="CA164" s="3" t="s">
        <v>101</v>
      </c>
      <c r="CD164" s="3">
        <v>28.612608300000002</v>
      </c>
      <c r="CE164" s="3">
        <v>34</v>
      </c>
      <c r="CF164" s="3">
        <v>-96.894963399999995</v>
      </c>
      <c r="CI164" s="3" t="s">
        <v>102</v>
      </c>
      <c r="CJ164" s="3" t="s">
        <v>89</v>
      </c>
      <c r="CK164" s="3" t="s">
        <v>572</v>
      </c>
      <c r="CL164" s="3">
        <v>124450581</v>
      </c>
      <c r="CP164" s="3">
        <v>0</v>
      </c>
    </row>
    <row r="165" spans="1:94" ht="30">
      <c r="A165" s="4">
        <v>42089300930000</v>
      </c>
      <c r="B165" s="7">
        <v>4208930093</v>
      </c>
      <c r="C165" s="4">
        <f>COUNTIF(Table2[API 10/UWI],Table1[[#This Row],[Cleaned API]])</f>
        <v>0</v>
      </c>
      <c r="D165" s="7" t="str">
        <f>IFERROR(INDEX(Table2[Permit Type],MATCH(Table1[[#This Row],[Cleaned API]],Table2[API 10/UWI],0)), "Not in Permit List")</f>
        <v>Not in Permit List</v>
      </c>
      <c r="E165" s="7" t="str">
        <f>IF(AND(Table1[[#This Row],[Occurences in Magnum Permit List]]&gt;0, Table1[[#This Row],[Data Pull Permit Type]]="NewDrill"), "Y", "N")</f>
        <v>N</v>
      </c>
      <c r="F165" s="3" t="s">
        <v>89</v>
      </c>
      <c r="G165" s="3" t="s">
        <v>573</v>
      </c>
      <c r="H165" s="8">
        <v>2</v>
      </c>
      <c r="I165" s="3" t="s">
        <v>179</v>
      </c>
      <c r="J165" s="3" t="str">
        <f>LEFT(Table1[[#This Row],[County/Parish]],LEN(Table1[[#This Row],[County/Parish]])-5)</f>
        <v>COLORADO</v>
      </c>
      <c r="K165" s="3" t="s">
        <v>574</v>
      </c>
      <c r="L165" s="3" t="s">
        <v>260</v>
      </c>
      <c r="M165" s="3" t="s">
        <v>485</v>
      </c>
      <c r="N165" s="3" t="s">
        <v>95</v>
      </c>
      <c r="O165" s="3">
        <v>10844</v>
      </c>
      <c r="AF165" s="3" t="s">
        <v>108</v>
      </c>
      <c r="AJ165" s="3" t="s">
        <v>181</v>
      </c>
      <c r="BJ165" s="3">
        <v>3510</v>
      </c>
      <c r="BK165" s="3">
        <v>3600</v>
      </c>
      <c r="BN165" s="5">
        <v>31076</v>
      </c>
      <c r="BO165" s="3">
        <v>1</v>
      </c>
      <c r="BS165" s="3">
        <v>50040</v>
      </c>
      <c r="BT165" s="3">
        <v>90</v>
      </c>
      <c r="BV165" s="3" t="s">
        <v>575</v>
      </c>
      <c r="BW165" s="3" t="s">
        <v>99</v>
      </c>
      <c r="BX165" s="3">
        <v>3</v>
      </c>
      <c r="BY165" s="3" t="s">
        <v>100</v>
      </c>
      <c r="CA165" s="3" t="s">
        <v>101</v>
      </c>
      <c r="CD165" s="3">
        <v>29.670507300000001</v>
      </c>
      <c r="CE165" s="3">
        <v>84</v>
      </c>
      <c r="CF165" s="3">
        <v>-96.356125300000002</v>
      </c>
      <c r="CI165" s="3" t="s">
        <v>102</v>
      </c>
      <c r="CJ165" s="3" t="s">
        <v>89</v>
      </c>
      <c r="CK165" s="3" t="s">
        <v>576</v>
      </c>
      <c r="CL165" s="3">
        <v>124449710</v>
      </c>
      <c r="CP165" s="3">
        <v>0</v>
      </c>
    </row>
    <row r="166" spans="1:94" ht="30">
      <c r="A166" s="4">
        <v>42039318350000</v>
      </c>
      <c r="B166" s="7">
        <v>4203931835</v>
      </c>
      <c r="C166" s="4">
        <f>COUNTIF(Table2[API 10/UWI],Table1[[#This Row],[Cleaned API]])</f>
        <v>0</v>
      </c>
      <c r="D166" s="7" t="str">
        <f>IFERROR(INDEX(Table2[Permit Type],MATCH(Table1[[#This Row],[Cleaned API]],Table2[API 10/UWI],0)), "Not in Permit List")</f>
        <v>Not in Permit List</v>
      </c>
      <c r="E166" s="7" t="str">
        <f>IF(AND(Table1[[#This Row],[Occurences in Magnum Permit List]]&gt;0, Table1[[#This Row],[Data Pull Permit Type]]="NewDrill"), "Y", "N")</f>
        <v>N</v>
      </c>
      <c r="F166" s="3" t="s">
        <v>89</v>
      </c>
      <c r="G166" s="3" t="s">
        <v>577</v>
      </c>
      <c r="H166" s="8">
        <v>3</v>
      </c>
      <c r="I166" s="3" t="s">
        <v>112</v>
      </c>
      <c r="J166" s="3" t="str">
        <f>LEFT(Table1[[#This Row],[County/Parish]],LEN(Table1[[#This Row],[County/Parish]])-5)</f>
        <v>BRAZORIA</v>
      </c>
      <c r="K166" s="3" t="s">
        <v>578</v>
      </c>
      <c r="L166" s="3" t="s">
        <v>260</v>
      </c>
      <c r="M166" s="3" t="s">
        <v>194</v>
      </c>
      <c r="N166" s="3" t="s">
        <v>95</v>
      </c>
      <c r="O166" s="3">
        <v>10520</v>
      </c>
      <c r="P166" s="5">
        <v>30297</v>
      </c>
      <c r="AF166" s="3" t="s">
        <v>108</v>
      </c>
      <c r="BJ166" s="3">
        <v>9070</v>
      </c>
      <c r="BK166" s="3">
        <v>9080</v>
      </c>
      <c r="BN166" s="5">
        <v>30349</v>
      </c>
      <c r="BO166" s="3">
        <v>1</v>
      </c>
      <c r="BS166" s="3">
        <v>105076</v>
      </c>
      <c r="BT166" s="3">
        <v>10</v>
      </c>
      <c r="BV166" s="3" t="s">
        <v>579</v>
      </c>
      <c r="BW166" s="3" t="s">
        <v>99</v>
      </c>
      <c r="BX166" s="3">
        <v>3</v>
      </c>
      <c r="BY166" s="3" t="s">
        <v>100</v>
      </c>
      <c r="CA166" s="3" t="s">
        <v>101</v>
      </c>
      <c r="CD166" s="3">
        <v>29.2150325</v>
      </c>
      <c r="CE166" s="3">
        <v>82</v>
      </c>
      <c r="CF166" s="3">
        <v>-95.493741999999997</v>
      </c>
      <c r="CI166" s="3" t="s">
        <v>102</v>
      </c>
      <c r="CJ166" s="3" t="s">
        <v>89</v>
      </c>
      <c r="CK166" s="3" t="s">
        <v>417</v>
      </c>
      <c r="CL166" s="3">
        <v>124448799</v>
      </c>
      <c r="CP166" s="3">
        <v>0</v>
      </c>
    </row>
    <row r="167" spans="1:94" ht="60">
      <c r="A167" s="4">
        <v>42391315530000</v>
      </c>
      <c r="B167" s="7">
        <v>4239131553</v>
      </c>
      <c r="C167" s="4">
        <f>COUNTIF(Table2[API 10/UWI],Table1[[#This Row],[Cleaned API]])</f>
        <v>0</v>
      </c>
      <c r="D167" s="7" t="str">
        <f>IFERROR(INDEX(Table2[Permit Type],MATCH(Table1[[#This Row],[Cleaned API]],Table2[API 10/UWI],0)), "Not in Permit List")</f>
        <v>Not in Permit List</v>
      </c>
      <c r="E167" s="7" t="str">
        <f>IF(AND(Table1[[#This Row],[Occurences in Magnum Permit List]]&gt;0, Table1[[#This Row],[Data Pull Permit Type]]="NewDrill"), "Y", "N")</f>
        <v>N</v>
      </c>
      <c r="F167" s="3" t="s">
        <v>490</v>
      </c>
      <c r="G167" s="3" t="s">
        <v>580</v>
      </c>
      <c r="H167" s="8">
        <v>3</v>
      </c>
      <c r="I167" s="3" t="s">
        <v>515</v>
      </c>
      <c r="J167" s="3" t="str">
        <f>LEFT(Table1[[#This Row],[County/Parish]],LEN(Table1[[#This Row],[County/Parish]])-5)</f>
        <v>REFUGIO</v>
      </c>
      <c r="K167" s="3" t="s">
        <v>581</v>
      </c>
      <c r="L167" s="3" t="s">
        <v>260</v>
      </c>
      <c r="M167" s="3" t="s">
        <v>194</v>
      </c>
      <c r="N167" s="3" t="s">
        <v>95</v>
      </c>
      <c r="O167" s="3">
        <v>6300</v>
      </c>
      <c r="P167" s="5">
        <v>30361</v>
      </c>
      <c r="AF167" s="3" t="s">
        <v>96</v>
      </c>
      <c r="BJ167" s="3">
        <v>4000</v>
      </c>
      <c r="BK167" s="3">
        <v>4500</v>
      </c>
      <c r="BN167" s="5">
        <v>29985</v>
      </c>
      <c r="BO167" s="3">
        <v>1</v>
      </c>
      <c r="BS167" s="3">
        <v>6372</v>
      </c>
      <c r="BT167" s="3">
        <v>500</v>
      </c>
      <c r="BV167" s="3" t="s">
        <v>582</v>
      </c>
      <c r="BW167" s="3" t="s">
        <v>99</v>
      </c>
      <c r="BX167" s="3">
        <v>2</v>
      </c>
      <c r="BY167" s="3" t="s">
        <v>100</v>
      </c>
      <c r="CA167" s="3" t="s">
        <v>101</v>
      </c>
      <c r="CD167" s="3">
        <v>28.1906733</v>
      </c>
      <c r="CE167" s="3">
        <v>7</v>
      </c>
      <c r="CF167" s="3">
        <v>-97.476221899999999</v>
      </c>
      <c r="CG167" s="3">
        <v>67</v>
      </c>
      <c r="CI167" s="3" t="s">
        <v>102</v>
      </c>
      <c r="CJ167" s="3" t="s">
        <v>495</v>
      </c>
      <c r="CK167" s="3" t="s">
        <v>583</v>
      </c>
      <c r="CL167" s="3">
        <v>124447770</v>
      </c>
      <c r="CP167" s="3">
        <v>0</v>
      </c>
    </row>
    <row r="168" spans="1:94" ht="30">
      <c r="A168" s="4">
        <v>42355321260000</v>
      </c>
      <c r="B168" s="7">
        <v>4235532126</v>
      </c>
      <c r="C168" s="4">
        <f>COUNTIF(Table2[API 10/UWI],Table1[[#This Row],[Cleaned API]])</f>
        <v>0</v>
      </c>
      <c r="D168" s="7" t="str">
        <f>IFERROR(INDEX(Table2[Permit Type],MATCH(Table1[[#This Row],[Cleaned API]],Table2[API 10/UWI],0)), "Not in Permit List")</f>
        <v>Not in Permit List</v>
      </c>
      <c r="E168" s="7" t="str">
        <f>IF(AND(Table1[[#This Row],[Occurences in Magnum Permit List]]&gt;0, Table1[[#This Row],[Data Pull Permit Type]]="NewDrill"), "Y", "N")</f>
        <v>N</v>
      </c>
      <c r="F168" s="3" t="s">
        <v>89</v>
      </c>
      <c r="G168" s="3" t="s">
        <v>584</v>
      </c>
      <c r="H168" s="8" t="s">
        <v>585</v>
      </c>
      <c r="I168" s="3" t="s">
        <v>363</v>
      </c>
      <c r="J168" s="3" t="str">
        <f>LEFT(Table1[[#This Row],[County/Parish]],LEN(Table1[[#This Row],[County/Parish]])-5)</f>
        <v>NUECES</v>
      </c>
      <c r="K168" s="3" t="s">
        <v>586</v>
      </c>
      <c r="L168" s="3" t="s">
        <v>260</v>
      </c>
      <c r="M168" s="3" t="s">
        <v>485</v>
      </c>
      <c r="N168" s="3" t="s">
        <v>95</v>
      </c>
      <c r="O168" s="3">
        <v>2800</v>
      </c>
      <c r="P168" s="5">
        <v>30428</v>
      </c>
      <c r="AF168" s="3" t="s">
        <v>96</v>
      </c>
      <c r="BJ168" s="3">
        <v>1920</v>
      </c>
      <c r="BK168" s="3">
        <v>2151</v>
      </c>
      <c r="BN168" s="5">
        <v>31985</v>
      </c>
      <c r="BO168" s="3">
        <v>1</v>
      </c>
      <c r="BS168" s="3">
        <v>107104</v>
      </c>
      <c r="BT168" s="3">
        <v>231</v>
      </c>
      <c r="BV168" s="3" t="s">
        <v>584</v>
      </c>
      <c r="BW168" s="3" t="s">
        <v>99</v>
      </c>
      <c r="BX168" s="3">
        <v>4</v>
      </c>
      <c r="BY168" s="3" t="s">
        <v>100</v>
      </c>
      <c r="BZ168" s="3">
        <v>1</v>
      </c>
      <c r="CA168" s="3" t="s">
        <v>101</v>
      </c>
      <c r="CD168" s="3">
        <v>27.686411799999998</v>
      </c>
      <c r="CE168" s="3">
        <v>411</v>
      </c>
      <c r="CF168" s="3">
        <v>-97.505230400000002</v>
      </c>
      <c r="CI168" s="3" t="s">
        <v>102</v>
      </c>
      <c r="CJ168" s="3" t="s">
        <v>89</v>
      </c>
      <c r="CK168" s="3" t="s">
        <v>537</v>
      </c>
      <c r="CL168" s="3">
        <v>124446706</v>
      </c>
      <c r="CP168" s="3">
        <v>0</v>
      </c>
    </row>
    <row r="169" spans="1:94" ht="30">
      <c r="A169" s="4">
        <v>42409013000000</v>
      </c>
      <c r="B169" s="7">
        <v>4240901300</v>
      </c>
      <c r="C169" s="4">
        <f>COUNTIF(Table2[API 10/UWI],Table1[[#This Row],[Cleaned API]])</f>
        <v>0</v>
      </c>
      <c r="D169" s="7" t="str">
        <f>IFERROR(INDEX(Table2[Permit Type],MATCH(Table1[[#This Row],[Cleaned API]],Table2[API 10/UWI],0)), "Not in Permit List")</f>
        <v>Not in Permit List</v>
      </c>
      <c r="E169" s="7" t="str">
        <f>IF(AND(Table1[[#This Row],[Occurences in Magnum Permit List]]&gt;0, Table1[[#This Row],[Data Pull Permit Type]]="NewDrill"), "Y", "N")</f>
        <v>N</v>
      </c>
      <c r="F169" s="3" t="s">
        <v>89</v>
      </c>
      <c r="G169" s="3" t="s">
        <v>587</v>
      </c>
      <c r="H169" s="8">
        <v>4</v>
      </c>
      <c r="I169" s="3" t="s">
        <v>293</v>
      </c>
      <c r="J169" s="3" t="str">
        <f>LEFT(Table1[[#This Row],[County/Parish]],LEN(Table1[[#This Row],[County/Parish]])-5)</f>
        <v>SAN PATRICIO</v>
      </c>
      <c r="K169" s="3" t="s">
        <v>588</v>
      </c>
      <c r="L169" s="3" t="s">
        <v>260</v>
      </c>
      <c r="M169" s="3" t="s">
        <v>194</v>
      </c>
      <c r="N169" s="3" t="s">
        <v>95</v>
      </c>
      <c r="O169" s="3">
        <v>9014</v>
      </c>
      <c r="AF169" s="3" t="s">
        <v>96</v>
      </c>
      <c r="BJ169" s="3">
        <v>1250</v>
      </c>
      <c r="BK169" s="3">
        <v>1450</v>
      </c>
      <c r="BN169" s="5">
        <v>20059</v>
      </c>
      <c r="BO169" s="3">
        <v>1</v>
      </c>
      <c r="BS169" s="3">
        <v>8717</v>
      </c>
      <c r="BT169" s="3">
        <v>200</v>
      </c>
      <c r="BV169" s="3" t="s">
        <v>387</v>
      </c>
      <c r="BW169" s="3" t="s">
        <v>99</v>
      </c>
      <c r="BX169" s="3">
        <v>4</v>
      </c>
      <c r="BY169" s="3" t="s">
        <v>100</v>
      </c>
      <c r="CA169" s="3" t="s">
        <v>101</v>
      </c>
      <c r="CD169" s="3">
        <v>28.002770000000002</v>
      </c>
      <c r="CE169" s="3">
        <v>233</v>
      </c>
      <c r="CF169" s="3">
        <v>-97.435827200000006</v>
      </c>
      <c r="CG169" s="3">
        <v>7</v>
      </c>
      <c r="CI169" s="3" t="s">
        <v>102</v>
      </c>
      <c r="CJ169" s="3" t="s">
        <v>89</v>
      </c>
      <c r="CK169" s="3" t="s">
        <v>589</v>
      </c>
      <c r="CL169" s="3">
        <v>124446147</v>
      </c>
      <c r="CP169" s="3">
        <v>0</v>
      </c>
    </row>
    <row r="170" spans="1:94" ht="30">
      <c r="A170" s="4">
        <v>42409013010000</v>
      </c>
      <c r="B170" s="7">
        <v>4240901301</v>
      </c>
      <c r="C170" s="4">
        <f>COUNTIF(Table2[API 10/UWI],Table1[[#This Row],[Cleaned API]])</f>
        <v>0</v>
      </c>
      <c r="D170" s="7" t="str">
        <f>IFERROR(INDEX(Table2[Permit Type],MATCH(Table1[[#This Row],[Cleaned API]],Table2[API 10/UWI],0)), "Not in Permit List")</f>
        <v>Not in Permit List</v>
      </c>
      <c r="E170" s="7" t="str">
        <f>IF(AND(Table1[[#This Row],[Occurences in Magnum Permit List]]&gt;0, Table1[[#This Row],[Data Pull Permit Type]]="NewDrill"), "Y", "N")</f>
        <v>N</v>
      </c>
      <c r="F170" s="3" t="s">
        <v>89</v>
      </c>
      <c r="G170" s="3" t="s">
        <v>590</v>
      </c>
      <c r="H170" s="8" t="s">
        <v>533</v>
      </c>
      <c r="I170" s="3" t="s">
        <v>293</v>
      </c>
      <c r="J170" s="3" t="str">
        <f>LEFT(Table1[[#This Row],[County/Parish]],LEN(Table1[[#This Row],[County/Parish]])-5)</f>
        <v>SAN PATRICIO</v>
      </c>
      <c r="K170" s="3" t="s">
        <v>588</v>
      </c>
      <c r="L170" s="3" t="s">
        <v>260</v>
      </c>
      <c r="M170" s="3" t="s">
        <v>94</v>
      </c>
      <c r="N170" s="3" t="s">
        <v>95</v>
      </c>
      <c r="O170" s="3">
        <v>7471</v>
      </c>
      <c r="P170" s="5">
        <v>30334</v>
      </c>
      <c r="AF170" s="3" t="s">
        <v>96</v>
      </c>
      <c r="BJ170" s="3">
        <v>4415</v>
      </c>
      <c r="BK170" s="3">
        <v>5600</v>
      </c>
      <c r="BN170" s="5">
        <v>30334</v>
      </c>
      <c r="BO170" s="3">
        <v>1</v>
      </c>
      <c r="BS170" s="3">
        <v>3212</v>
      </c>
      <c r="BT170" s="3">
        <v>1185</v>
      </c>
      <c r="BV170" s="3" t="s">
        <v>387</v>
      </c>
      <c r="BW170" s="3" t="s">
        <v>99</v>
      </c>
      <c r="BX170" s="3">
        <v>4</v>
      </c>
      <c r="BY170" s="3" t="s">
        <v>100</v>
      </c>
      <c r="CA170" s="3" t="s">
        <v>101</v>
      </c>
      <c r="CD170" s="3">
        <v>28.000365200000001</v>
      </c>
      <c r="CE170" s="3">
        <v>129</v>
      </c>
      <c r="CF170" s="3">
        <v>-97.429040000000001</v>
      </c>
      <c r="CG170" s="3">
        <v>11</v>
      </c>
      <c r="CI170" s="3" t="s">
        <v>102</v>
      </c>
      <c r="CJ170" s="3" t="s">
        <v>89</v>
      </c>
      <c r="CK170" s="3" t="s">
        <v>296</v>
      </c>
      <c r="CL170" s="3">
        <v>124444687</v>
      </c>
      <c r="CP170" s="3">
        <v>0</v>
      </c>
    </row>
    <row r="171" spans="1:94" ht="60">
      <c r="A171" s="4">
        <v>42291024670000</v>
      </c>
      <c r="B171" s="7">
        <v>4229102467</v>
      </c>
      <c r="C171" s="4">
        <f>COUNTIF(Table2[API 10/UWI],Table1[[#This Row],[Cleaned API]])</f>
        <v>0</v>
      </c>
      <c r="D171" s="7" t="str">
        <f>IFERROR(INDEX(Table2[Permit Type],MATCH(Table1[[#This Row],[Cleaned API]],Table2[API 10/UWI],0)), "Not in Permit List")</f>
        <v>Not in Permit List</v>
      </c>
      <c r="E171" s="7" t="str">
        <f>IF(AND(Table1[[#This Row],[Occurences in Magnum Permit List]]&gt;0, Table1[[#This Row],[Data Pull Permit Type]]="NewDrill"), "Y", "N")</f>
        <v>N</v>
      </c>
      <c r="F171" s="3" t="s">
        <v>490</v>
      </c>
      <c r="G171" s="3" t="s">
        <v>491</v>
      </c>
      <c r="H171" s="8">
        <v>22</v>
      </c>
      <c r="I171" s="3" t="s">
        <v>492</v>
      </c>
      <c r="J171" s="3" t="str">
        <f>LEFT(Table1[[#This Row],[County/Parish]],LEN(Table1[[#This Row],[County/Parish]])-5)</f>
        <v>LIBERTY</v>
      </c>
      <c r="K171" s="3" t="s">
        <v>493</v>
      </c>
      <c r="L171" s="3" t="s">
        <v>260</v>
      </c>
      <c r="M171" s="3" t="s">
        <v>415</v>
      </c>
      <c r="N171" s="3" t="s">
        <v>95</v>
      </c>
      <c r="O171" s="3">
        <v>888</v>
      </c>
      <c r="AF171" s="3" t="s">
        <v>108</v>
      </c>
      <c r="BJ171" s="3">
        <v>810</v>
      </c>
      <c r="BK171" s="3">
        <v>881</v>
      </c>
      <c r="BN171" s="5">
        <v>21800</v>
      </c>
      <c r="BO171" s="3">
        <v>1</v>
      </c>
      <c r="BS171" s="3">
        <v>1177</v>
      </c>
      <c r="BT171" s="3">
        <v>71</v>
      </c>
      <c r="BV171" s="3" t="s">
        <v>494</v>
      </c>
      <c r="BW171" s="3" t="s">
        <v>99</v>
      </c>
      <c r="BX171" s="3">
        <v>3</v>
      </c>
      <c r="BY171" s="3" t="s">
        <v>100</v>
      </c>
      <c r="BZ171" s="3">
        <v>123</v>
      </c>
      <c r="CA171" s="3" t="s">
        <v>101</v>
      </c>
      <c r="CD171" s="3">
        <v>30.1133031</v>
      </c>
      <c r="CE171" s="3">
        <v>262</v>
      </c>
      <c r="CF171" s="3">
        <v>-94.9889613</v>
      </c>
      <c r="CG171" s="3">
        <v>3</v>
      </c>
      <c r="CI171" s="3" t="s">
        <v>102</v>
      </c>
      <c r="CJ171" s="3" t="s">
        <v>495</v>
      </c>
      <c r="CK171" s="3" t="s">
        <v>152</v>
      </c>
      <c r="CL171" s="3">
        <v>124441097</v>
      </c>
      <c r="CP171" s="3">
        <v>0</v>
      </c>
    </row>
    <row r="172" spans="1:94" ht="60">
      <c r="A172" s="4">
        <v>42479307790000</v>
      </c>
      <c r="B172" s="7">
        <v>4247930779</v>
      </c>
      <c r="C172" s="4">
        <f>COUNTIF(Table2[API 10/UWI],Table1[[#This Row],[Cleaned API]])</f>
        <v>0</v>
      </c>
      <c r="D172" s="7" t="str">
        <f>IFERROR(INDEX(Table2[Permit Type],MATCH(Table1[[#This Row],[Cleaned API]],Table2[API 10/UWI],0)), "Not in Permit List")</f>
        <v>Not in Permit List</v>
      </c>
      <c r="E172" s="7" t="str">
        <f>IF(AND(Table1[[#This Row],[Occurences in Magnum Permit List]]&gt;0, Table1[[#This Row],[Data Pull Permit Type]]="NewDrill"), "Y", "N")</f>
        <v>N</v>
      </c>
      <c r="F172" s="3" t="s">
        <v>490</v>
      </c>
      <c r="G172" s="3" t="s">
        <v>591</v>
      </c>
      <c r="H172" s="8">
        <v>2</v>
      </c>
      <c r="I172" s="3" t="s">
        <v>426</v>
      </c>
      <c r="J172" s="3" t="str">
        <f>LEFT(Table1[[#This Row],[County/Parish]],LEN(Table1[[#This Row],[County/Parish]])-5)</f>
        <v>WEBB</v>
      </c>
      <c r="K172" s="3" t="s">
        <v>592</v>
      </c>
      <c r="L172" s="3" t="s">
        <v>260</v>
      </c>
      <c r="M172" s="3" t="s">
        <v>415</v>
      </c>
      <c r="N172" s="3" t="s">
        <v>95</v>
      </c>
      <c r="O172" s="3">
        <v>3673</v>
      </c>
      <c r="AB172" s="3" t="s">
        <v>593</v>
      </c>
      <c r="AF172" s="3" t="s">
        <v>96</v>
      </c>
      <c r="AJ172" s="3" t="s">
        <v>164</v>
      </c>
      <c r="BJ172" s="3">
        <v>3170</v>
      </c>
      <c r="BK172" s="3">
        <v>3190</v>
      </c>
      <c r="BN172" s="5">
        <v>27321</v>
      </c>
      <c r="BO172" s="3">
        <v>1</v>
      </c>
      <c r="BS172" s="3">
        <v>8428</v>
      </c>
      <c r="BT172" s="3">
        <v>20</v>
      </c>
      <c r="BV172" s="3" t="s">
        <v>594</v>
      </c>
      <c r="BW172" s="3" t="s">
        <v>99</v>
      </c>
      <c r="BX172" s="3">
        <v>4</v>
      </c>
      <c r="BY172" s="3" t="s">
        <v>100</v>
      </c>
      <c r="BZ172" s="3">
        <v>669</v>
      </c>
      <c r="CA172" s="3" t="s">
        <v>101</v>
      </c>
      <c r="CD172" s="3">
        <v>27.571118999999999</v>
      </c>
      <c r="CE172" s="3">
        <v>1627</v>
      </c>
      <c r="CF172" s="3">
        <v>-98.849877899999996</v>
      </c>
      <c r="CI172" s="3" t="s">
        <v>102</v>
      </c>
      <c r="CJ172" s="3" t="s">
        <v>495</v>
      </c>
      <c r="CK172" s="3" t="s">
        <v>513</v>
      </c>
      <c r="CL172" s="3">
        <v>124438499</v>
      </c>
      <c r="CP172" s="3">
        <v>0</v>
      </c>
    </row>
    <row r="173" spans="1:94" ht="60">
      <c r="A173" s="4">
        <v>42481010580000</v>
      </c>
      <c r="B173" s="7">
        <v>4248101058</v>
      </c>
      <c r="C173" s="4">
        <f>COUNTIF(Table2[API 10/UWI],Table1[[#This Row],[Cleaned API]])</f>
        <v>0</v>
      </c>
      <c r="D173" s="7" t="str">
        <f>IFERROR(INDEX(Table2[Permit Type],MATCH(Table1[[#This Row],[Cleaned API]],Table2[API 10/UWI],0)), "Not in Permit List")</f>
        <v>Not in Permit List</v>
      </c>
      <c r="E173" s="7" t="str">
        <f>IF(AND(Table1[[#This Row],[Occurences in Magnum Permit List]]&gt;0, Table1[[#This Row],[Data Pull Permit Type]]="NewDrill"), "Y", "N")</f>
        <v>N</v>
      </c>
      <c r="F173" s="3" t="s">
        <v>490</v>
      </c>
      <c r="G173" s="3" t="s">
        <v>595</v>
      </c>
      <c r="H173" s="8" t="s">
        <v>596</v>
      </c>
      <c r="I173" s="3" t="s">
        <v>142</v>
      </c>
      <c r="J173" s="3" t="str">
        <f>LEFT(Table1[[#This Row],[County/Parish]],LEN(Table1[[#This Row],[County/Parish]])-5)</f>
        <v>WHARTON</v>
      </c>
      <c r="K173" s="3" t="s">
        <v>597</v>
      </c>
      <c r="L173" s="3" t="s">
        <v>260</v>
      </c>
      <c r="M173" s="3" t="s">
        <v>194</v>
      </c>
      <c r="N173" s="3" t="s">
        <v>95</v>
      </c>
      <c r="O173" s="3">
        <v>6525</v>
      </c>
      <c r="AF173" s="3" t="s">
        <v>108</v>
      </c>
      <c r="BJ173" s="3">
        <v>4178</v>
      </c>
      <c r="BK173" s="3">
        <v>4335</v>
      </c>
      <c r="BN173" s="5">
        <v>24510</v>
      </c>
      <c r="BO173" s="3">
        <v>1</v>
      </c>
      <c r="BS173" s="3">
        <v>33326</v>
      </c>
      <c r="BT173" s="3">
        <v>157</v>
      </c>
      <c r="BV173" s="3" t="s">
        <v>550</v>
      </c>
      <c r="BW173" s="3" t="s">
        <v>99</v>
      </c>
      <c r="BX173" s="3">
        <v>3</v>
      </c>
      <c r="BY173" s="3" t="s">
        <v>100</v>
      </c>
      <c r="CA173" s="3" t="s">
        <v>101</v>
      </c>
      <c r="CD173" s="3">
        <v>29.259397199999999</v>
      </c>
      <c r="CE173" s="3">
        <v>7</v>
      </c>
      <c r="CF173" s="3">
        <v>-96.072744200000002</v>
      </c>
      <c r="CI173" s="3" t="s">
        <v>102</v>
      </c>
      <c r="CJ173" s="3" t="s">
        <v>495</v>
      </c>
      <c r="CK173" s="3" t="s">
        <v>551</v>
      </c>
      <c r="CL173" s="3">
        <v>124437217</v>
      </c>
      <c r="CP173" s="3">
        <v>0</v>
      </c>
    </row>
    <row r="174" spans="1:94" ht="30">
      <c r="A174" s="4">
        <v>42409301860000</v>
      </c>
      <c r="B174" s="7">
        <v>4240930186</v>
      </c>
      <c r="C174" s="4">
        <f>COUNTIF(Table2[API 10/UWI],Table1[[#This Row],[Cleaned API]])</f>
        <v>0</v>
      </c>
      <c r="D174" s="7" t="str">
        <f>IFERROR(INDEX(Table2[Permit Type],MATCH(Table1[[#This Row],[Cleaned API]],Table2[API 10/UWI],0)), "Not in Permit List")</f>
        <v>Not in Permit List</v>
      </c>
      <c r="E174" s="7" t="str">
        <f>IF(AND(Table1[[#This Row],[Occurences in Magnum Permit List]]&gt;0, Table1[[#This Row],[Data Pull Permit Type]]="NewDrill"), "Y", "N")</f>
        <v>N</v>
      </c>
      <c r="F174" s="3" t="s">
        <v>89</v>
      </c>
      <c r="G174" s="3" t="s">
        <v>598</v>
      </c>
      <c r="H174" s="8">
        <v>5</v>
      </c>
      <c r="I174" s="3" t="s">
        <v>293</v>
      </c>
      <c r="J174" s="3" t="str">
        <f>LEFT(Table1[[#This Row],[County/Parish]],LEN(Table1[[#This Row],[County/Parish]])-5)</f>
        <v>SAN PATRICIO</v>
      </c>
      <c r="L174" s="3" t="s">
        <v>260</v>
      </c>
      <c r="M174" s="3" t="s">
        <v>485</v>
      </c>
      <c r="N174" s="3" t="s">
        <v>95</v>
      </c>
      <c r="O174" s="3">
        <v>2015</v>
      </c>
      <c r="AF174" s="3" t="s">
        <v>96</v>
      </c>
      <c r="BJ174" s="3">
        <v>1678</v>
      </c>
      <c r="BK174" s="3">
        <v>1824</v>
      </c>
      <c r="BN174" s="5">
        <v>26085</v>
      </c>
      <c r="BO174" s="3">
        <v>1</v>
      </c>
      <c r="BS174" s="3">
        <v>8016</v>
      </c>
      <c r="BT174" s="3">
        <v>146</v>
      </c>
      <c r="BV174" s="3" t="s">
        <v>349</v>
      </c>
      <c r="BW174" s="3" t="s">
        <v>99</v>
      </c>
      <c r="BX174" s="3">
        <v>4</v>
      </c>
      <c r="BY174" s="3" t="s">
        <v>100</v>
      </c>
      <c r="CA174" s="3" t="s">
        <v>101</v>
      </c>
      <c r="CD174" s="3">
        <v>27.976047900000001</v>
      </c>
      <c r="CE174" s="3">
        <v>231</v>
      </c>
      <c r="CF174" s="3">
        <v>-97.257647800000001</v>
      </c>
      <c r="CI174" s="3" t="s">
        <v>102</v>
      </c>
      <c r="CJ174" s="3" t="s">
        <v>89</v>
      </c>
      <c r="CK174" s="3" t="s">
        <v>350</v>
      </c>
      <c r="CL174" s="3">
        <v>124408005</v>
      </c>
      <c r="CP174" s="3">
        <v>0</v>
      </c>
    </row>
    <row r="175" spans="1:94" ht="30">
      <c r="A175" s="4">
        <v>42481017660000</v>
      </c>
      <c r="B175" s="7">
        <v>4248101766</v>
      </c>
      <c r="C175" s="4">
        <f>COUNTIF(Table2[API 10/UWI],Table1[[#This Row],[Cleaned API]])</f>
        <v>0</v>
      </c>
      <c r="D175" s="7" t="str">
        <f>IFERROR(INDEX(Table2[Permit Type],MATCH(Table1[[#This Row],[Cleaned API]],Table2[API 10/UWI],0)), "Not in Permit List")</f>
        <v>Not in Permit List</v>
      </c>
      <c r="E175" s="7" t="str">
        <f>IF(AND(Table1[[#This Row],[Occurences in Magnum Permit List]]&gt;0, Table1[[#This Row],[Data Pull Permit Type]]="NewDrill"), "Y", "N")</f>
        <v>N</v>
      </c>
      <c r="F175" s="3" t="s">
        <v>89</v>
      </c>
      <c r="G175" s="3" t="s">
        <v>599</v>
      </c>
      <c r="H175" s="8" t="s">
        <v>600</v>
      </c>
      <c r="I175" s="3" t="s">
        <v>142</v>
      </c>
      <c r="J175" s="3" t="str">
        <f>LEFT(Table1[[#This Row],[County/Parish]],LEN(Table1[[#This Row],[County/Parish]])-5)</f>
        <v>WHARTON</v>
      </c>
      <c r="L175" s="3" t="s">
        <v>260</v>
      </c>
      <c r="M175" s="3" t="s">
        <v>415</v>
      </c>
      <c r="N175" s="3" t="s">
        <v>95</v>
      </c>
      <c r="O175" s="3">
        <v>5153</v>
      </c>
      <c r="AF175" s="3" t="s">
        <v>108</v>
      </c>
      <c r="BJ175" s="3">
        <v>4360</v>
      </c>
      <c r="BK175" s="3">
        <v>4580</v>
      </c>
      <c r="BN175" s="5">
        <v>21976</v>
      </c>
      <c r="BO175" s="3">
        <v>1</v>
      </c>
      <c r="BS175" s="3">
        <v>2817</v>
      </c>
      <c r="BT175" s="3">
        <v>220</v>
      </c>
      <c r="BV175" s="3" t="s">
        <v>144</v>
      </c>
      <c r="BW175" s="3" t="s">
        <v>99</v>
      </c>
      <c r="BX175" s="3">
        <v>3</v>
      </c>
      <c r="BY175" s="3" t="s">
        <v>100</v>
      </c>
      <c r="BZ175" s="3">
        <v>25</v>
      </c>
      <c r="CA175" s="3" t="s">
        <v>101</v>
      </c>
      <c r="CD175" s="3">
        <v>29.069603099999998</v>
      </c>
      <c r="CE175" s="3">
        <v>288</v>
      </c>
      <c r="CF175" s="3">
        <v>-96.3868011</v>
      </c>
      <c r="CI175" s="3" t="s">
        <v>102</v>
      </c>
      <c r="CJ175" s="3" t="s">
        <v>89</v>
      </c>
      <c r="CK175" s="3" t="s">
        <v>145</v>
      </c>
      <c r="CL175" s="3">
        <v>124407205</v>
      </c>
      <c r="CP175" s="3">
        <v>0</v>
      </c>
    </row>
    <row r="176" spans="1:94" ht="30">
      <c r="A176" s="4">
        <v>42339812460000</v>
      </c>
      <c r="B176" s="7">
        <v>4233981246</v>
      </c>
      <c r="C176" s="4">
        <f>COUNTIF(Table2[API 10/UWI],Table1[[#This Row],[Cleaned API]])</f>
        <v>0</v>
      </c>
      <c r="D176" s="7" t="str">
        <f>IFERROR(INDEX(Table2[Permit Type],MATCH(Table1[[#This Row],[Cleaned API]],Table2[API 10/UWI],0)), "Not in Permit List")</f>
        <v>Not in Permit List</v>
      </c>
      <c r="E176" s="7" t="str">
        <f>IF(AND(Table1[[#This Row],[Occurences in Magnum Permit List]]&gt;0, Table1[[#This Row],[Data Pull Permit Type]]="NewDrill"), "Y", "N")</f>
        <v>N</v>
      </c>
      <c r="F176" s="3" t="s">
        <v>89</v>
      </c>
      <c r="G176" s="3" t="s">
        <v>601</v>
      </c>
      <c r="H176" s="8" t="s">
        <v>533</v>
      </c>
      <c r="I176" s="3" t="s">
        <v>602</v>
      </c>
      <c r="J176" s="3" t="str">
        <f>LEFT(Table1[[#This Row],[County/Parish]],LEN(Table1[[#This Row],[County/Parish]])-5)</f>
        <v>MONTGOMERY</v>
      </c>
      <c r="K176" s="3" t="s">
        <v>603</v>
      </c>
      <c r="L176" s="3" t="s">
        <v>260</v>
      </c>
      <c r="M176" s="3" t="s">
        <v>485</v>
      </c>
      <c r="N176" s="3" t="s">
        <v>95</v>
      </c>
      <c r="O176" s="3">
        <v>3926</v>
      </c>
      <c r="AF176" s="3" t="s">
        <v>108</v>
      </c>
      <c r="BJ176" s="3">
        <v>2950</v>
      </c>
      <c r="BK176" s="3">
        <v>3926</v>
      </c>
      <c r="BN176" s="5">
        <v>30693</v>
      </c>
      <c r="BO176" s="3">
        <v>1</v>
      </c>
      <c r="BS176" s="3">
        <v>12722</v>
      </c>
      <c r="BT176" s="3">
        <v>976</v>
      </c>
      <c r="BV176" s="3" t="s">
        <v>604</v>
      </c>
      <c r="BW176" s="3" t="s">
        <v>99</v>
      </c>
      <c r="BX176" s="3">
        <v>3</v>
      </c>
      <c r="BY176" s="3" t="s">
        <v>100</v>
      </c>
      <c r="CA176" s="3" t="s">
        <v>101</v>
      </c>
      <c r="CD176" s="3">
        <v>30.222178299999999</v>
      </c>
      <c r="CE176" s="3">
        <v>502</v>
      </c>
      <c r="CF176" s="3">
        <v>-95.389280999999997</v>
      </c>
      <c r="CI176" s="3" t="s">
        <v>102</v>
      </c>
      <c r="CJ176" s="3" t="s">
        <v>89</v>
      </c>
      <c r="CK176" s="3" t="s">
        <v>605</v>
      </c>
      <c r="CL176" s="3">
        <v>124406821</v>
      </c>
      <c r="CP176" s="3">
        <v>0</v>
      </c>
    </row>
    <row r="177" spans="1:94" ht="30">
      <c r="A177" s="4">
        <v>42391815100000</v>
      </c>
      <c r="B177" s="7">
        <v>4239181510</v>
      </c>
      <c r="C177" s="4">
        <f>COUNTIF(Table2[API 10/UWI],Table1[[#This Row],[Cleaned API]])</f>
        <v>0</v>
      </c>
      <c r="D177" s="7" t="str">
        <f>IFERROR(INDEX(Table2[Permit Type],MATCH(Table1[[#This Row],[Cleaned API]],Table2[API 10/UWI],0)), "Not in Permit List")</f>
        <v>Not in Permit List</v>
      </c>
      <c r="E177" s="7" t="str">
        <f>IF(AND(Table1[[#This Row],[Occurences in Magnum Permit List]]&gt;0, Table1[[#This Row],[Data Pull Permit Type]]="NewDrill"), "Y", "N")</f>
        <v>N</v>
      </c>
      <c r="F177" s="3" t="s">
        <v>89</v>
      </c>
      <c r="G177" s="3" t="s">
        <v>514</v>
      </c>
      <c r="H177" s="8" t="s">
        <v>606</v>
      </c>
      <c r="I177" s="3" t="s">
        <v>515</v>
      </c>
      <c r="J177" s="3" t="str">
        <f>LEFT(Table1[[#This Row],[County/Parish]],LEN(Table1[[#This Row],[County/Parish]])-5)</f>
        <v>REFUGIO</v>
      </c>
      <c r="K177" s="3">
        <v>6100</v>
      </c>
      <c r="L177" s="3" t="s">
        <v>260</v>
      </c>
      <c r="M177" s="3" t="s">
        <v>485</v>
      </c>
      <c r="N177" s="3" t="s">
        <v>95</v>
      </c>
      <c r="O177" s="3">
        <v>2038</v>
      </c>
      <c r="AF177" s="3" t="s">
        <v>96</v>
      </c>
      <c r="BJ177" s="3">
        <v>2028</v>
      </c>
      <c r="BK177" s="3">
        <v>2038</v>
      </c>
      <c r="BO177" s="3">
        <v>1</v>
      </c>
      <c r="BS177" s="3">
        <v>5815</v>
      </c>
      <c r="BT177" s="3">
        <v>10</v>
      </c>
      <c r="BV177" s="3" t="s">
        <v>516</v>
      </c>
      <c r="BW177" s="3" t="s">
        <v>99</v>
      </c>
      <c r="BX177" s="3">
        <v>2</v>
      </c>
      <c r="BY177" s="3" t="s">
        <v>100</v>
      </c>
      <c r="CA177" s="3" t="s">
        <v>101</v>
      </c>
      <c r="CD177" s="3">
        <v>28.183777299999999</v>
      </c>
      <c r="CE177" s="3">
        <v>42</v>
      </c>
      <c r="CF177" s="3">
        <v>-97.519259000000005</v>
      </c>
      <c r="CI177" s="3" t="s">
        <v>102</v>
      </c>
      <c r="CJ177" s="3" t="s">
        <v>89</v>
      </c>
      <c r="CK177" s="3" t="s">
        <v>517</v>
      </c>
      <c r="CL177" s="3">
        <v>124406278</v>
      </c>
      <c r="CP177" s="3">
        <v>0</v>
      </c>
    </row>
    <row r="178" spans="1:94" ht="45">
      <c r="A178" s="4">
        <v>42123005770000</v>
      </c>
      <c r="B178" s="7">
        <v>4212300577</v>
      </c>
      <c r="C178" s="4">
        <f>COUNTIF(Table2[API 10/UWI],Table1[[#This Row],[Cleaned API]])</f>
        <v>0</v>
      </c>
      <c r="D178" s="7" t="str">
        <f>IFERROR(INDEX(Table2[Permit Type],MATCH(Table1[[#This Row],[Cleaned API]],Table2[API 10/UWI],0)), "Not in Permit List")</f>
        <v>Not in Permit List</v>
      </c>
      <c r="E178" s="7" t="str">
        <f>IF(AND(Table1[[#This Row],[Occurences in Magnum Permit List]]&gt;0, Table1[[#This Row],[Data Pull Permit Type]]="NewDrill"), "Y", "N")</f>
        <v>N</v>
      </c>
      <c r="F178" s="3" t="s">
        <v>89</v>
      </c>
      <c r="G178" s="3" t="s">
        <v>518</v>
      </c>
      <c r="H178" s="8">
        <v>3</v>
      </c>
      <c r="I178" s="3" t="s">
        <v>275</v>
      </c>
      <c r="J178" s="3" t="str">
        <f>LEFT(Table1[[#This Row],[County/Parish]],LEN(Table1[[#This Row],[County/Parish]])-5)</f>
        <v>DEWITT</v>
      </c>
      <c r="L178" s="3" t="s">
        <v>260</v>
      </c>
      <c r="M178" s="3" t="s">
        <v>415</v>
      </c>
      <c r="N178" s="3" t="s">
        <v>95</v>
      </c>
      <c r="O178" s="3">
        <v>7654</v>
      </c>
      <c r="AB178" s="3" t="s">
        <v>163</v>
      </c>
      <c r="AF178" s="3" t="s">
        <v>96</v>
      </c>
      <c r="AJ178" s="3" t="s">
        <v>164</v>
      </c>
      <c r="BJ178" s="3">
        <v>2200</v>
      </c>
      <c r="BK178" s="3">
        <v>2726</v>
      </c>
      <c r="BN178" s="5">
        <v>28738</v>
      </c>
      <c r="BO178" s="3">
        <v>1</v>
      </c>
      <c r="BS178" s="3">
        <v>394</v>
      </c>
      <c r="BT178" s="3">
        <v>526</v>
      </c>
      <c r="BV178" s="3" t="s">
        <v>520</v>
      </c>
      <c r="BW178" s="3" t="s">
        <v>99</v>
      </c>
      <c r="BX178" s="3">
        <v>2</v>
      </c>
      <c r="BY178" s="3" t="s">
        <v>100</v>
      </c>
      <c r="CA178" s="3" t="s">
        <v>101</v>
      </c>
      <c r="CD178" s="3">
        <v>28.943804799999999</v>
      </c>
      <c r="CE178" s="3">
        <v>153</v>
      </c>
      <c r="CF178" s="3">
        <v>-97.342828999999995</v>
      </c>
      <c r="CI178" s="3" t="s">
        <v>102</v>
      </c>
      <c r="CJ178" s="3" t="s">
        <v>89</v>
      </c>
      <c r="CK178" s="3" t="s">
        <v>521</v>
      </c>
      <c r="CL178" s="3">
        <v>124406080</v>
      </c>
      <c r="CP178" s="3">
        <v>0</v>
      </c>
    </row>
    <row r="179" spans="1:94" ht="60">
      <c r="A179" s="4">
        <v>17099010120000</v>
      </c>
      <c r="B179" s="7">
        <v>1709901012</v>
      </c>
      <c r="C179" s="4">
        <f>COUNTIF(Table2[API 10/UWI],Table1[[#This Row],[Cleaned API]])</f>
        <v>1</v>
      </c>
      <c r="D179" s="7" t="str">
        <f>IFERROR(INDEX(Table2[Permit Type],MATCH(Table1[[#This Row],[Cleaned API]],Table2[API 10/UWI],0)), "Not in Permit List")</f>
        <v>NewDrill</v>
      </c>
      <c r="E179" s="7" t="str">
        <f>IF(AND(Table1[[#This Row],[Occurences in Magnum Permit List]]&gt;0, Table1[[#This Row],[Data Pull Permit Type]]="NewDrill"), "Y", "N")</f>
        <v>Y</v>
      </c>
      <c r="F179" s="3" t="s">
        <v>89</v>
      </c>
      <c r="G179" s="3" t="s">
        <v>607</v>
      </c>
      <c r="H179" s="8">
        <v>1</v>
      </c>
      <c r="I179" s="3" t="s">
        <v>459</v>
      </c>
      <c r="J179" s="3" t="str">
        <f>LEFT(Table1[[#This Row],[County/Parish]],LEN(Table1[[#This Row],[County/Parish]])-5)</f>
        <v>ST. MARTIN</v>
      </c>
      <c r="K179" s="3">
        <v>11000</v>
      </c>
      <c r="L179" s="3" t="s">
        <v>107</v>
      </c>
      <c r="M179" s="3" t="s">
        <v>404</v>
      </c>
      <c r="N179" s="3" t="s">
        <v>95</v>
      </c>
      <c r="O179" s="3">
        <v>12000</v>
      </c>
      <c r="P179" s="5">
        <v>39987</v>
      </c>
      <c r="Q179" s="5">
        <v>40057</v>
      </c>
      <c r="R179" s="5">
        <v>44075</v>
      </c>
      <c r="S179" s="3">
        <v>124</v>
      </c>
      <c r="V179" s="3">
        <v>13249</v>
      </c>
      <c r="W179" s="3">
        <v>2</v>
      </c>
      <c r="X179" s="3">
        <v>87</v>
      </c>
      <c r="Z179" s="3">
        <v>2510</v>
      </c>
      <c r="AA179" s="3">
        <v>13249</v>
      </c>
      <c r="AC179" s="3">
        <v>320</v>
      </c>
      <c r="AE179" s="3">
        <v>1161</v>
      </c>
      <c r="AF179" s="3" t="s">
        <v>195</v>
      </c>
      <c r="AG179" s="3">
        <v>0</v>
      </c>
      <c r="AH179" s="3">
        <v>1161</v>
      </c>
      <c r="AI179" s="3">
        <v>0</v>
      </c>
      <c r="AK179" s="3">
        <v>15</v>
      </c>
      <c r="AL179" s="3">
        <v>15</v>
      </c>
      <c r="AM179" s="3">
        <v>0</v>
      </c>
      <c r="AN179" s="3">
        <v>92323</v>
      </c>
      <c r="AO179" s="3">
        <v>75</v>
      </c>
      <c r="AP179" s="3">
        <v>592</v>
      </c>
      <c r="AR179" s="5">
        <v>44096</v>
      </c>
      <c r="AS179" s="3">
        <v>313</v>
      </c>
      <c r="AT179" s="3">
        <v>50</v>
      </c>
      <c r="AV179" s="3">
        <v>0</v>
      </c>
      <c r="AX179" s="3">
        <v>0</v>
      </c>
      <c r="BD179" s="3">
        <v>484</v>
      </c>
      <c r="BE179" s="3">
        <v>7</v>
      </c>
      <c r="BF179" s="3">
        <v>484</v>
      </c>
      <c r="BG179" s="3">
        <v>7</v>
      </c>
      <c r="BH179" s="3">
        <v>3</v>
      </c>
      <c r="BI179" s="3">
        <v>7</v>
      </c>
      <c r="BJ179" s="3">
        <v>11599</v>
      </c>
      <c r="BK179" s="3">
        <v>11605</v>
      </c>
      <c r="BN179" s="5">
        <v>40033</v>
      </c>
      <c r="BO179" s="3">
        <v>1</v>
      </c>
      <c r="BP179" s="3">
        <v>1</v>
      </c>
      <c r="BR179" s="3" t="s">
        <v>608</v>
      </c>
      <c r="BS179" s="3" t="s">
        <v>609</v>
      </c>
      <c r="BT179" s="3">
        <v>6</v>
      </c>
      <c r="BV179" s="3" t="s">
        <v>461</v>
      </c>
      <c r="BW179" s="3" t="s">
        <v>125</v>
      </c>
      <c r="BX179" s="3" t="s">
        <v>198</v>
      </c>
      <c r="BY179" s="3" t="s">
        <v>100</v>
      </c>
      <c r="BZ179" s="3">
        <v>31</v>
      </c>
      <c r="CA179" s="3" t="s">
        <v>101</v>
      </c>
      <c r="CB179" s="3" t="s">
        <v>138</v>
      </c>
      <c r="CC179" s="3" t="s">
        <v>610</v>
      </c>
      <c r="CD179" s="3">
        <v>30.2172704</v>
      </c>
      <c r="CF179" s="3">
        <v>-91.788179600000007</v>
      </c>
      <c r="CI179" s="3" t="s">
        <v>201</v>
      </c>
      <c r="CJ179" s="3" t="s">
        <v>126</v>
      </c>
      <c r="CL179" s="3">
        <v>124375966</v>
      </c>
      <c r="CM179" s="3">
        <v>643</v>
      </c>
      <c r="CO179" s="3">
        <v>283</v>
      </c>
      <c r="CP179" s="3">
        <v>239529</v>
      </c>
    </row>
    <row r="180" spans="1:94" ht="45">
      <c r="A180" s="4">
        <v>42285335040000</v>
      </c>
      <c r="B180" s="7">
        <v>4228533504</v>
      </c>
      <c r="C180" s="4">
        <f>COUNTIF(Table2[API 10/UWI],Table1[[#This Row],[Cleaned API]])</f>
        <v>1</v>
      </c>
      <c r="D180" s="7" t="str">
        <f>IFERROR(INDEX(Table2[Permit Type],MATCH(Table1[[#This Row],[Cleaned API]],Table2[API 10/UWI],0)), "Not in Permit List")</f>
        <v>NewDrill</v>
      </c>
      <c r="E180" s="7" t="str">
        <f>IF(AND(Table1[[#This Row],[Occurences in Magnum Permit List]]&gt;0, Table1[[#This Row],[Data Pull Permit Type]]="NewDrill"), "Y", "N")</f>
        <v>Y</v>
      </c>
      <c r="F180" s="3" t="s">
        <v>89</v>
      </c>
      <c r="G180" s="3" t="s">
        <v>611</v>
      </c>
      <c r="H180" s="8">
        <v>1</v>
      </c>
      <c r="I180" s="3" t="s">
        <v>228</v>
      </c>
      <c r="J180" s="3" t="str">
        <f>LEFT(Table1[[#This Row],[County/Parish]],LEN(Table1[[#This Row],[County/Parish]])-5)</f>
        <v>LAVACA</v>
      </c>
      <c r="K180" s="3" t="s">
        <v>356</v>
      </c>
      <c r="L180" s="3" t="s">
        <v>93</v>
      </c>
      <c r="M180" s="3" t="s">
        <v>94</v>
      </c>
      <c r="N180" s="3" t="s">
        <v>119</v>
      </c>
      <c r="O180" s="3">
        <v>9517</v>
      </c>
      <c r="P180" s="5">
        <v>39729</v>
      </c>
      <c r="Q180" s="5">
        <v>39814</v>
      </c>
      <c r="R180" s="5">
        <v>43983</v>
      </c>
      <c r="S180" s="3">
        <v>138</v>
      </c>
      <c r="T180" s="3">
        <v>3112593</v>
      </c>
      <c r="U180" s="3">
        <v>1539</v>
      </c>
      <c r="V180" s="3">
        <v>43743</v>
      </c>
      <c r="W180" s="3">
        <v>21</v>
      </c>
      <c r="X180" s="3">
        <v>437</v>
      </c>
      <c r="Y180" s="3">
        <v>38976</v>
      </c>
      <c r="Z180" s="3">
        <v>27247</v>
      </c>
      <c r="AA180" s="3">
        <v>562509</v>
      </c>
      <c r="AB180" s="3" t="s">
        <v>163</v>
      </c>
      <c r="AC180" s="3">
        <v>150</v>
      </c>
      <c r="AD180" s="3">
        <v>12063</v>
      </c>
      <c r="AE180" s="3">
        <v>1289</v>
      </c>
      <c r="AF180" s="3" t="s">
        <v>96</v>
      </c>
      <c r="AG180" s="3">
        <v>92737</v>
      </c>
      <c r="AH180" s="3">
        <v>16745</v>
      </c>
      <c r="AI180" s="3">
        <v>299</v>
      </c>
      <c r="AJ180" s="3" t="s">
        <v>164</v>
      </c>
      <c r="AK180" s="3">
        <v>8</v>
      </c>
      <c r="AL180" s="3">
        <v>110</v>
      </c>
      <c r="AM180" s="3">
        <v>609</v>
      </c>
      <c r="AN180" s="3">
        <v>659000</v>
      </c>
      <c r="AO180" s="3">
        <v>74</v>
      </c>
      <c r="AP180" s="3">
        <v>7778</v>
      </c>
      <c r="AQ180" s="3">
        <v>401385</v>
      </c>
      <c r="AR180" s="5">
        <v>43473</v>
      </c>
      <c r="AS180" s="3">
        <v>1675</v>
      </c>
      <c r="AT180" s="3">
        <v>2615</v>
      </c>
      <c r="AU180" s="3">
        <v>3037</v>
      </c>
      <c r="AV180" s="3">
        <v>72850</v>
      </c>
      <c r="AW180" s="3">
        <v>68142.335000000006</v>
      </c>
      <c r="AX180" s="3">
        <v>71160</v>
      </c>
      <c r="AY180" s="3">
        <v>14.675000000000001</v>
      </c>
      <c r="AZ180" s="3">
        <v>13.7</v>
      </c>
      <c r="BA180" s="3">
        <v>11.2</v>
      </c>
      <c r="BB180" s="3">
        <v>62846</v>
      </c>
      <c r="BC180" s="3">
        <v>125</v>
      </c>
      <c r="BD180" s="3">
        <v>1335</v>
      </c>
      <c r="BE180" s="3">
        <v>126</v>
      </c>
      <c r="BF180" s="3">
        <v>11597</v>
      </c>
      <c r="BG180" s="3">
        <v>126</v>
      </c>
      <c r="BH180" s="3">
        <v>70</v>
      </c>
      <c r="BI180" s="3">
        <v>126</v>
      </c>
      <c r="BJ180" s="3">
        <v>8534</v>
      </c>
      <c r="BK180" s="3">
        <v>8669</v>
      </c>
      <c r="BL180" s="3">
        <v>0.67</v>
      </c>
      <c r="BM180" s="3">
        <v>53.6</v>
      </c>
      <c r="BN180" s="5">
        <v>43470</v>
      </c>
      <c r="BO180" s="3">
        <v>1</v>
      </c>
      <c r="BP180" s="3">
        <v>1</v>
      </c>
      <c r="BQ180" s="3" t="s">
        <v>89</v>
      </c>
      <c r="BR180" s="3" t="s">
        <v>97</v>
      </c>
      <c r="BS180" s="3">
        <v>245422</v>
      </c>
      <c r="BT180" s="3">
        <v>135</v>
      </c>
      <c r="BV180" s="3" t="s">
        <v>612</v>
      </c>
      <c r="BW180" s="3" t="s">
        <v>99</v>
      </c>
      <c r="BX180" s="3">
        <v>2</v>
      </c>
      <c r="BY180" s="3" t="s">
        <v>100</v>
      </c>
      <c r="CA180" s="3" t="s">
        <v>101</v>
      </c>
      <c r="CD180" s="3">
        <v>29.1290601</v>
      </c>
      <c r="CE180" s="3">
        <v>58</v>
      </c>
      <c r="CF180" s="3">
        <v>-96.857525699999997</v>
      </c>
      <c r="CI180" s="3" t="s">
        <v>102</v>
      </c>
      <c r="CJ180" s="3" t="s">
        <v>89</v>
      </c>
      <c r="CK180" s="3" t="s">
        <v>613</v>
      </c>
      <c r="CL180" s="3">
        <v>124375132</v>
      </c>
      <c r="CM180" s="3">
        <v>9021</v>
      </c>
      <c r="CN180" s="3">
        <v>614712</v>
      </c>
      <c r="CO180" s="3">
        <v>1171</v>
      </c>
      <c r="CP180" s="3">
        <v>0</v>
      </c>
    </row>
    <row r="181" spans="1:94" ht="45">
      <c r="A181" s="4">
        <v>42215017510000</v>
      </c>
      <c r="B181" s="7">
        <v>4221501751</v>
      </c>
      <c r="C181" s="4">
        <f>COUNTIF(Table2[API 10/UWI],Table1[[#This Row],[Cleaned API]])</f>
        <v>1</v>
      </c>
      <c r="D181" s="7" t="str">
        <f>IFERROR(INDEX(Table2[Permit Type],MATCH(Table1[[#This Row],[Cleaned API]],Table2[API 10/UWI],0)), "Not in Permit List")</f>
        <v>ReEnter</v>
      </c>
      <c r="E181" s="7" t="str">
        <f>IF(AND(Table1[[#This Row],[Occurences in Magnum Permit List]]&gt;0, Table1[[#This Row],[Data Pull Permit Type]]="NewDrill"), "Y", "N")</f>
        <v>N</v>
      </c>
      <c r="F181" s="3" t="s">
        <v>89</v>
      </c>
      <c r="G181" s="3" t="s">
        <v>553</v>
      </c>
      <c r="H181" s="8">
        <v>4</v>
      </c>
      <c r="I181" s="3" t="s">
        <v>443</v>
      </c>
      <c r="J181" s="3" t="str">
        <f>LEFT(Table1[[#This Row],[County/Parish]],LEN(Table1[[#This Row],[County/Parish]])-5)</f>
        <v>HIDALGO</v>
      </c>
      <c r="K181" s="3" t="s">
        <v>444</v>
      </c>
      <c r="L181" s="3" t="s">
        <v>93</v>
      </c>
      <c r="M181" s="3" t="s">
        <v>194</v>
      </c>
      <c r="N181" s="3" t="s">
        <v>95</v>
      </c>
      <c r="O181" s="3">
        <v>9018</v>
      </c>
      <c r="P181" s="5">
        <v>23330</v>
      </c>
      <c r="Q181" s="5">
        <v>39722</v>
      </c>
      <c r="R181" s="5">
        <v>41244</v>
      </c>
      <c r="S181" s="3">
        <v>22</v>
      </c>
      <c r="T181" s="3">
        <v>37579</v>
      </c>
      <c r="V181" s="3">
        <v>3461</v>
      </c>
      <c r="Y181" s="3">
        <v>2</v>
      </c>
      <c r="Z181" s="3">
        <v>33494</v>
      </c>
      <c r="AA181" s="3">
        <v>9724</v>
      </c>
      <c r="AC181" s="3">
        <v>959</v>
      </c>
      <c r="AD181" s="3">
        <v>3464</v>
      </c>
      <c r="AE181" s="3">
        <v>2327</v>
      </c>
      <c r="AF181" s="3" t="s">
        <v>96</v>
      </c>
      <c r="AG181" s="3">
        <v>17023</v>
      </c>
      <c r="AH181" s="3">
        <v>5164</v>
      </c>
      <c r="AI181" s="3">
        <v>18915</v>
      </c>
      <c r="AK181" s="3">
        <v>16</v>
      </c>
      <c r="AL181" s="3">
        <v>32</v>
      </c>
      <c r="AM181" s="3">
        <v>96</v>
      </c>
      <c r="AN181" s="3">
        <v>191367</v>
      </c>
      <c r="AO181" s="3">
        <v>0</v>
      </c>
      <c r="AR181" s="5">
        <v>42522</v>
      </c>
      <c r="AT181" s="3">
        <v>0</v>
      </c>
      <c r="AU181" s="3">
        <v>0</v>
      </c>
      <c r="AV181" s="3">
        <v>5990</v>
      </c>
      <c r="AX181" s="3">
        <v>10860</v>
      </c>
      <c r="AZ181" s="3">
        <v>167.1</v>
      </c>
      <c r="BA181" s="3">
        <v>0</v>
      </c>
      <c r="BB181" s="3">
        <v>4407</v>
      </c>
      <c r="BC181" s="3">
        <v>16</v>
      </c>
      <c r="BD181" s="3">
        <v>959</v>
      </c>
      <c r="BE181" s="3">
        <v>1</v>
      </c>
      <c r="BF181" s="3">
        <v>1536</v>
      </c>
      <c r="BG181" s="3">
        <v>1</v>
      </c>
      <c r="BH181" s="3">
        <v>9</v>
      </c>
      <c r="BI181" s="3">
        <v>1</v>
      </c>
      <c r="BJ181" s="3">
        <v>6538</v>
      </c>
      <c r="BK181" s="3">
        <v>6544</v>
      </c>
      <c r="BL181" s="3">
        <v>0.8</v>
      </c>
      <c r="BM181" s="3">
        <v>74.400000000000006</v>
      </c>
      <c r="BN181" s="5">
        <v>39711</v>
      </c>
      <c r="BO181" s="3">
        <v>1</v>
      </c>
      <c r="BP181" s="3">
        <v>1</v>
      </c>
      <c r="BQ181" s="3" t="s">
        <v>89</v>
      </c>
      <c r="BR181" s="3" t="s">
        <v>335</v>
      </c>
      <c r="BS181" s="3">
        <v>244983</v>
      </c>
      <c r="BT181" s="3">
        <v>6</v>
      </c>
      <c r="BV181" s="3" t="s">
        <v>445</v>
      </c>
      <c r="BW181" s="3" t="s">
        <v>99</v>
      </c>
      <c r="BX181" s="3">
        <v>4</v>
      </c>
      <c r="BY181" s="3" t="s">
        <v>100</v>
      </c>
      <c r="CA181" s="3" t="s">
        <v>101</v>
      </c>
      <c r="CD181" s="3">
        <v>26.264786900000001</v>
      </c>
      <c r="CE181" s="3">
        <v>54</v>
      </c>
      <c r="CF181" s="3">
        <v>-97.907410299999995</v>
      </c>
      <c r="CI181" s="3" t="s">
        <v>102</v>
      </c>
      <c r="CJ181" s="3" t="s">
        <v>89</v>
      </c>
      <c r="CK181" s="3" t="s">
        <v>447</v>
      </c>
      <c r="CL181" s="3">
        <v>124366724</v>
      </c>
      <c r="CN181" s="3">
        <v>79</v>
      </c>
      <c r="CO181" s="3">
        <v>11</v>
      </c>
      <c r="CP181" s="3">
        <v>2453</v>
      </c>
    </row>
    <row r="182" spans="1:94" ht="75">
      <c r="A182" s="4">
        <v>42505363090000</v>
      </c>
      <c r="B182" s="7">
        <v>4250536309</v>
      </c>
      <c r="C182" s="4">
        <f>COUNTIF(Table2[API 10/UWI],Table1[[#This Row],[Cleaned API]])</f>
        <v>0</v>
      </c>
      <c r="D182" s="7" t="str">
        <f>IFERROR(INDEX(Table2[Permit Type],MATCH(Table1[[#This Row],[Cleaned API]],Table2[API 10/UWI],0)), "Not in Permit List")</f>
        <v>Not in Permit List</v>
      </c>
      <c r="E182" s="7" t="str">
        <f>IF(AND(Table1[[#This Row],[Occurences in Magnum Permit List]]&gt;0, Table1[[#This Row],[Data Pull Permit Type]]="NewDrill"), "Y", "N")</f>
        <v>N</v>
      </c>
      <c r="F182" s="3" t="s">
        <v>89</v>
      </c>
      <c r="G182" s="3" t="s">
        <v>432</v>
      </c>
      <c r="H182" s="8">
        <v>1</v>
      </c>
      <c r="I182" s="3" t="s">
        <v>433</v>
      </c>
      <c r="J182" s="3" t="str">
        <f>LEFT(Table1[[#This Row],[County/Parish]],LEN(Table1[[#This Row],[County/Parish]])-5)</f>
        <v>ZAPATA</v>
      </c>
      <c r="K182" s="3" t="s">
        <v>434</v>
      </c>
      <c r="L182" s="3" t="s">
        <v>93</v>
      </c>
      <c r="M182" s="3" t="s">
        <v>94</v>
      </c>
      <c r="N182" s="3" t="s">
        <v>95</v>
      </c>
      <c r="O182" s="3">
        <v>10134</v>
      </c>
      <c r="P182" s="5">
        <v>39738</v>
      </c>
      <c r="Q182" s="5">
        <v>39814</v>
      </c>
      <c r="R182" s="5">
        <v>43983</v>
      </c>
      <c r="S182" s="3">
        <v>138</v>
      </c>
      <c r="T182" s="3">
        <v>3227714</v>
      </c>
      <c r="U182" s="3">
        <v>234</v>
      </c>
      <c r="V182" s="3">
        <v>7408</v>
      </c>
      <c r="Y182" s="3">
        <v>5679</v>
      </c>
      <c r="Z182" s="3">
        <v>19118</v>
      </c>
      <c r="AA182" s="3">
        <v>545360</v>
      </c>
      <c r="AC182" s="3">
        <v>745</v>
      </c>
      <c r="AD182" s="3">
        <v>120869</v>
      </c>
      <c r="AE182" s="3">
        <v>3567</v>
      </c>
      <c r="AF182" s="3" t="s">
        <v>96</v>
      </c>
      <c r="AG182" s="3">
        <v>569487</v>
      </c>
      <c r="AH182" s="3">
        <v>98482</v>
      </c>
      <c r="AI182" s="3">
        <v>1989</v>
      </c>
      <c r="AK182" s="3">
        <v>28</v>
      </c>
      <c r="AL182" s="3">
        <v>735</v>
      </c>
      <c r="AM182" s="3">
        <v>4243</v>
      </c>
      <c r="AN182" s="3">
        <v>4410036</v>
      </c>
      <c r="AO182" s="3">
        <v>33</v>
      </c>
      <c r="AP182" s="3">
        <v>27</v>
      </c>
      <c r="AQ182" s="3">
        <v>114184</v>
      </c>
      <c r="AR182" s="5">
        <v>42741</v>
      </c>
      <c r="AS182" s="3">
        <v>662</v>
      </c>
      <c r="AT182" s="3">
        <v>60</v>
      </c>
      <c r="AU182" s="3">
        <v>900</v>
      </c>
      <c r="AV182" s="3">
        <v>152720</v>
      </c>
      <c r="AX182" s="3">
        <v>435710</v>
      </c>
      <c r="AZ182" s="3">
        <v>6.5</v>
      </c>
      <c r="BA182" s="3">
        <v>0</v>
      </c>
      <c r="BB182" s="3">
        <v>120869</v>
      </c>
      <c r="BC182" s="3">
        <v>1</v>
      </c>
      <c r="BD182" s="3">
        <v>778</v>
      </c>
      <c r="BE182" s="3">
        <v>2</v>
      </c>
      <c r="BF182" s="3">
        <v>20890</v>
      </c>
      <c r="BG182" s="3">
        <v>1</v>
      </c>
      <c r="BH182" s="3">
        <v>125</v>
      </c>
      <c r="BI182" s="3">
        <v>1</v>
      </c>
      <c r="BJ182" s="3">
        <v>7578</v>
      </c>
      <c r="BK182" s="3">
        <v>9530</v>
      </c>
      <c r="BL182" s="3">
        <v>0.63</v>
      </c>
      <c r="BM182" s="3">
        <v>48</v>
      </c>
      <c r="BN182" s="5">
        <v>40291</v>
      </c>
      <c r="BO182" s="3">
        <v>1</v>
      </c>
      <c r="BP182" s="3">
        <v>1</v>
      </c>
      <c r="BQ182" s="3" t="s">
        <v>428</v>
      </c>
      <c r="BR182" s="3" t="s">
        <v>159</v>
      </c>
      <c r="BS182" s="3">
        <v>244496</v>
      </c>
      <c r="BT182" s="3">
        <v>1952</v>
      </c>
      <c r="BV182" s="3" t="s">
        <v>436</v>
      </c>
      <c r="BW182" s="3" t="s">
        <v>99</v>
      </c>
      <c r="BX182" s="3">
        <v>4</v>
      </c>
      <c r="BY182" s="3" t="s">
        <v>100</v>
      </c>
      <c r="CA182" s="3" t="s">
        <v>101</v>
      </c>
      <c r="CD182" s="3">
        <v>26.9831216</v>
      </c>
      <c r="CE182" s="3">
        <v>127</v>
      </c>
      <c r="CF182" s="3">
        <v>-99.288898799999998</v>
      </c>
      <c r="CI182" s="3" t="s">
        <v>102</v>
      </c>
      <c r="CJ182" s="3" t="s">
        <v>89</v>
      </c>
      <c r="CK182" s="3" t="s">
        <v>437</v>
      </c>
      <c r="CL182" s="3">
        <v>124356010</v>
      </c>
      <c r="CN182" s="3">
        <v>72095</v>
      </c>
      <c r="CO182" s="3">
        <v>419</v>
      </c>
      <c r="CP182" s="3">
        <v>8888</v>
      </c>
    </row>
    <row r="183" spans="1:94" ht="60">
      <c r="A183" s="4">
        <v>42297348010000</v>
      </c>
      <c r="B183" s="7">
        <v>4229734801</v>
      </c>
      <c r="C183" s="4">
        <f>COUNTIF(Table2[API 10/UWI],Table1[[#This Row],[Cleaned API]])</f>
        <v>1</v>
      </c>
      <c r="D183" s="7" t="str">
        <f>IFERROR(INDEX(Table2[Permit Type],MATCH(Table1[[#This Row],[Cleaned API]],Table2[API 10/UWI],0)), "Not in Permit List")</f>
        <v>NewDrill</v>
      </c>
      <c r="E183" s="7" t="str">
        <f>IF(AND(Table1[[#This Row],[Occurences in Magnum Permit List]]&gt;0, Table1[[#This Row],[Data Pull Permit Type]]="NewDrill"), "Y", "N")</f>
        <v>Y</v>
      </c>
      <c r="F183" s="3" t="s">
        <v>89</v>
      </c>
      <c r="G183" s="3" t="s">
        <v>614</v>
      </c>
      <c r="H183" s="8">
        <v>1</v>
      </c>
      <c r="I183" s="3" t="s">
        <v>439</v>
      </c>
      <c r="J183" s="3" t="str">
        <f>LEFT(Table1[[#This Row],[County/Parish]],LEN(Table1[[#This Row],[County/Parish]])-5)</f>
        <v>LIVE OAK</v>
      </c>
      <c r="K183" s="3" t="s">
        <v>615</v>
      </c>
      <c r="L183" s="3" t="s">
        <v>93</v>
      </c>
      <c r="M183" s="3" t="s">
        <v>94</v>
      </c>
      <c r="N183" s="3" t="s">
        <v>95</v>
      </c>
      <c r="O183" s="3">
        <v>7015</v>
      </c>
      <c r="P183" s="5">
        <v>39693</v>
      </c>
      <c r="Q183" s="5">
        <v>39753</v>
      </c>
      <c r="R183" s="5">
        <v>41244</v>
      </c>
      <c r="S183" s="3">
        <v>49</v>
      </c>
      <c r="T183" s="3">
        <v>229417</v>
      </c>
      <c r="V183" s="3">
        <v>709</v>
      </c>
      <c r="Y183" s="3">
        <v>276</v>
      </c>
      <c r="Z183" s="3">
        <v>797</v>
      </c>
      <c r="AA183" s="3">
        <v>38945</v>
      </c>
      <c r="AB183" s="3" t="s">
        <v>163</v>
      </c>
      <c r="AC183" s="3">
        <v>25</v>
      </c>
      <c r="AD183" s="3">
        <v>10606</v>
      </c>
      <c r="AE183" s="3">
        <v>211</v>
      </c>
      <c r="AF183" s="3" t="s">
        <v>96</v>
      </c>
      <c r="AG183" s="3">
        <v>62264</v>
      </c>
      <c r="AH183" s="3">
        <v>10588</v>
      </c>
      <c r="AI183" s="3">
        <v>166</v>
      </c>
      <c r="AJ183" s="3" t="s">
        <v>164</v>
      </c>
      <c r="AK183" s="3">
        <v>2</v>
      </c>
      <c r="AL183" s="3">
        <v>57</v>
      </c>
      <c r="AM183" s="3">
        <v>331</v>
      </c>
      <c r="AN183" s="3">
        <v>341161</v>
      </c>
      <c r="AO183" s="3">
        <v>1</v>
      </c>
      <c r="AP183" s="3">
        <v>115</v>
      </c>
      <c r="AQ183" s="3">
        <v>25418</v>
      </c>
      <c r="AR183" s="5">
        <v>40311</v>
      </c>
      <c r="AS183" s="3">
        <v>118</v>
      </c>
      <c r="AT183" s="3">
        <v>670</v>
      </c>
      <c r="AU183" s="3">
        <v>2670</v>
      </c>
      <c r="AV183" s="3">
        <v>193550</v>
      </c>
      <c r="AX183" s="3">
        <v>323580</v>
      </c>
      <c r="AZ183" s="3">
        <v>5.2</v>
      </c>
      <c r="BA183" s="3">
        <v>0</v>
      </c>
      <c r="BB183" s="3">
        <v>10950</v>
      </c>
      <c r="BC183" s="3">
        <v>3</v>
      </c>
      <c r="BD183" s="3">
        <v>53</v>
      </c>
      <c r="BE183" s="3">
        <v>2</v>
      </c>
      <c r="BF183" s="3">
        <v>1864</v>
      </c>
      <c r="BG183" s="3">
        <v>3</v>
      </c>
      <c r="BH183" s="3">
        <v>11</v>
      </c>
      <c r="BI183" s="3">
        <v>3</v>
      </c>
      <c r="BJ183" s="3">
        <v>6752</v>
      </c>
      <c r="BK183" s="3">
        <v>6768</v>
      </c>
      <c r="BL183" s="3">
        <v>0.66</v>
      </c>
      <c r="BM183" s="3">
        <v>52.5</v>
      </c>
      <c r="BN183" s="5">
        <v>39716</v>
      </c>
      <c r="BO183" s="3">
        <v>1</v>
      </c>
      <c r="BP183" s="3">
        <v>1</v>
      </c>
      <c r="BQ183" s="3" t="s">
        <v>89</v>
      </c>
      <c r="BR183" s="3" t="s">
        <v>150</v>
      </c>
      <c r="BS183" s="3">
        <v>244450</v>
      </c>
      <c r="BT183" s="3">
        <v>16</v>
      </c>
      <c r="BV183" s="3" t="s">
        <v>614</v>
      </c>
      <c r="BW183" s="3" t="s">
        <v>99</v>
      </c>
      <c r="BX183" s="3">
        <v>2</v>
      </c>
      <c r="BY183" s="3" t="s">
        <v>100</v>
      </c>
      <c r="CA183" s="3" t="s">
        <v>101</v>
      </c>
      <c r="CD183" s="3">
        <v>28.320984599999999</v>
      </c>
      <c r="CE183" s="3">
        <v>145</v>
      </c>
      <c r="CF183" s="3">
        <v>-98.138883399999997</v>
      </c>
      <c r="CI183" s="3" t="s">
        <v>102</v>
      </c>
      <c r="CJ183" s="3" t="s">
        <v>89</v>
      </c>
      <c r="CK183" s="3" t="s">
        <v>616</v>
      </c>
      <c r="CL183" s="3">
        <v>124355822</v>
      </c>
      <c r="CN183" s="3">
        <v>11897</v>
      </c>
      <c r="CO183" s="3">
        <v>56</v>
      </c>
      <c r="CP183" s="3">
        <v>0</v>
      </c>
    </row>
    <row r="184" spans="1:94" ht="30">
      <c r="A184" s="4">
        <v>42245324460000</v>
      </c>
      <c r="B184" s="7">
        <v>4224532446</v>
      </c>
      <c r="C184" s="4">
        <f>COUNTIF(Table2[API 10/UWI],Table1[[#This Row],[Cleaned API]])</f>
        <v>1</v>
      </c>
      <c r="D184" s="7" t="str">
        <f>IFERROR(INDEX(Table2[Permit Type],MATCH(Table1[[#This Row],[Cleaned API]],Table2[API 10/UWI],0)), "Not in Permit List")</f>
        <v>NewDrill</v>
      </c>
      <c r="E184" s="7" t="str">
        <f>IF(AND(Table1[[#This Row],[Occurences in Magnum Permit List]]&gt;0, Table1[[#This Row],[Data Pull Permit Type]]="NewDrill"), "Y", "N")</f>
        <v>Y</v>
      </c>
      <c r="F184" s="3" t="s">
        <v>89</v>
      </c>
      <c r="G184" s="3" t="s">
        <v>617</v>
      </c>
      <c r="H184" s="8">
        <v>6</v>
      </c>
      <c r="I184" s="3" t="s">
        <v>105</v>
      </c>
      <c r="J184" s="3" t="str">
        <f>LEFT(Table1[[#This Row],[County/Parish]],LEN(Table1[[#This Row],[County/Parish]])-5)</f>
        <v>JEFFERSON</v>
      </c>
      <c r="K184" s="3" t="s">
        <v>618</v>
      </c>
      <c r="L184" s="3" t="s">
        <v>93</v>
      </c>
      <c r="M184" s="3" t="s">
        <v>194</v>
      </c>
      <c r="N184" s="3" t="s">
        <v>95</v>
      </c>
      <c r="O184" s="3">
        <v>10250</v>
      </c>
      <c r="P184" s="5">
        <v>38947</v>
      </c>
      <c r="AF184" s="3" t="s">
        <v>108</v>
      </c>
      <c r="AR184" s="5">
        <v>40118</v>
      </c>
      <c r="AT184" s="3">
        <v>0</v>
      </c>
      <c r="AU184" s="3">
        <v>0</v>
      </c>
      <c r="BJ184" s="3">
        <v>8365</v>
      </c>
      <c r="BK184" s="3">
        <v>8377</v>
      </c>
      <c r="BN184" s="5">
        <v>39101</v>
      </c>
      <c r="BO184" s="3">
        <v>1</v>
      </c>
      <c r="BS184" s="3">
        <v>242992</v>
      </c>
      <c r="BT184" s="3">
        <v>12</v>
      </c>
      <c r="BV184" s="3" t="s">
        <v>109</v>
      </c>
      <c r="BW184" s="3" t="s">
        <v>99</v>
      </c>
      <c r="BX184" s="3">
        <v>3</v>
      </c>
      <c r="BY184" s="3" t="s">
        <v>100</v>
      </c>
      <c r="BZ184" s="3">
        <v>174</v>
      </c>
      <c r="CA184" s="3" t="s">
        <v>101</v>
      </c>
      <c r="CD184" s="3">
        <v>29.765137800000002</v>
      </c>
      <c r="CE184" s="3">
        <v>493</v>
      </c>
      <c r="CF184" s="3">
        <v>-94.275149600000006</v>
      </c>
      <c r="CI184" s="3" t="s">
        <v>102</v>
      </c>
      <c r="CJ184" s="3" t="s">
        <v>89</v>
      </c>
      <c r="CK184" s="3" t="s">
        <v>307</v>
      </c>
      <c r="CL184" s="3">
        <v>124319572</v>
      </c>
      <c r="CP184" s="3">
        <v>0</v>
      </c>
    </row>
    <row r="185" spans="1:94" ht="45">
      <c r="A185" s="4">
        <v>42215315210000</v>
      </c>
      <c r="B185" s="7">
        <v>4221531521</v>
      </c>
      <c r="C185" s="4">
        <f>COUNTIF(Table2[API 10/UWI],Table1[[#This Row],[Cleaned API]])</f>
        <v>2</v>
      </c>
      <c r="D185" s="7" t="str">
        <f>IFERROR(INDEX(Table2[Permit Type],MATCH(Table1[[#This Row],[Cleaned API]],Table2[API 10/UWI],0)), "Not in Permit List")</f>
        <v>Recomplete</v>
      </c>
      <c r="E185" s="7" t="str">
        <f>IF(AND(Table1[[#This Row],[Occurences in Magnum Permit List]]&gt;0, Table1[[#This Row],[Data Pull Permit Type]]="NewDrill"), "Y", "N")</f>
        <v>N</v>
      </c>
      <c r="F185" s="3" t="s">
        <v>89</v>
      </c>
      <c r="G185" s="3" t="s">
        <v>553</v>
      </c>
      <c r="H185" s="8">
        <v>9</v>
      </c>
      <c r="I185" s="3" t="s">
        <v>443</v>
      </c>
      <c r="J185" s="3" t="str">
        <f>LEFT(Table1[[#This Row],[County/Parish]],LEN(Table1[[#This Row],[County/Parish]])-5)</f>
        <v>HIDALGO</v>
      </c>
      <c r="K185" s="3" t="s">
        <v>554</v>
      </c>
      <c r="L185" s="3" t="s">
        <v>93</v>
      </c>
      <c r="M185" s="3" t="s">
        <v>194</v>
      </c>
      <c r="N185" s="3" t="s">
        <v>95</v>
      </c>
      <c r="O185" s="3">
        <v>10830</v>
      </c>
      <c r="P185" s="5">
        <v>36811</v>
      </c>
      <c r="Q185" s="5">
        <v>39722</v>
      </c>
      <c r="R185" s="5">
        <v>40026</v>
      </c>
      <c r="S185" s="3">
        <v>8</v>
      </c>
      <c r="T185" s="3">
        <v>4469</v>
      </c>
      <c r="V185" s="3">
        <v>2</v>
      </c>
      <c r="Y185" s="3">
        <v>18</v>
      </c>
      <c r="Z185" s="3">
        <v>788</v>
      </c>
      <c r="AA185" s="3">
        <v>747</v>
      </c>
      <c r="AD185" s="3">
        <v>156</v>
      </c>
      <c r="AE185" s="3">
        <v>2</v>
      </c>
      <c r="AF185" s="3" t="s">
        <v>96</v>
      </c>
      <c r="AG185" s="3">
        <v>4131</v>
      </c>
      <c r="AH185" s="3">
        <v>691</v>
      </c>
      <c r="AI185" s="3">
        <v>729</v>
      </c>
      <c r="AK185" s="3">
        <v>0</v>
      </c>
      <c r="AL185" s="3">
        <v>17</v>
      </c>
      <c r="AM185" s="3">
        <v>101</v>
      </c>
      <c r="AN185" s="3">
        <v>100933</v>
      </c>
      <c r="AO185" s="3">
        <v>3</v>
      </c>
      <c r="AR185" s="5">
        <v>42522</v>
      </c>
      <c r="AT185" s="3">
        <v>0</v>
      </c>
      <c r="AU185" s="3">
        <v>0</v>
      </c>
      <c r="AV185" s="3">
        <v>1508000</v>
      </c>
      <c r="AW185" s="3">
        <v>2234500</v>
      </c>
      <c r="AX185" s="3">
        <v>2234500</v>
      </c>
      <c r="AY185" s="3">
        <v>0.44800000000000001</v>
      </c>
      <c r="AZ185" s="3">
        <v>0.7</v>
      </c>
      <c r="BA185" s="3">
        <v>0</v>
      </c>
      <c r="BB185" s="3">
        <v>3016</v>
      </c>
      <c r="BC185" s="3">
        <v>2</v>
      </c>
      <c r="BD185" s="3">
        <v>2</v>
      </c>
      <c r="BE185" s="3">
        <v>1</v>
      </c>
      <c r="BF185" s="3">
        <v>505</v>
      </c>
      <c r="BG185" s="3">
        <v>2</v>
      </c>
      <c r="BH185" s="3">
        <v>3</v>
      </c>
      <c r="BI185" s="3">
        <v>2</v>
      </c>
      <c r="BJ185" s="3">
        <v>8635</v>
      </c>
      <c r="BK185" s="3">
        <v>8647</v>
      </c>
      <c r="BL185" s="3">
        <v>0.56999999999999995</v>
      </c>
      <c r="BN185" s="5">
        <v>39741</v>
      </c>
      <c r="BO185" s="3">
        <v>1</v>
      </c>
      <c r="BP185" s="3">
        <v>1</v>
      </c>
      <c r="BQ185" s="3" t="s">
        <v>89</v>
      </c>
      <c r="BR185" s="3" t="s">
        <v>335</v>
      </c>
      <c r="BS185" s="3">
        <v>243094</v>
      </c>
      <c r="BT185" s="3">
        <v>12</v>
      </c>
      <c r="BV185" s="3" t="s">
        <v>445</v>
      </c>
      <c r="BW185" s="3" t="s">
        <v>99</v>
      </c>
      <c r="BX185" s="3">
        <v>4</v>
      </c>
      <c r="BY185" s="3" t="s">
        <v>100</v>
      </c>
      <c r="CA185" s="3" t="s">
        <v>101</v>
      </c>
      <c r="CD185" s="3">
        <v>26.261217299999998</v>
      </c>
      <c r="CE185" s="3">
        <v>54</v>
      </c>
      <c r="CF185" s="3">
        <v>-97.909182999999999</v>
      </c>
      <c r="CI185" s="3" t="s">
        <v>102</v>
      </c>
      <c r="CJ185" s="3" t="s">
        <v>89</v>
      </c>
      <c r="CK185" s="3" t="s">
        <v>447</v>
      </c>
      <c r="CL185" s="3">
        <v>124308845</v>
      </c>
      <c r="CM185" s="3">
        <v>2</v>
      </c>
      <c r="CN185" s="3">
        <v>4469</v>
      </c>
      <c r="CO185" s="3">
        <v>788</v>
      </c>
      <c r="CP185" s="3">
        <v>0</v>
      </c>
    </row>
    <row r="186" spans="1:94" ht="45">
      <c r="A186" s="4">
        <v>42273008720000</v>
      </c>
      <c r="B186" s="7">
        <v>4227300872</v>
      </c>
      <c r="C186" s="4">
        <f>COUNTIF(Table2[API 10/UWI],Table1[[#This Row],[Cleaned API]])</f>
        <v>1</v>
      </c>
      <c r="D186" s="7" t="str">
        <f>IFERROR(INDEX(Table2[Permit Type],MATCH(Table1[[#This Row],[Cleaned API]],Table2[API 10/UWI],0)), "Not in Permit List")</f>
        <v>ReEnter</v>
      </c>
      <c r="E186" s="7" t="str">
        <f>IF(AND(Table1[[#This Row],[Occurences in Magnum Permit List]]&gt;0, Table1[[#This Row],[Data Pull Permit Type]]="NewDrill"), "Y", "N")</f>
        <v>N</v>
      </c>
      <c r="F186" s="3" t="s">
        <v>89</v>
      </c>
      <c r="G186" s="3" t="s">
        <v>619</v>
      </c>
      <c r="H186" s="8">
        <v>20</v>
      </c>
      <c r="I186" s="3" t="s">
        <v>483</v>
      </c>
      <c r="J186" s="3" t="str">
        <f>LEFT(Table1[[#This Row],[County/Parish]],LEN(Table1[[#This Row],[County/Parish]])-5)</f>
        <v>KLEBERG</v>
      </c>
      <c r="K186" s="3" t="s">
        <v>620</v>
      </c>
      <c r="L186" s="3" t="s">
        <v>93</v>
      </c>
      <c r="M186" s="3" t="s">
        <v>94</v>
      </c>
      <c r="N186" s="3" t="s">
        <v>95</v>
      </c>
      <c r="O186" s="3">
        <v>11402</v>
      </c>
      <c r="P186" s="5">
        <v>21777</v>
      </c>
      <c r="Q186" s="5">
        <v>39692</v>
      </c>
      <c r="R186" s="5">
        <v>40026</v>
      </c>
      <c r="S186" s="3">
        <v>12</v>
      </c>
      <c r="T186" s="3">
        <v>189711</v>
      </c>
      <c r="V186" s="3">
        <v>2012</v>
      </c>
      <c r="X186" s="3">
        <v>20</v>
      </c>
      <c r="Y186" s="3">
        <v>599</v>
      </c>
      <c r="Z186" s="3">
        <v>1244</v>
      </c>
      <c r="AA186" s="3">
        <v>33631</v>
      </c>
      <c r="AC186" s="3">
        <v>258</v>
      </c>
      <c r="AD186" s="3">
        <v>19741</v>
      </c>
      <c r="AE186" s="3">
        <v>1789</v>
      </c>
      <c r="AF186" s="3" t="s">
        <v>96</v>
      </c>
      <c r="AG186" s="3">
        <v>163031</v>
      </c>
      <c r="AH186" s="3">
        <v>28961</v>
      </c>
      <c r="AI186" s="3">
        <v>1068</v>
      </c>
      <c r="AK186" s="3">
        <v>17</v>
      </c>
      <c r="AL186" s="3">
        <v>239</v>
      </c>
      <c r="AM186" s="3">
        <v>1330</v>
      </c>
      <c r="AN186" s="3">
        <v>1432032</v>
      </c>
      <c r="AO186" s="3">
        <v>4</v>
      </c>
      <c r="AR186" s="5">
        <v>42583</v>
      </c>
      <c r="AT186" s="3">
        <v>0</v>
      </c>
      <c r="AU186" s="3">
        <v>0</v>
      </c>
      <c r="AV186" s="3">
        <v>78560</v>
      </c>
      <c r="AW186" s="3">
        <v>94289.760999999999</v>
      </c>
      <c r="AX186" s="3">
        <v>94290</v>
      </c>
      <c r="AY186" s="3">
        <v>10.606</v>
      </c>
      <c r="AZ186" s="3">
        <v>12.7</v>
      </c>
      <c r="BA186" s="3">
        <v>33.4</v>
      </c>
      <c r="BB186" s="3">
        <v>41243</v>
      </c>
      <c r="BC186" s="3">
        <v>2</v>
      </c>
      <c r="BD186" s="3">
        <v>525</v>
      </c>
      <c r="BE186" s="3">
        <v>2</v>
      </c>
      <c r="BF186" s="3">
        <v>7399</v>
      </c>
      <c r="BG186" s="3">
        <v>2</v>
      </c>
      <c r="BH186" s="3">
        <v>44</v>
      </c>
      <c r="BI186" s="3">
        <v>2</v>
      </c>
      <c r="BJ186" s="3">
        <v>9364</v>
      </c>
      <c r="BK186" s="3">
        <v>9386</v>
      </c>
      <c r="BL186" s="3">
        <v>0.63</v>
      </c>
      <c r="BM186" s="3">
        <v>56.8</v>
      </c>
      <c r="BN186" s="5">
        <v>39694</v>
      </c>
      <c r="BO186" s="3">
        <v>1</v>
      </c>
      <c r="BP186" s="3">
        <v>1</v>
      </c>
      <c r="BQ186" s="3" t="s">
        <v>89</v>
      </c>
      <c r="BR186" s="3" t="s">
        <v>207</v>
      </c>
      <c r="BS186" s="3">
        <v>242290</v>
      </c>
      <c r="BT186" s="3">
        <v>22</v>
      </c>
      <c r="BV186" s="3" t="s">
        <v>486</v>
      </c>
      <c r="BW186" s="3" t="s">
        <v>99</v>
      </c>
      <c r="BX186" s="3">
        <v>4</v>
      </c>
      <c r="BY186" s="3" t="s">
        <v>100</v>
      </c>
      <c r="CA186" s="3" t="s">
        <v>101</v>
      </c>
      <c r="CD186" s="3">
        <v>27.308938900000001</v>
      </c>
      <c r="CE186" s="3">
        <v>232</v>
      </c>
      <c r="CF186" s="3">
        <v>-97.733503099999993</v>
      </c>
      <c r="CI186" s="3" t="s">
        <v>102</v>
      </c>
      <c r="CJ186" s="3" t="s">
        <v>89</v>
      </c>
      <c r="CK186" s="3" t="s">
        <v>487</v>
      </c>
      <c r="CL186" s="3">
        <v>124305040</v>
      </c>
      <c r="CM186" s="3">
        <v>2012</v>
      </c>
      <c r="CN186" s="3">
        <v>189711</v>
      </c>
      <c r="CO186" s="3">
        <v>1244</v>
      </c>
      <c r="CP186" s="3">
        <v>0</v>
      </c>
    </row>
    <row r="187" spans="1:94" ht="45">
      <c r="A187" s="4">
        <v>42215314080000</v>
      </c>
      <c r="B187" s="7">
        <v>4221531408</v>
      </c>
      <c r="C187" s="4">
        <f>COUNTIF(Table2[API 10/UWI],Table1[[#This Row],[Cleaned API]])</f>
        <v>2</v>
      </c>
      <c r="D187" s="7" t="str">
        <f>IFERROR(INDEX(Table2[Permit Type],MATCH(Table1[[#This Row],[Cleaned API]],Table2[API 10/UWI],0)), "Not in Permit List")</f>
        <v>Recomplete</v>
      </c>
      <c r="E187" s="7" t="str">
        <f>IF(AND(Table1[[#This Row],[Occurences in Magnum Permit List]]&gt;0, Table1[[#This Row],[Data Pull Permit Type]]="NewDrill"), "Y", "N")</f>
        <v>N</v>
      </c>
      <c r="F187" s="3" t="s">
        <v>89</v>
      </c>
      <c r="G187" s="3" t="s">
        <v>553</v>
      </c>
      <c r="H187" s="8">
        <v>8</v>
      </c>
      <c r="I187" s="3" t="s">
        <v>443</v>
      </c>
      <c r="J187" s="3" t="str">
        <f>LEFT(Table1[[#This Row],[County/Parish]],LEN(Table1[[#This Row],[County/Parish]])-5)</f>
        <v>HIDALGO</v>
      </c>
      <c r="K187" s="3" t="s">
        <v>621</v>
      </c>
      <c r="L187" s="3" t="s">
        <v>93</v>
      </c>
      <c r="M187" s="3" t="s">
        <v>194</v>
      </c>
      <c r="N187" s="3" t="s">
        <v>95</v>
      </c>
      <c r="O187" s="3">
        <v>11100</v>
      </c>
      <c r="P187" s="5">
        <v>38518</v>
      </c>
      <c r="Q187" s="5">
        <v>39722</v>
      </c>
      <c r="R187" s="5">
        <v>40513</v>
      </c>
      <c r="S187" s="3">
        <v>26</v>
      </c>
      <c r="T187" s="3">
        <v>73047</v>
      </c>
      <c r="V187" s="3">
        <v>673</v>
      </c>
      <c r="Y187" s="3">
        <v>110</v>
      </c>
      <c r="Z187" s="3">
        <v>27291</v>
      </c>
      <c r="AA187" s="3">
        <v>12848</v>
      </c>
      <c r="AC187" s="3">
        <v>4</v>
      </c>
      <c r="AD187" s="3">
        <v>3386</v>
      </c>
      <c r="AE187" s="3">
        <v>18</v>
      </c>
      <c r="AF187" s="3" t="s">
        <v>96</v>
      </c>
      <c r="AG187" s="3">
        <v>16743</v>
      </c>
      <c r="AH187" s="3">
        <v>2809</v>
      </c>
      <c r="AI187" s="3">
        <v>1636</v>
      </c>
      <c r="AK187" s="3">
        <v>0</v>
      </c>
      <c r="AL187" s="3">
        <v>14</v>
      </c>
      <c r="AM187" s="3">
        <v>85</v>
      </c>
      <c r="AN187" s="3">
        <v>85933</v>
      </c>
      <c r="AO187" s="3">
        <v>7</v>
      </c>
      <c r="AP187" s="3">
        <v>23</v>
      </c>
      <c r="AQ187" s="3">
        <v>33268</v>
      </c>
      <c r="AR187" s="5">
        <v>42522</v>
      </c>
      <c r="AS187" s="3">
        <v>3254</v>
      </c>
      <c r="AT187" s="3">
        <v>0</v>
      </c>
      <c r="AU187" s="3">
        <v>0</v>
      </c>
      <c r="AV187" s="3">
        <v>853330</v>
      </c>
      <c r="AW187" s="3">
        <v>49565.148999999998</v>
      </c>
      <c r="AX187" s="3">
        <v>108540</v>
      </c>
      <c r="AY187" s="3">
        <v>20.175000000000001</v>
      </c>
      <c r="AZ187" s="3">
        <v>1.2</v>
      </c>
      <c r="BA187" s="3">
        <v>0</v>
      </c>
      <c r="BB187" s="3">
        <v>5647</v>
      </c>
      <c r="BC187" s="3">
        <v>18</v>
      </c>
      <c r="BD187" s="3">
        <v>251</v>
      </c>
      <c r="BE187" s="3">
        <v>18</v>
      </c>
      <c r="BF187" s="3">
        <v>1192</v>
      </c>
      <c r="BG187" s="3">
        <v>18</v>
      </c>
      <c r="BH187" s="3">
        <v>7</v>
      </c>
      <c r="BI187" s="3">
        <v>18</v>
      </c>
      <c r="BJ187" s="3">
        <v>7879</v>
      </c>
      <c r="BK187" s="3">
        <v>7889</v>
      </c>
      <c r="BL187" s="3">
        <v>0.56999999999999995</v>
      </c>
      <c r="BM187" s="3">
        <v>53.7</v>
      </c>
      <c r="BN187" s="5">
        <v>39728</v>
      </c>
      <c r="BO187" s="3">
        <v>1</v>
      </c>
      <c r="BP187" s="3">
        <v>1</v>
      </c>
      <c r="BQ187" s="3" t="s">
        <v>89</v>
      </c>
      <c r="BR187" s="3" t="s">
        <v>335</v>
      </c>
      <c r="BS187" s="3">
        <v>242317</v>
      </c>
      <c r="BT187" s="3">
        <v>10</v>
      </c>
      <c r="BV187" s="3" t="s">
        <v>445</v>
      </c>
      <c r="BW187" s="3" t="s">
        <v>99</v>
      </c>
      <c r="BX187" s="3">
        <v>4</v>
      </c>
      <c r="BY187" s="3" t="s">
        <v>100</v>
      </c>
      <c r="CA187" s="3" t="s">
        <v>101</v>
      </c>
      <c r="CD187" s="3">
        <v>26.263426599999999</v>
      </c>
      <c r="CE187" s="3">
        <v>54</v>
      </c>
      <c r="CF187" s="3">
        <v>-97.9081525</v>
      </c>
      <c r="CI187" s="3" t="s">
        <v>102</v>
      </c>
      <c r="CJ187" s="3" t="s">
        <v>89</v>
      </c>
      <c r="CK187" s="3" t="s">
        <v>447</v>
      </c>
      <c r="CL187" s="3">
        <v>124303702</v>
      </c>
      <c r="CM187" s="3">
        <v>637</v>
      </c>
      <c r="CN187" s="3">
        <v>31573</v>
      </c>
      <c r="CO187" s="3">
        <v>23235</v>
      </c>
      <c r="CP187" s="3">
        <v>2453</v>
      </c>
    </row>
    <row r="188" spans="1:94" ht="60">
      <c r="A188" s="4">
        <v>42015309230000</v>
      </c>
      <c r="B188" s="7">
        <v>4201530923</v>
      </c>
      <c r="C188" s="4">
        <f>COUNTIF(Table2[API 10/UWI],Table1[[#This Row],[Cleaned API]])</f>
        <v>2</v>
      </c>
      <c r="D188" s="7" t="str">
        <f>IFERROR(INDEX(Table2[Permit Type],MATCH(Table1[[#This Row],[Cleaned API]],Table2[API 10/UWI],0)), "Not in Permit List")</f>
        <v>Amended</v>
      </c>
      <c r="E188" s="7" t="str">
        <f>IF(AND(Table1[[#This Row],[Occurences in Magnum Permit List]]&gt;0, Table1[[#This Row],[Data Pull Permit Type]]="NewDrill"), "Y", "N")</f>
        <v>N</v>
      </c>
      <c r="F188" s="3" t="s">
        <v>89</v>
      </c>
      <c r="G188" s="3" t="s">
        <v>622</v>
      </c>
      <c r="H188" s="8">
        <v>1</v>
      </c>
      <c r="I188" s="3" t="s">
        <v>236</v>
      </c>
      <c r="J188" s="3" t="str">
        <f>LEFT(Table1[[#This Row],[County/Parish]],LEN(Table1[[#This Row],[County/Parish]])-5)</f>
        <v>AUSTIN</v>
      </c>
      <c r="K188" s="3" t="s">
        <v>623</v>
      </c>
      <c r="L188" s="3" t="s">
        <v>93</v>
      </c>
      <c r="M188" s="3" t="s">
        <v>94</v>
      </c>
      <c r="N188" s="3" t="s">
        <v>95</v>
      </c>
      <c r="O188" s="3">
        <v>11200</v>
      </c>
      <c r="P188" s="5">
        <v>39035</v>
      </c>
      <c r="Q188" s="5">
        <v>39569</v>
      </c>
      <c r="R188" s="5">
        <v>40148</v>
      </c>
      <c r="S188" s="3">
        <v>13</v>
      </c>
      <c r="T188" s="3">
        <v>30800</v>
      </c>
      <c r="V188" s="3">
        <v>1</v>
      </c>
      <c r="Y188" s="3">
        <v>63</v>
      </c>
      <c r="Z188" s="3">
        <v>145</v>
      </c>
      <c r="AA188" s="3">
        <v>5134</v>
      </c>
      <c r="AD188" s="3">
        <v>5583</v>
      </c>
      <c r="AE188" s="3">
        <v>1</v>
      </c>
      <c r="AF188" s="3" t="s">
        <v>108</v>
      </c>
      <c r="AG188" s="3">
        <v>14175</v>
      </c>
      <c r="AH188" s="3">
        <v>2364</v>
      </c>
      <c r="AI188" s="3">
        <v>67</v>
      </c>
      <c r="AJ188" s="3" t="s">
        <v>181</v>
      </c>
      <c r="AK188" s="3">
        <v>0</v>
      </c>
      <c r="AL188" s="3">
        <v>26</v>
      </c>
      <c r="AM188" s="3">
        <v>156</v>
      </c>
      <c r="AN188" s="3">
        <v>155967</v>
      </c>
      <c r="AO188" s="3">
        <v>0</v>
      </c>
      <c r="AP188" s="3">
        <v>1</v>
      </c>
      <c r="AQ188" s="3">
        <v>14175</v>
      </c>
      <c r="AR188" s="5">
        <v>42491</v>
      </c>
      <c r="AS188" s="3">
        <v>67</v>
      </c>
      <c r="AT188" s="3">
        <v>0</v>
      </c>
      <c r="AU188" s="3">
        <v>0</v>
      </c>
      <c r="AX188" s="3">
        <v>30800000</v>
      </c>
      <c r="AZ188" s="3">
        <v>0</v>
      </c>
      <c r="BA188" s="3">
        <v>0</v>
      </c>
      <c r="BB188" s="3">
        <v>5583</v>
      </c>
      <c r="BC188" s="3">
        <v>1</v>
      </c>
      <c r="BD188" s="3">
        <v>1</v>
      </c>
      <c r="BE188" s="3">
        <v>1</v>
      </c>
      <c r="BF188" s="3">
        <v>931</v>
      </c>
      <c r="BG188" s="3">
        <v>1</v>
      </c>
      <c r="BH188" s="3">
        <v>6</v>
      </c>
      <c r="BI188" s="3">
        <v>1</v>
      </c>
      <c r="BJ188" s="3">
        <v>3606</v>
      </c>
      <c r="BK188" s="3">
        <v>3609</v>
      </c>
      <c r="BL188" s="3">
        <v>0.56000000000000005</v>
      </c>
      <c r="BN188" s="5">
        <v>39569</v>
      </c>
      <c r="BO188" s="3">
        <v>1</v>
      </c>
      <c r="BP188" s="3">
        <v>1</v>
      </c>
      <c r="BQ188" s="3" t="s">
        <v>89</v>
      </c>
      <c r="BR188" s="3" t="s">
        <v>150</v>
      </c>
      <c r="BS188" s="3">
        <v>238352</v>
      </c>
      <c r="BT188" s="3">
        <v>3</v>
      </c>
      <c r="BV188" s="3" t="s">
        <v>624</v>
      </c>
      <c r="BW188" s="3" t="s">
        <v>99</v>
      </c>
      <c r="BX188" s="3">
        <v>3</v>
      </c>
      <c r="BY188" s="3" t="s">
        <v>100</v>
      </c>
      <c r="CA188" s="3" t="s">
        <v>101</v>
      </c>
      <c r="CD188" s="3">
        <v>29.753838999999999</v>
      </c>
      <c r="CE188" s="3">
        <v>5</v>
      </c>
      <c r="CF188" s="3">
        <v>-96.187814900000006</v>
      </c>
      <c r="CI188" s="3" t="s">
        <v>102</v>
      </c>
      <c r="CJ188" s="3" t="s">
        <v>89</v>
      </c>
      <c r="CK188" s="3" t="s">
        <v>625</v>
      </c>
      <c r="CL188" s="3">
        <v>124222567</v>
      </c>
      <c r="CN188" s="3">
        <v>16625</v>
      </c>
      <c r="CO188" s="3">
        <v>78</v>
      </c>
      <c r="CP188" s="3">
        <v>0</v>
      </c>
    </row>
    <row r="189" spans="1:94" ht="60">
      <c r="A189" s="4">
        <v>42481345260000</v>
      </c>
      <c r="B189" s="7">
        <v>4248134526</v>
      </c>
      <c r="C189" s="4">
        <f>COUNTIF(Table2[API 10/UWI],Table1[[#This Row],[Cleaned API]])</f>
        <v>1</v>
      </c>
      <c r="D189" s="7" t="str">
        <f>IFERROR(INDEX(Table2[Permit Type],MATCH(Table1[[#This Row],[Cleaned API]],Table2[API 10/UWI],0)), "Not in Permit List")</f>
        <v>ReEnter</v>
      </c>
      <c r="E189" s="7" t="str">
        <f>IF(AND(Table1[[#This Row],[Occurences in Magnum Permit List]]&gt;0, Table1[[#This Row],[Data Pull Permit Type]]="NewDrill"), "Y", "N")</f>
        <v>N</v>
      </c>
      <c r="F189" s="3" t="s">
        <v>89</v>
      </c>
      <c r="G189" s="3" t="s">
        <v>626</v>
      </c>
      <c r="H189" s="8">
        <v>1</v>
      </c>
      <c r="I189" s="3" t="s">
        <v>142</v>
      </c>
      <c r="J189" s="3" t="str">
        <f>LEFT(Table1[[#This Row],[County/Parish]],LEN(Table1[[#This Row],[County/Parish]])-5)</f>
        <v>WHARTON</v>
      </c>
      <c r="K189" s="3">
        <v>8400</v>
      </c>
      <c r="L189" s="3" t="s">
        <v>93</v>
      </c>
      <c r="M189" s="3" t="s">
        <v>194</v>
      </c>
      <c r="N189" s="3" t="s">
        <v>119</v>
      </c>
      <c r="O189" s="3">
        <v>9314</v>
      </c>
      <c r="P189" s="5">
        <v>37998</v>
      </c>
      <c r="Q189" s="5">
        <v>39569</v>
      </c>
      <c r="R189" s="5">
        <v>40179</v>
      </c>
      <c r="S189" s="3">
        <v>21</v>
      </c>
      <c r="T189" s="3">
        <v>137960</v>
      </c>
      <c r="V189" s="3">
        <v>1079</v>
      </c>
      <c r="Y189" s="3">
        <v>401</v>
      </c>
      <c r="Z189" s="3">
        <v>17176</v>
      </c>
      <c r="AA189" s="3">
        <v>24072</v>
      </c>
      <c r="AC189" s="3">
        <v>68</v>
      </c>
      <c r="AD189" s="3">
        <v>7493</v>
      </c>
      <c r="AE189" s="3">
        <v>503</v>
      </c>
      <c r="AF189" s="3" t="s">
        <v>108</v>
      </c>
      <c r="AG189" s="3">
        <v>64017</v>
      </c>
      <c r="AH189" s="3">
        <v>11173</v>
      </c>
      <c r="AI189" s="3">
        <v>5837</v>
      </c>
      <c r="AK189" s="3">
        <v>4</v>
      </c>
      <c r="AL189" s="3">
        <v>76</v>
      </c>
      <c r="AM189" s="3">
        <v>433</v>
      </c>
      <c r="AN189" s="3">
        <v>456367</v>
      </c>
      <c r="AO189" s="3">
        <v>94</v>
      </c>
      <c r="AP189" s="3">
        <v>761</v>
      </c>
      <c r="AQ189" s="3">
        <v>85062</v>
      </c>
      <c r="AR189" s="5">
        <v>39970</v>
      </c>
      <c r="AS189" s="3">
        <v>7756</v>
      </c>
      <c r="AT189" s="3">
        <v>680</v>
      </c>
      <c r="AU189" s="3">
        <v>5970</v>
      </c>
      <c r="AV189" s="3">
        <v>111020</v>
      </c>
      <c r="AW189" s="3">
        <v>166345.91200000001</v>
      </c>
      <c r="AX189" s="3">
        <v>127860</v>
      </c>
      <c r="AY189" s="3">
        <v>6.0119999999999996</v>
      </c>
      <c r="AZ189" s="3">
        <v>9</v>
      </c>
      <c r="BA189" s="3">
        <v>0</v>
      </c>
      <c r="BB189" s="3">
        <v>13006</v>
      </c>
      <c r="BC189" s="3">
        <v>3</v>
      </c>
      <c r="BD189" s="3">
        <v>129</v>
      </c>
      <c r="BE189" s="3">
        <v>8</v>
      </c>
      <c r="BF189" s="3">
        <v>2282</v>
      </c>
      <c r="BG189" s="3">
        <v>2</v>
      </c>
      <c r="BH189" s="3">
        <v>14</v>
      </c>
      <c r="BI189" s="3">
        <v>2</v>
      </c>
      <c r="BJ189" s="3">
        <v>8718</v>
      </c>
      <c r="BK189" s="3">
        <v>8722</v>
      </c>
      <c r="BL189" s="3">
        <v>0.61</v>
      </c>
      <c r="BM189" s="3">
        <v>46.5</v>
      </c>
      <c r="BN189" s="5">
        <v>39570</v>
      </c>
      <c r="BO189" s="3">
        <v>1</v>
      </c>
      <c r="BP189" s="3">
        <v>1</v>
      </c>
      <c r="BQ189" s="3" t="s">
        <v>89</v>
      </c>
      <c r="BR189" s="3" t="s">
        <v>150</v>
      </c>
      <c r="BS189" s="3">
        <v>238412</v>
      </c>
      <c r="BT189" s="3">
        <v>4</v>
      </c>
      <c r="BV189" s="3" t="s">
        <v>627</v>
      </c>
      <c r="BW189" s="3" t="s">
        <v>99</v>
      </c>
      <c r="BX189" s="3">
        <v>3</v>
      </c>
      <c r="BY189" s="3" t="s">
        <v>100</v>
      </c>
      <c r="CA189" s="3" t="s">
        <v>101</v>
      </c>
      <c r="CD189" s="3">
        <v>29.212976900000001</v>
      </c>
      <c r="CE189" s="3">
        <v>16</v>
      </c>
      <c r="CF189" s="3">
        <v>-96.345976199999996</v>
      </c>
      <c r="CI189" s="3" t="s">
        <v>102</v>
      </c>
      <c r="CJ189" s="3" t="s">
        <v>89</v>
      </c>
      <c r="CK189" s="3" t="s">
        <v>628</v>
      </c>
      <c r="CL189" s="3">
        <v>124222556</v>
      </c>
      <c r="CM189" s="3">
        <v>318</v>
      </c>
      <c r="CN189" s="3">
        <v>52898</v>
      </c>
      <c r="CO189" s="3">
        <v>9420</v>
      </c>
      <c r="CP189" s="3">
        <v>0</v>
      </c>
    </row>
    <row r="190" spans="1:94" ht="45">
      <c r="A190" s="4">
        <v>42481336350000</v>
      </c>
      <c r="B190" s="7">
        <v>4248133635</v>
      </c>
      <c r="C190" s="4">
        <f>COUNTIF(Table2[API 10/UWI],Table1[[#This Row],[Cleaned API]])</f>
        <v>2</v>
      </c>
      <c r="D190" s="7" t="str">
        <f>IFERROR(INDEX(Table2[Permit Type],MATCH(Table1[[#This Row],[Cleaned API]],Table2[API 10/UWI],0)), "Not in Permit List")</f>
        <v>Recomplete</v>
      </c>
      <c r="E190" s="7" t="str">
        <f>IF(AND(Table1[[#This Row],[Occurences in Magnum Permit List]]&gt;0, Table1[[#This Row],[Data Pull Permit Type]]="NewDrill"), "Y", "N")</f>
        <v>N</v>
      </c>
      <c r="F190" s="3" t="s">
        <v>89</v>
      </c>
      <c r="G190" s="3" t="s">
        <v>629</v>
      </c>
      <c r="H190" s="8">
        <v>2</v>
      </c>
      <c r="I190" s="3" t="s">
        <v>142</v>
      </c>
      <c r="J190" s="3" t="str">
        <f>LEFT(Table1[[#This Row],[County/Parish]],LEN(Table1[[#This Row],[County/Parish]])-5)</f>
        <v>WHARTON</v>
      </c>
      <c r="K190" s="3" t="s">
        <v>630</v>
      </c>
      <c r="L190" s="3" t="s">
        <v>93</v>
      </c>
      <c r="M190" s="3" t="s">
        <v>94</v>
      </c>
      <c r="N190" s="3" t="s">
        <v>95</v>
      </c>
      <c r="O190" s="3">
        <v>7314</v>
      </c>
      <c r="P190" s="5">
        <v>34106</v>
      </c>
      <c r="Q190" s="5">
        <v>39569</v>
      </c>
      <c r="R190" s="5">
        <v>39692</v>
      </c>
      <c r="S190" s="3">
        <v>5</v>
      </c>
      <c r="T190" s="3">
        <v>8464</v>
      </c>
      <c r="Y190" s="3">
        <v>28</v>
      </c>
      <c r="Z190" s="3">
        <v>44</v>
      </c>
      <c r="AA190" s="3">
        <v>1411</v>
      </c>
      <c r="AD190" s="3">
        <v>4044</v>
      </c>
      <c r="AF190" s="3" t="s">
        <v>108</v>
      </c>
      <c r="AK190" s="3">
        <v>0</v>
      </c>
      <c r="AL190" s="3">
        <v>14</v>
      </c>
      <c r="AM190" s="3">
        <v>86</v>
      </c>
      <c r="AN190" s="3">
        <v>85533</v>
      </c>
      <c r="AO190" s="3">
        <v>0</v>
      </c>
      <c r="AR190" s="5">
        <v>42491</v>
      </c>
      <c r="AT190" s="3">
        <v>0</v>
      </c>
      <c r="AU190" s="3">
        <v>0</v>
      </c>
      <c r="AZ190" s="3">
        <v>0</v>
      </c>
      <c r="BA190" s="3">
        <v>0</v>
      </c>
      <c r="BB190" s="3">
        <v>4044</v>
      </c>
      <c r="BC190" s="3">
        <v>1</v>
      </c>
      <c r="BF190" s="3">
        <v>674</v>
      </c>
      <c r="BG190" s="3">
        <v>1</v>
      </c>
      <c r="BH190" s="3">
        <v>4</v>
      </c>
      <c r="BI190" s="3">
        <v>1</v>
      </c>
      <c r="BJ190" s="3">
        <v>4324</v>
      </c>
      <c r="BK190" s="3">
        <v>4327</v>
      </c>
      <c r="BL190" s="3">
        <v>0.56000000000000005</v>
      </c>
      <c r="BN190" s="5">
        <v>39571</v>
      </c>
      <c r="BO190" s="3">
        <v>1</v>
      </c>
      <c r="BP190" s="3">
        <v>1</v>
      </c>
      <c r="BQ190" s="3" t="s">
        <v>89</v>
      </c>
      <c r="BR190" s="3" t="s">
        <v>335</v>
      </c>
      <c r="BS190" s="3">
        <v>236470</v>
      </c>
      <c r="BT190" s="3">
        <v>3</v>
      </c>
      <c r="BV190" s="3" t="s">
        <v>631</v>
      </c>
      <c r="BW190" s="3" t="s">
        <v>99</v>
      </c>
      <c r="BX190" s="3">
        <v>3</v>
      </c>
      <c r="BY190" s="3" t="s">
        <v>100</v>
      </c>
      <c r="BZ190" s="3">
        <v>36</v>
      </c>
      <c r="CA190" s="3" t="s">
        <v>101</v>
      </c>
      <c r="CD190" s="3">
        <v>29.2488663</v>
      </c>
      <c r="CE190" s="3">
        <v>607</v>
      </c>
      <c r="CF190" s="3">
        <v>-96.444069099999993</v>
      </c>
      <c r="CI190" s="3" t="s">
        <v>102</v>
      </c>
      <c r="CJ190" s="3" t="s">
        <v>89</v>
      </c>
      <c r="CK190" s="3" t="s">
        <v>632</v>
      </c>
      <c r="CL190" s="3">
        <v>123969527</v>
      </c>
      <c r="CN190" s="3">
        <v>8464</v>
      </c>
      <c r="CO190" s="3">
        <v>44</v>
      </c>
      <c r="CP190" s="3">
        <v>0</v>
      </c>
    </row>
    <row r="191" spans="1:94" ht="45">
      <c r="A191" s="4">
        <v>42215336730000</v>
      </c>
      <c r="B191" s="7">
        <v>4221533673</v>
      </c>
      <c r="C191" s="4">
        <f>COUNTIF(Table2[API 10/UWI],Table1[[#This Row],[Cleaned API]])</f>
        <v>1</v>
      </c>
      <c r="D191" s="7" t="str">
        <f>IFERROR(INDEX(Table2[Permit Type],MATCH(Table1[[#This Row],[Cleaned API]],Table2[API 10/UWI],0)), "Not in Permit List")</f>
        <v>Recomplete</v>
      </c>
      <c r="E191" s="7" t="str">
        <f>IF(AND(Table1[[#This Row],[Occurences in Magnum Permit List]]&gt;0, Table1[[#This Row],[Data Pull Permit Type]]="NewDrill"), "Y", "N")</f>
        <v>N</v>
      </c>
      <c r="F191" s="3" t="s">
        <v>89</v>
      </c>
      <c r="G191" s="3" t="s">
        <v>633</v>
      </c>
      <c r="H191" s="8">
        <v>6</v>
      </c>
      <c r="I191" s="3" t="s">
        <v>443</v>
      </c>
      <c r="J191" s="3" t="str">
        <f>LEFT(Table1[[#This Row],[County/Parish]],LEN(Table1[[#This Row],[County/Parish]])-5)</f>
        <v>HIDALGO</v>
      </c>
      <c r="K191" s="3" t="s">
        <v>634</v>
      </c>
      <c r="L191" s="3" t="s">
        <v>93</v>
      </c>
      <c r="M191" s="3" t="s">
        <v>94</v>
      </c>
      <c r="N191" s="3" t="s">
        <v>119</v>
      </c>
      <c r="O191" s="3">
        <v>15950</v>
      </c>
      <c r="P191" s="5">
        <v>39372</v>
      </c>
      <c r="Q191" s="5">
        <v>39479</v>
      </c>
      <c r="R191" s="5">
        <v>42583</v>
      </c>
      <c r="S191" s="3">
        <v>101</v>
      </c>
      <c r="T191" s="3">
        <v>1793653</v>
      </c>
      <c r="V191" s="3">
        <v>25840</v>
      </c>
      <c r="X191" s="3">
        <v>95</v>
      </c>
      <c r="Y191" s="3">
        <v>4494</v>
      </c>
      <c r="Z191" s="3">
        <v>67927</v>
      </c>
      <c r="AA191" s="3">
        <v>324782</v>
      </c>
      <c r="AC191" s="3">
        <v>328</v>
      </c>
      <c r="AD191" s="3">
        <v>12803</v>
      </c>
      <c r="AE191" s="3">
        <v>2193</v>
      </c>
      <c r="AF191" s="3" t="s">
        <v>96</v>
      </c>
      <c r="AG191" s="3">
        <v>99920</v>
      </c>
      <c r="AH191" s="3">
        <v>18846</v>
      </c>
      <c r="AI191" s="3">
        <v>3936</v>
      </c>
      <c r="AK191" s="3">
        <v>8</v>
      </c>
      <c r="AL191" s="3">
        <v>60</v>
      </c>
      <c r="AM191" s="3">
        <v>318</v>
      </c>
      <c r="AN191" s="3">
        <v>362968</v>
      </c>
      <c r="AO191" s="3">
        <v>124</v>
      </c>
      <c r="AP191" s="3">
        <v>695</v>
      </c>
      <c r="AQ191" s="3">
        <v>104020</v>
      </c>
      <c r="AR191" s="5">
        <v>42598</v>
      </c>
      <c r="AS191" s="3">
        <v>3677</v>
      </c>
      <c r="AT191" s="3">
        <v>200</v>
      </c>
      <c r="AU191" s="3">
        <v>2400</v>
      </c>
      <c r="AV191" s="3">
        <v>42090</v>
      </c>
      <c r="AW191" s="3">
        <v>78239.601999999999</v>
      </c>
      <c r="AX191" s="3">
        <v>69410</v>
      </c>
      <c r="AY191" s="3">
        <v>12.781000000000001</v>
      </c>
      <c r="AZ191" s="3">
        <v>23.8</v>
      </c>
      <c r="BA191" s="3">
        <v>21.1</v>
      </c>
      <c r="BB191" s="3">
        <v>68207</v>
      </c>
      <c r="BC191" s="3">
        <v>9</v>
      </c>
      <c r="BD191" s="3">
        <v>2379</v>
      </c>
      <c r="BE191" s="3">
        <v>9</v>
      </c>
      <c r="BF191" s="3">
        <v>13747</v>
      </c>
      <c r="BG191" s="3">
        <v>9</v>
      </c>
      <c r="BH191" s="3">
        <v>82</v>
      </c>
      <c r="BI191" s="3">
        <v>9</v>
      </c>
      <c r="BJ191" s="3">
        <v>14260</v>
      </c>
      <c r="BK191" s="3">
        <v>15614</v>
      </c>
      <c r="BL191" s="3">
        <v>0.63</v>
      </c>
      <c r="BM191" s="3">
        <v>52</v>
      </c>
      <c r="BN191" s="5">
        <v>39632</v>
      </c>
      <c r="BO191" s="3">
        <v>1</v>
      </c>
      <c r="BP191" s="3">
        <v>1</v>
      </c>
      <c r="BQ191" s="3" t="s">
        <v>635</v>
      </c>
      <c r="BR191" s="3" t="s">
        <v>335</v>
      </c>
      <c r="BS191" s="3">
        <v>235265</v>
      </c>
      <c r="BT191" s="3">
        <v>1354</v>
      </c>
      <c r="BV191" s="3" t="s">
        <v>636</v>
      </c>
      <c r="BW191" s="3" t="s">
        <v>99</v>
      </c>
      <c r="BX191" s="3">
        <v>4</v>
      </c>
      <c r="BY191" s="3" t="s">
        <v>100</v>
      </c>
      <c r="BZ191" s="3">
        <v>18</v>
      </c>
      <c r="CA191" s="3" t="s">
        <v>101</v>
      </c>
      <c r="CD191" s="3">
        <v>26.561976300000001</v>
      </c>
      <c r="CE191" s="3">
        <v>63</v>
      </c>
      <c r="CF191" s="3">
        <v>-98.168727899999993</v>
      </c>
      <c r="CI191" s="3" t="s">
        <v>102</v>
      </c>
      <c r="CJ191" s="3" t="s">
        <v>89</v>
      </c>
      <c r="CK191" s="3" t="s">
        <v>637</v>
      </c>
      <c r="CL191" s="3">
        <v>123957178</v>
      </c>
      <c r="CM191" s="3">
        <v>1106</v>
      </c>
      <c r="CN191" s="3">
        <v>86533</v>
      </c>
      <c r="CO191" s="3">
        <v>2379</v>
      </c>
      <c r="CP191" s="3">
        <v>0</v>
      </c>
    </row>
    <row r="192" spans="1:94" ht="30">
      <c r="A192" s="4">
        <v>42015006240000</v>
      </c>
      <c r="B192" s="7">
        <v>4201500624</v>
      </c>
      <c r="C192" s="4">
        <f>COUNTIF(Table2[API 10/UWI],Table1[[#This Row],[Cleaned API]])</f>
        <v>1</v>
      </c>
      <c r="D192" s="7" t="str">
        <f>IFERROR(INDEX(Table2[Permit Type],MATCH(Table1[[#This Row],[Cleaned API]],Table2[API 10/UWI],0)), "Not in Permit List")</f>
        <v>ReEnter</v>
      </c>
      <c r="E192" s="7" t="str">
        <f>IF(AND(Table1[[#This Row],[Occurences in Magnum Permit List]]&gt;0, Table1[[#This Row],[Data Pull Permit Type]]="NewDrill"), "Y", "N")</f>
        <v>N</v>
      </c>
      <c r="F192" s="3" t="s">
        <v>89</v>
      </c>
      <c r="G192" s="3" t="s">
        <v>638</v>
      </c>
      <c r="H192" s="8">
        <v>2</v>
      </c>
      <c r="I192" s="3" t="s">
        <v>236</v>
      </c>
      <c r="J192" s="3" t="str">
        <f>LEFT(Table1[[#This Row],[County/Parish]],LEN(Table1[[#This Row],[County/Parish]])-5)</f>
        <v>AUSTIN</v>
      </c>
      <c r="K192" s="3" t="s">
        <v>639</v>
      </c>
      <c r="L192" s="3" t="s">
        <v>93</v>
      </c>
      <c r="M192" s="3" t="s">
        <v>94</v>
      </c>
      <c r="N192" s="3" t="s">
        <v>95</v>
      </c>
      <c r="O192" s="3">
        <v>10517</v>
      </c>
      <c r="P192" s="5">
        <v>37706</v>
      </c>
      <c r="AF192" s="3" t="s">
        <v>108</v>
      </c>
      <c r="AJ192" s="3" t="s">
        <v>181</v>
      </c>
      <c r="AR192" s="5">
        <v>41804</v>
      </c>
      <c r="AT192" s="3">
        <v>35</v>
      </c>
      <c r="AU192" s="3">
        <v>235</v>
      </c>
      <c r="BJ192" s="3">
        <v>8900</v>
      </c>
      <c r="BK192" s="3">
        <v>8904</v>
      </c>
      <c r="BL192" s="3">
        <v>0.73</v>
      </c>
      <c r="BM192" s="3">
        <v>51.1</v>
      </c>
      <c r="BN192" s="5">
        <v>38027</v>
      </c>
      <c r="BO192" s="3">
        <v>1</v>
      </c>
      <c r="BS192" s="3">
        <v>235116</v>
      </c>
      <c r="BT192" s="3">
        <v>4</v>
      </c>
      <c r="BV192" s="3" t="s">
        <v>640</v>
      </c>
      <c r="BW192" s="3" t="s">
        <v>99</v>
      </c>
      <c r="BX192" s="3">
        <v>3</v>
      </c>
      <c r="BY192" s="3" t="s">
        <v>100</v>
      </c>
      <c r="CA192" s="3" t="s">
        <v>101</v>
      </c>
      <c r="CD192" s="3">
        <v>29.972715999999998</v>
      </c>
      <c r="CE192" s="3">
        <v>4</v>
      </c>
      <c r="CF192" s="3">
        <v>-96.353063199999994</v>
      </c>
      <c r="CI192" s="3" t="s">
        <v>102</v>
      </c>
      <c r="CJ192" s="3" t="s">
        <v>89</v>
      </c>
      <c r="CK192" s="3" t="s">
        <v>505</v>
      </c>
      <c r="CL192" s="3">
        <v>123957137</v>
      </c>
      <c r="CP192" s="3">
        <v>0</v>
      </c>
    </row>
    <row r="193" spans="1:94" ht="45">
      <c r="A193" s="4">
        <v>42245323750000</v>
      </c>
      <c r="B193" s="7">
        <v>4224532375</v>
      </c>
      <c r="C193" s="4">
        <f>COUNTIF(Table2[API 10/UWI],Table1[[#This Row],[Cleaned API]])</f>
        <v>0</v>
      </c>
      <c r="D193" s="7" t="str">
        <f>IFERROR(INDEX(Table2[Permit Type],MATCH(Table1[[#This Row],[Cleaned API]],Table2[API 10/UWI],0)), "Not in Permit List")</f>
        <v>Not in Permit List</v>
      </c>
      <c r="E193" s="7" t="str">
        <f>IF(AND(Table1[[#This Row],[Occurences in Magnum Permit List]]&gt;0, Table1[[#This Row],[Data Pull Permit Type]]="NewDrill"), "Y", "N")</f>
        <v>N</v>
      </c>
      <c r="F193" s="3" t="s">
        <v>89</v>
      </c>
      <c r="G193" s="3" t="s">
        <v>641</v>
      </c>
      <c r="H193" s="8">
        <v>1</v>
      </c>
      <c r="I193" s="3" t="s">
        <v>105</v>
      </c>
      <c r="J193" s="3" t="str">
        <f>LEFT(Table1[[#This Row],[County/Parish]],LEN(Table1[[#This Row],[County/Parish]])-5)</f>
        <v>JEFFERSON</v>
      </c>
      <c r="K193" s="3" t="s">
        <v>642</v>
      </c>
      <c r="L193" s="3" t="s">
        <v>93</v>
      </c>
      <c r="M193" s="3" t="s">
        <v>94</v>
      </c>
      <c r="N193" s="3" t="s">
        <v>119</v>
      </c>
      <c r="O193" s="3">
        <v>15520</v>
      </c>
      <c r="P193" s="5">
        <v>38477</v>
      </c>
      <c r="Q193" s="5">
        <v>39417</v>
      </c>
      <c r="R193" s="5">
        <v>41487</v>
      </c>
      <c r="S193" s="3">
        <v>62</v>
      </c>
      <c r="T193" s="3">
        <v>217344</v>
      </c>
      <c r="V193" s="3">
        <v>1221</v>
      </c>
      <c r="Y193" s="3">
        <v>91</v>
      </c>
      <c r="Z193" s="3">
        <v>0</v>
      </c>
      <c r="AA193" s="3">
        <v>37445</v>
      </c>
      <c r="AC193" s="3">
        <v>607</v>
      </c>
      <c r="AD193" s="3">
        <v>43097</v>
      </c>
      <c r="AE193" s="3">
        <v>1000</v>
      </c>
      <c r="AF193" s="3" t="s">
        <v>108</v>
      </c>
      <c r="AG193" s="3">
        <v>162725</v>
      </c>
      <c r="AH193" s="3">
        <v>28121</v>
      </c>
      <c r="AI193" s="3">
        <v>0</v>
      </c>
      <c r="AK193" s="3">
        <v>8</v>
      </c>
      <c r="AL193" s="3">
        <v>359</v>
      </c>
      <c r="AM193" s="3">
        <v>2107</v>
      </c>
      <c r="AN193" s="3">
        <v>2154548</v>
      </c>
      <c r="AO193" s="3">
        <v>0</v>
      </c>
      <c r="AP193" s="3">
        <v>14</v>
      </c>
      <c r="AQ193" s="3">
        <v>3218</v>
      </c>
      <c r="AR193" s="5">
        <v>42491</v>
      </c>
      <c r="AS193" s="3">
        <v>0</v>
      </c>
      <c r="AT193" s="3">
        <v>0</v>
      </c>
      <c r="AU193" s="3">
        <v>0</v>
      </c>
      <c r="AV193" s="3">
        <v>265510</v>
      </c>
      <c r="AW193" s="3">
        <v>297555.55599999998</v>
      </c>
      <c r="AX193" s="3">
        <v>178000</v>
      </c>
      <c r="AY193" s="3">
        <v>3.3610000000000002</v>
      </c>
      <c r="AZ193" s="3">
        <v>3.8</v>
      </c>
      <c r="BA193" s="3">
        <v>0</v>
      </c>
      <c r="BB193" s="3">
        <v>65315</v>
      </c>
      <c r="BC193" s="3">
        <v>2</v>
      </c>
      <c r="BD193" s="3">
        <v>607</v>
      </c>
      <c r="BE193" s="3">
        <v>1</v>
      </c>
      <c r="BF193" s="3">
        <v>11132</v>
      </c>
      <c r="BG193" s="3">
        <v>2</v>
      </c>
      <c r="BH193" s="3">
        <v>67</v>
      </c>
      <c r="BI193" s="3">
        <v>2</v>
      </c>
      <c r="BJ193" s="3">
        <v>11364</v>
      </c>
      <c r="BK193" s="3">
        <v>11372</v>
      </c>
      <c r="BL193" s="3">
        <v>0.59</v>
      </c>
      <c r="BM193" s="3">
        <v>53.5</v>
      </c>
      <c r="BN193" s="5">
        <v>39432</v>
      </c>
      <c r="BO193" s="3">
        <v>1</v>
      </c>
      <c r="BP193" s="3">
        <v>1</v>
      </c>
      <c r="BQ193" s="3" t="s">
        <v>89</v>
      </c>
      <c r="BR193" s="3" t="s">
        <v>331</v>
      </c>
      <c r="BS193" s="3">
        <v>233975</v>
      </c>
      <c r="BT193" s="3">
        <v>8</v>
      </c>
      <c r="BV193" s="3" t="s">
        <v>109</v>
      </c>
      <c r="BW193" s="3" t="s">
        <v>99</v>
      </c>
      <c r="BX193" s="3">
        <v>3</v>
      </c>
      <c r="BY193" s="3" t="s">
        <v>100</v>
      </c>
      <c r="BZ193" s="3">
        <v>162</v>
      </c>
      <c r="CA193" s="3" t="s">
        <v>101</v>
      </c>
      <c r="CD193" s="3">
        <v>29.775885200000001</v>
      </c>
      <c r="CE193" s="3">
        <v>640</v>
      </c>
      <c r="CF193" s="3">
        <v>-94.312488799999997</v>
      </c>
      <c r="CI193" s="3" t="s">
        <v>102</v>
      </c>
      <c r="CJ193" s="3" t="s">
        <v>89</v>
      </c>
      <c r="CK193" s="3" t="s">
        <v>307</v>
      </c>
      <c r="CL193" s="3">
        <v>123378112</v>
      </c>
      <c r="CM193" s="3">
        <v>9</v>
      </c>
      <c r="CN193" s="3">
        <v>2678</v>
      </c>
      <c r="CO193" s="3">
        <v>0</v>
      </c>
      <c r="CP193" s="3">
        <v>0</v>
      </c>
    </row>
    <row r="194" spans="1:94" ht="45">
      <c r="A194" s="4">
        <v>42131388560000</v>
      </c>
      <c r="B194" s="7">
        <v>4213138856</v>
      </c>
      <c r="C194" s="4">
        <f>COUNTIF(Table2[API 10/UWI],Table1[[#This Row],[Cleaned API]])</f>
        <v>0</v>
      </c>
      <c r="D194" s="7" t="str">
        <f>IFERROR(INDEX(Table2[Permit Type],MATCH(Table1[[#This Row],[Cleaned API]],Table2[API 10/UWI],0)), "Not in Permit List")</f>
        <v>Not in Permit List</v>
      </c>
      <c r="E194" s="7" t="str">
        <f>IF(AND(Table1[[#This Row],[Occurences in Magnum Permit List]]&gt;0, Table1[[#This Row],[Data Pull Permit Type]]="NewDrill"), "Y", "N")</f>
        <v>N</v>
      </c>
      <c r="F194" s="3" t="s">
        <v>89</v>
      </c>
      <c r="G194" s="3" t="s">
        <v>643</v>
      </c>
      <c r="H194" s="8">
        <v>3</v>
      </c>
      <c r="I194" s="3" t="s">
        <v>270</v>
      </c>
      <c r="J194" s="3" t="str">
        <f>LEFT(Table1[[#This Row],[County/Parish]],LEN(Table1[[#This Row],[County/Parish]])-5)</f>
        <v>DUVAL</v>
      </c>
      <c r="K194" s="3" t="s">
        <v>644</v>
      </c>
      <c r="L194" s="3" t="s">
        <v>93</v>
      </c>
      <c r="M194" s="3" t="s">
        <v>94</v>
      </c>
      <c r="N194" s="3" t="s">
        <v>95</v>
      </c>
      <c r="O194" s="3">
        <v>15500</v>
      </c>
      <c r="P194" s="5">
        <v>38822</v>
      </c>
      <c r="Q194" s="5">
        <v>38899</v>
      </c>
      <c r="R194" s="5">
        <v>43983</v>
      </c>
      <c r="S194" s="3">
        <v>165</v>
      </c>
      <c r="T194" s="3">
        <v>1686138</v>
      </c>
      <c r="U194" s="3">
        <v>82</v>
      </c>
      <c r="V194" s="3">
        <v>303</v>
      </c>
      <c r="Y194" s="3">
        <v>2735</v>
      </c>
      <c r="Z194" s="3">
        <v>106573</v>
      </c>
      <c r="AA194" s="3">
        <v>281326</v>
      </c>
      <c r="AD194" s="3">
        <v>20244</v>
      </c>
      <c r="AE194" s="3">
        <v>0</v>
      </c>
      <c r="AF194" s="3" t="s">
        <v>96</v>
      </c>
      <c r="AG194" s="3">
        <v>111637</v>
      </c>
      <c r="AH194" s="3">
        <v>18606</v>
      </c>
      <c r="AI194" s="3">
        <v>2340</v>
      </c>
      <c r="AK194" s="3">
        <v>0</v>
      </c>
      <c r="AL194" s="3">
        <v>88</v>
      </c>
      <c r="AM194" s="3">
        <v>527</v>
      </c>
      <c r="AN194" s="3">
        <v>527032</v>
      </c>
      <c r="AO194" s="3">
        <v>739</v>
      </c>
      <c r="AQ194" s="3">
        <v>36694</v>
      </c>
      <c r="AR194" s="5">
        <v>42789</v>
      </c>
      <c r="AS194" s="3">
        <v>9917</v>
      </c>
      <c r="AT194" s="3">
        <v>587</v>
      </c>
      <c r="AU194" s="3">
        <v>2600</v>
      </c>
      <c r="AX194" s="3">
        <v>5564810</v>
      </c>
      <c r="AZ194" s="3">
        <v>0</v>
      </c>
      <c r="BA194" s="3">
        <v>0</v>
      </c>
      <c r="BB194" s="3">
        <v>64118</v>
      </c>
      <c r="BC194" s="3">
        <v>9</v>
      </c>
      <c r="BD194" s="3">
        <v>38</v>
      </c>
      <c r="BE194" s="3">
        <v>68</v>
      </c>
      <c r="BF194" s="3">
        <v>10686</v>
      </c>
      <c r="BG194" s="3">
        <v>9</v>
      </c>
      <c r="BH194" s="3">
        <v>64</v>
      </c>
      <c r="BI194" s="3">
        <v>9</v>
      </c>
      <c r="BJ194" s="3">
        <v>13372</v>
      </c>
      <c r="BK194" s="3">
        <v>13887</v>
      </c>
      <c r="BL194" s="3">
        <v>0.6</v>
      </c>
      <c r="BN194" s="5">
        <v>38942</v>
      </c>
      <c r="BO194" s="3">
        <v>1</v>
      </c>
      <c r="BP194" s="3">
        <v>1</v>
      </c>
      <c r="BQ194" s="3" t="s">
        <v>89</v>
      </c>
      <c r="BR194" s="3" t="s">
        <v>165</v>
      </c>
      <c r="BS194" s="3">
        <v>233961</v>
      </c>
      <c r="BT194" s="3">
        <v>515</v>
      </c>
      <c r="BV194" s="3" t="s">
        <v>645</v>
      </c>
      <c r="BW194" s="3" t="s">
        <v>99</v>
      </c>
      <c r="BX194" s="3">
        <v>4</v>
      </c>
      <c r="BY194" s="3" t="s">
        <v>100</v>
      </c>
      <c r="BZ194" s="3">
        <v>116</v>
      </c>
      <c r="CA194" s="3" t="s">
        <v>101</v>
      </c>
      <c r="CD194" s="3">
        <v>27.778764599999999</v>
      </c>
      <c r="CE194" s="3">
        <v>1272</v>
      </c>
      <c r="CF194" s="3">
        <v>-98.549061699999996</v>
      </c>
      <c r="CI194" s="3" t="s">
        <v>102</v>
      </c>
      <c r="CJ194" s="3" t="s">
        <v>89</v>
      </c>
      <c r="CK194" s="3" t="s">
        <v>646</v>
      </c>
      <c r="CL194" s="3">
        <v>123378033</v>
      </c>
      <c r="CN194" s="3">
        <v>31723</v>
      </c>
      <c r="CO194" s="3">
        <v>8574</v>
      </c>
      <c r="CP194" s="3">
        <v>0</v>
      </c>
    </row>
    <row r="195" spans="1:94" ht="45">
      <c r="A195" s="4">
        <v>42321321740000</v>
      </c>
      <c r="B195" s="7">
        <v>4232132174</v>
      </c>
      <c r="C195" s="4">
        <f>COUNTIF(Table2[API 10/UWI],Table1[[#This Row],[Cleaned API]])</f>
        <v>0</v>
      </c>
      <c r="D195" s="7" t="str">
        <f>IFERROR(INDEX(Table2[Permit Type],MATCH(Table1[[#This Row],[Cleaned API]],Table2[API 10/UWI],0)), "Not in Permit List")</f>
        <v>Not in Permit List</v>
      </c>
      <c r="E195" s="7" t="str">
        <f>IF(AND(Table1[[#This Row],[Occurences in Magnum Permit List]]&gt;0, Table1[[#This Row],[Data Pull Permit Type]]="NewDrill"), "Y", "N")</f>
        <v>N</v>
      </c>
      <c r="F195" s="3" t="s">
        <v>89</v>
      </c>
      <c r="G195" s="3" t="s">
        <v>647</v>
      </c>
      <c r="H195" s="8">
        <v>1</v>
      </c>
      <c r="I195" s="3" t="s">
        <v>117</v>
      </c>
      <c r="J195" s="3" t="str">
        <f>LEFT(Table1[[#This Row],[County/Parish]],LEN(Table1[[#This Row],[County/Parish]])-5)</f>
        <v>MATAGORDA</v>
      </c>
      <c r="K195" s="3">
        <v>7900</v>
      </c>
      <c r="L195" s="3" t="s">
        <v>107</v>
      </c>
      <c r="M195" s="3" t="s">
        <v>94</v>
      </c>
      <c r="N195" s="3" t="s">
        <v>95</v>
      </c>
      <c r="O195" s="3">
        <v>9100</v>
      </c>
      <c r="P195" s="5">
        <v>39339</v>
      </c>
      <c r="Q195" s="5">
        <v>39417</v>
      </c>
      <c r="R195" s="5">
        <v>39569</v>
      </c>
      <c r="S195" s="3">
        <v>5</v>
      </c>
      <c r="V195" s="3">
        <v>2528</v>
      </c>
      <c r="X195" s="3">
        <v>206</v>
      </c>
      <c r="Z195" s="3">
        <v>0</v>
      </c>
      <c r="AA195" s="3">
        <v>2528</v>
      </c>
      <c r="AC195" s="3">
        <v>1294</v>
      </c>
      <c r="AE195" s="3">
        <v>2528</v>
      </c>
      <c r="AF195" s="3" t="s">
        <v>108</v>
      </c>
      <c r="AG195" s="3">
        <v>0</v>
      </c>
      <c r="AH195" s="3">
        <v>2528</v>
      </c>
      <c r="AI195" s="3">
        <v>0</v>
      </c>
      <c r="AK195" s="3">
        <v>21</v>
      </c>
      <c r="AL195" s="3">
        <v>21</v>
      </c>
      <c r="AM195" s="3">
        <v>0</v>
      </c>
      <c r="AN195" s="3">
        <v>127355</v>
      </c>
      <c r="AO195" s="3">
        <v>0</v>
      </c>
      <c r="AR195" s="5">
        <v>40210</v>
      </c>
      <c r="AV195" s="3">
        <v>0</v>
      </c>
      <c r="AX195" s="3">
        <v>0</v>
      </c>
      <c r="BD195" s="3">
        <v>1294</v>
      </c>
      <c r="BE195" s="3">
        <v>1</v>
      </c>
      <c r="BF195" s="3">
        <v>1294</v>
      </c>
      <c r="BG195" s="3">
        <v>1</v>
      </c>
      <c r="BH195" s="3">
        <v>8</v>
      </c>
      <c r="BI195" s="3">
        <v>1</v>
      </c>
      <c r="BJ195" s="3">
        <v>7909</v>
      </c>
      <c r="BK195" s="3">
        <v>8520</v>
      </c>
      <c r="BM195" s="3">
        <v>40</v>
      </c>
      <c r="BN195" s="5">
        <v>39431</v>
      </c>
      <c r="BO195" s="3">
        <v>1</v>
      </c>
      <c r="BP195" s="3">
        <v>1</v>
      </c>
      <c r="BR195" s="3" t="s">
        <v>97</v>
      </c>
      <c r="BS195" s="3">
        <v>25115</v>
      </c>
      <c r="BT195" s="3">
        <v>611</v>
      </c>
      <c r="BV195" s="3" t="s">
        <v>648</v>
      </c>
      <c r="BW195" s="3" t="s">
        <v>99</v>
      </c>
      <c r="BX195" s="3">
        <v>3</v>
      </c>
      <c r="BY195" s="3" t="s">
        <v>100</v>
      </c>
      <c r="CA195" s="3" t="s">
        <v>101</v>
      </c>
      <c r="CD195" s="3">
        <v>28.897580999999999</v>
      </c>
      <c r="CE195" s="3">
        <v>55</v>
      </c>
      <c r="CF195" s="3">
        <v>-96.073863599999996</v>
      </c>
      <c r="CI195" s="3" t="s">
        <v>102</v>
      </c>
      <c r="CJ195" s="3" t="s">
        <v>89</v>
      </c>
      <c r="CK195" s="3" t="s">
        <v>649</v>
      </c>
      <c r="CL195" s="3">
        <v>122939776</v>
      </c>
      <c r="CM195" s="3">
        <v>2528</v>
      </c>
      <c r="CO195" s="3">
        <v>0</v>
      </c>
      <c r="CP195" s="3">
        <v>0</v>
      </c>
    </row>
    <row r="196" spans="1:94" ht="75">
      <c r="A196" s="4">
        <v>42245323580000</v>
      </c>
      <c r="B196" s="7">
        <v>4224532358</v>
      </c>
      <c r="C196" s="4">
        <f>COUNTIF(Table2[API 10/UWI],Table1[[#This Row],[Cleaned API]])</f>
        <v>3</v>
      </c>
      <c r="D196" s="7" t="str">
        <f>IFERROR(INDEX(Table2[Permit Type],MATCH(Table1[[#This Row],[Cleaned API]],Table2[API 10/UWI],0)), "Not in Permit List")</f>
        <v>Recomplete</v>
      </c>
      <c r="E196" s="7" t="str">
        <f>IF(AND(Table1[[#This Row],[Occurences in Magnum Permit List]]&gt;0, Table1[[#This Row],[Data Pull Permit Type]]="NewDrill"), "Y", "N")</f>
        <v>N</v>
      </c>
      <c r="F196" s="3" t="s">
        <v>89</v>
      </c>
      <c r="G196" s="3" t="s">
        <v>650</v>
      </c>
      <c r="H196" s="8">
        <v>2</v>
      </c>
      <c r="I196" s="3" t="s">
        <v>105</v>
      </c>
      <c r="J196" s="3" t="str">
        <f>LEFT(Table1[[#This Row],[County/Parish]],LEN(Table1[[#This Row],[County/Parish]])-5)</f>
        <v>JEFFERSON</v>
      </c>
      <c r="K196" s="3" t="s">
        <v>412</v>
      </c>
      <c r="L196" s="3" t="s">
        <v>93</v>
      </c>
      <c r="M196" s="3" t="s">
        <v>94</v>
      </c>
      <c r="N196" s="3" t="s">
        <v>95</v>
      </c>
      <c r="O196" s="3">
        <v>10300</v>
      </c>
      <c r="P196" s="5">
        <v>38204</v>
      </c>
      <c r="Q196" s="5">
        <v>39387</v>
      </c>
      <c r="R196" s="5">
        <v>40969</v>
      </c>
      <c r="S196" s="3">
        <v>50</v>
      </c>
      <c r="T196" s="3">
        <v>359495</v>
      </c>
      <c r="V196" s="3">
        <v>321</v>
      </c>
      <c r="Y196" s="3">
        <v>24</v>
      </c>
      <c r="Z196" s="3">
        <v>3334</v>
      </c>
      <c r="AA196" s="3">
        <v>60237</v>
      </c>
      <c r="AD196" s="3">
        <v>862</v>
      </c>
      <c r="AE196" s="3">
        <v>100</v>
      </c>
      <c r="AF196" s="3" t="s">
        <v>108</v>
      </c>
      <c r="AG196" s="3">
        <v>84858</v>
      </c>
      <c r="AH196" s="3">
        <v>14243</v>
      </c>
      <c r="AI196" s="3">
        <v>668</v>
      </c>
      <c r="AK196" s="3">
        <v>0</v>
      </c>
      <c r="AL196" s="3">
        <v>78</v>
      </c>
      <c r="AM196" s="3">
        <v>467</v>
      </c>
      <c r="AN196" s="3">
        <v>466710</v>
      </c>
      <c r="AO196" s="3">
        <v>2</v>
      </c>
      <c r="AQ196" s="3">
        <v>37679</v>
      </c>
      <c r="AR196" s="5">
        <v>42491</v>
      </c>
      <c r="AS196" s="3">
        <v>421</v>
      </c>
      <c r="AT196" s="3">
        <v>0</v>
      </c>
      <c r="AU196" s="3">
        <v>0</v>
      </c>
      <c r="AX196" s="3">
        <v>1119920</v>
      </c>
      <c r="AZ196" s="3">
        <v>0</v>
      </c>
      <c r="BA196" s="3">
        <v>0</v>
      </c>
      <c r="BB196" s="3">
        <v>20101</v>
      </c>
      <c r="BC196" s="3">
        <v>5</v>
      </c>
      <c r="BD196" s="3">
        <v>35</v>
      </c>
      <c r="BE196" s="3">
        <v>3</v>
      </c>
      <c r="BF196" s="3">
        <v>3385</v>
      </c>
      <c r="BG196" s="3">
        <v>5</v>
      </c>
      <c r="BH196" s="3">
        <v>20</v>
      </c>
      <c r="BI196" s="3">
        <v>5</v>
      </c>
      <c r="BJ196" s="3">
        <v>10046</v>
      </c>
      <c r="BK196" s="3">
        <v>10050</v>
      </c>
      <c r="BL196" s="3">
        <v>0.6</v>
      </c>
      <c r="BM196" s="3">
        <v>50.2</v>
      </c>
      <c r="BN196" s="5">
        <v>39412</v>
      </c>
      <c r="BO196" s="3">
        <v>1</v>
      </c>
      <c r="BP196" s="3">
        <v>1</v>
      </c>
      <c r="BQ196" s="3" t="s">
        <v>467</v>
      </c>
      <c r="BR196" s="3" t="s">
        <v>159</v>
      </c>
      <c r="BS196" s="3">
        <v>233357</v>
      </c>
      <c r="BT196" s="3">
        <v>4</v>
      </c>
      <c r="BV196" s="3" t="s">
        <v>109</v>
      </c>
      <c r="BW196" s="3" t="s">
        <v>99</v>
      </c>
      <c r="BX196" s="3">
        <v>3</v>
      </c>
      <c r="BY196" s="3" t="s">
        <v>100</v>
      </c>
      <c r="BZ196" s="3">
        <v>175</v>
      </c>
      <c r="CA196" s="3" t="s">
        <v>101</v>
      </c>
      <c r="CD196" s="3">
        <v>29.771073999999999</v>
      </c>
      <c r="CE196" s="3">
        <v>342</v>
      </c>
      <c r="CF196" s="3">
        <v>-94.284019400000005</v>
      </c>
      <c r="CI196" s="3" t="s">
        <v>102</v>
      </c>
      <c r="CJ196" s="3" t="s">
        <v>89</v>
      </c>
      <c r="CK196" s="3" t="s">
        <v>307</v>
      </c>
      <c r="CL196" s="3">
        <v>122934826</v>
      </c>
      <c r="CN196" s="3">
        <v>13804</v>
      </c>
      <c r="CO196" s="3">
        <v>922</v>
      </c>
      <c r="CP196" s="3">
        <v>0</v>
      </c>
    </row>
    <row r="197" spans="1:94" ht="45">
      <c r="A197" s="4">
        <v>3027114400000</v>
      </c>
      <c r="B197" s="7">
        <v>3027114400</v>
      </c>
      <c r="C197" s="4">
        <f>COUNTIF(Table2[API 10/UWI],Table1[[#This Row],[Cleaned API]])</f>
        <v>0</v>
      </c>
      <c r="D197" s="7" t="str">
        <f>IFERROR(INDEX(Table2[Permit Type],MATCH(Table1[[#This Row],[Cleaned API]],Table2[API 10/UWI],0)), "Not in Permit List")</f>
        <v>Not in Permit List</v>
      </c>
      <c r="E197" s="7" t="str">
        <f>IF(AND(Table1[[#This Row],[Occurences in Magnum Permit List]]&gt;0, Table1[[#This Row],[Data Pull Permit Type]]="NewDrill"), "Y", "N")</f>
        <v>N</v>
      </c>
      <c r="F197" s="3" t="s">
        <v>89</v>
      </c>
      <c r="G197" s="3" t="s">
        <v>651</v>
      </c>
      <c r="H197" s="8">
        <v>2</v>
      </c>
      <c r="I197" s="3" t="s">
        <v>652</v>
      </c>
      <c r="J197" s="3" t="str">
        <f>LEFT(Table1[[#This Row],[County/Parish]],LEN(Table1[[#This Row],[County/Parish]])-5)</f>
        <v>COLUMBIA</v>
      </c>
      <c r="K197" s="3" t="s">
        <v>653</v>
      </c>
      <c r="L197" s="3" t="s">
        <v>107</v>
      </c>
      <c r="M197" s="3" t="s">
        <v>94</v>
      </c>
      <c r="N197" s="3" t="s">
        <v>122</v>
      </c>
      <c r="O197" s="3">
        <v>8660</v>
      </c>
      <c r="Q197" s="5">
        <v>42856</v>
      </c>
      <c r="R197" s="5">
        <v>42856</v>
      </c>
      <c r="S197" s="3">
        <v>1</v>
      </c>
      <c r="T197" s="3">
        <v>1094</v>
      </c>
      <c r="Y197" s="3">
        <v>1094</v>
      </c>
      <c r="AA197" s="3">
        <v>182</v>
      </c>
      <c r="AD197" s="3">
        <v>1094</v>
      </c>
      <c r="AF197" s="3" t="s">
        <v>654</v>
      </c>
      <c r="AK197" s="3">
        <v>0</v>
      </c>
      <c r="AL197" s="3">
        <v>0</v>
      </c>
      <c r="AM197" s="3">
        <v>0</v>
      </c>
      <c r="AZ197" s="3">
        <v>0</v>
      </c>
      <c r="BA197" s="3">
        <v>0</v>
      </c>
      <c r="BB197" s="3">
        <v>1094</v>
      </c>
      <c r="BC197" s="3">
        <v>1</v>
      </c>
      <c r="BF197" s="3">
        <v>182</v>
      </c>
      <c r="BG197" s="3">
        <v>1</v>
      </c>
      <c r="BH197" s="3">
        <v>1</v>
      </c>
      <c r="BI197" s="3">
        <v>1</v>
      </c>
      <c r="BO197" s="3">
        <v>1</v>
      </c>
      <c r="BP197" s="3">
        <v>1</v>
      </c>
      <c r="BS197" s="3">
        <v>36079</v>
      </c>
      <c r="BV197" s="3" t="s">
        <v>655</v>
      </c>
      <c r="BW197" s="3" t="s">
        <v>656</v>
      </c>
      <c r="BY197" s="3" t="s">
        <v>657</v>
      </c>
      <c r="BZ197" s="3">
        <v>19</v>
      </c>
      <c r="CA197" s="3" t="s">
        <v>101</v>
      </c>
      <c r="CB197" s="3" t="s">
        <v>658</v>
      </c>
      <c r="CC197" s="3" t="s">
        <v>659</v>
      </c>
      <c r="CD197" s="3">
        <v>33.167481500000001</v>
      </c>
      <c r="CF197" s="3">
        <v>-93.314929399999997</v>
      </c>
      <c r="CI197" s="3" t="s">
        <v>660</v>
      </c>
      <c r="CJ197" s="3" t="s">
        <v>89</v>
      </c>
      <c r="CL197" s="3">
        <v>122861952</v>
      </c>
      <c r="CN197" s="3">
        <v>1094</v>
      </c>
      <c r="CP197" s="3">
        <v>124298745</v>
      </c>
    </row>
    <row r="198" spans="1:94" ht="60">
      <c r="A198" s="4">
        <v>42157324790000</v>
      </c>
      <c r="B198" s="7">
        <v>4215732479</v>
      </c>
      <c r="C198" s="4">
        <f>COUNTIF(Table2[API 10/UWI],Table1[[#This Row],[Cleaned API]])</f>
        <v>1</v>
      </c>
      <c r="D198" s="7" t="str">
        <f>IFERROR(INDEX(Table2[Permit Type],MATCH(Table1[[#This Row],[Cleaned API]],Table2[API 10/UWI],0)), "Not in Permit List")</f>
        <v>NewDrill</v>
      </c>
      <c r="E198" s="7" t="str">
        <f>IF(AND(Table1[[#This Row],[Occurences in Magnum Permit List]]&gt;0, Table1[[#This Row],[Data Pull Permit Type]]="NewDrill"), "Y", "N")</f>
        <v>Y</v>
      </c>
      <c r="F198" s="3" t="s">
        <v>89</v>
      </c>
      <c r="G198" s="3" t="s">
        <v>661</v>
      </c>
      <c r="H198" s="8">
        <v>3</v>
      </c>
      <c r="I198" s="3" t="s">
        <v>662</v>
      </c>
      <c r="J198" s="3" t="str">
        <f>LEFT(Table1[[#This Row],[County/Parish]],LEN(Table1[[#This Row],[County/Parish]])-5)</f>
        <v>FORT BEND</v>
      </c>
      <c r="K198" s="3" t="s">
        <v>663</v>
      </c>
      <c r="L198" s="3" t="s">
        <v>93</v>
      </c>
      <c r="M198" s="3" t="s">
        <v>194</v>
      </c>
      <c r="N198" s="3" t="s">
        <v>95</v>
      </c>
      <c r="O198" s="3">
        <v>4207</v>
      </c>
      <c r="P198" s="5">
        <v>39358</v>
      </c>
      <c r="Q198" s="5">
        <v>39387</v>
      </c>
      <c r="R198" s="5">
        <v>39479</v>
      </c>
      <c r="S198" s="3">
        <v>4</v>
      </c>
      <c r="T198" s="3">
        <v>316706</v>
      </c>
      <c r="Y198" s="3">
        <v>64</v>
      </c>
      <c r="Z198" s="3">
        <v>0</v>
      </c>
      <c r="AA198" s="3">
        <v>52784</v>
      </c>
      <c r="AD198" s="3">
        <v>104434</v>
      </c>
      <c r="AF198" s="3" t="s">
        <v>108</v>
      </c>
      <c r="AK198" s="3">
        <v>0</v>
      </c>
      <c r="AL198" s="3">
        <v>607</v>
      </c>
      <c r="AM198" s="3">
        <v>3641</v>
      </c>
      <c r="AN198" s="3">
        <v>3640935</v>
      </c>
      <c r="AO198" s="3">
        <v>0</v>
      </c>
      <c r="AR198" s="5">
        <v>42125</v>
      </c>
      <c r="AT198" s="3">
        <v>0</v>
      </c>
      <c r="AU198" s="3">
        <v>0</v>
      </c>
      <c r="AZ198" s="3">
        <v>0</v>
      </c>
      <c r="BA198" s="3">
        <v>0</v>
      </c>
      <c r="BB198" s="3">
        <v>112869</v>
      </c>
      <c r="BC198" s="3">
        <v>2</v>
      </c>
      <c r="BF198" s="3">
        <v>18812</v>
      </c>
      <c r="BG198" s="3">
        <v>2</v>
      </c>
      <c r="BH198" s="3">
        <v>113</v>
      </c>
      <c r="BI198" s="3">
        <v>2</v>
      </c>
      <c r="BJ198" s="3">
        <v>4006</v>
      </c>
      <c r="BK198" s="3">
        <v>4018</v>
      </c>
      <c r="BL198" s="3">
        <v>0.56000000000000005</v>
      </c>
      <c r="BN198" s="5">
        <v>39386</v>
      </c>
      <c r="BO198" s="3">
        <v>1</v>
      </c>
      <c r="BP198" s="3">
        <v>1</v>
      </c>
      <c r="BQ198" s="3" t="s">
        <v>89</v>
      </c>
      <c r="BR198" s="3" t="s">
        <v>150</v>
      </c>
      <c r="BS198" s="3">
        <v>232503</v>
      </c>
      <c r="BT198" s="3">
        <v>12</v>
      </c>
      <c r="BV198" s="3" t="s">
        <v>664</v>
      </c>
      <c r="BW198" s="3" t="s">
        <v>99</v>
      </c>
      <c r="BX198" s="3">
        <v>3</v>
      </c>
      <c r="BY198" s="3" t="s">
        <v>100</v>
      </c>
      <c r="CA198" s="3" t="s">
        <v>101</v>
      </c>
      <c r="CD198" s="3">
        <v>29.424426400000002</v>
      </c>
      <c r="CE198" s="3">
        <v>67</v>
      </c>
      <c r="CF198" s="3">
        <v>-95.629338099999998</v>
      </c>
      <c r="CI198" s="3" t="s">
        <v>102</v>
      </c>
      <c r="CJ198" s="3" t="s">
        <v>89</v>
      </c>
      <c r="CK198" s="3" t="s">
        <v>665</v>
      </c>
      <c r="CL198" s="3">
        <v>122713579</v>
      </c>
      <c r="CN198" s="3">
        <v>316706</v>
      </c>
      <c r="CO198" s="3">
        <v>0</v>
      </c>
      <c r="CP198" s="3">
        <v>0</v>
      </c>
    </row>
    <row r="199" spans="1:94" ht="60">
      <c r="A199" s="4">
        <v>42157324680000</v>
      </c>
      <c r="B199" s="7">
        <v>4215732468</v>
      </c>
      <c r="C199" s="4">
        <f>COUNTIF(Table2[API 10/UWI],Table1[[#This Row],[Cleaned API]])</f>
        <v>1</v>
      </c>
      <c r="D199" s="7" t="str">
        <f>IFERROR(INDEX(Table2[Permit Type],MATCH(Table1[[#This Row],[Cleaned API]],Table2[API 10/UWI],0)), "Not in Permit List")</f>
        <v>NewDrill</v>
      </c>
      <c r="E199" s="7" t="str">
        <f>IF(AND(Table1[[#This Row],[Occurences in Magnum Permit List]]&gt;0, Table1[[#This Row],[Data Pull Permit Type]]="NewDrill"), "Y", "N")</f>
        <v>Y</v>
      </c>
      <c r="F199" s="3" t="s">
        <v>89</v>
      </c>
      <c r="G199" s="3" t="s">
        <v>666</v>
      </c>
      <c r="H199" s="8">
        <v>1</v>
      </c>
      <c r="I199" s="3" t="s">
        <v>662</v>
      </c>
      <c r="J199" s="3" t="str">
        <f>LEFT(Table1[[#This Row],[County/Parish]],LEN(Table1[[#This Row],[County/Parish]])-5)</f>
        <v>FORT BEND</v>
      </c>
      <c r="K199" s="3" t="s">
        <v>663</v>
      </c>
      <c r="L199" s="3" t="s">
        <v>93</v>
      </c>
      <c r="M199" s="3" t="s">
        <v>94</v>
      </c>
      <c r="N199" s="3" t="s">
        <v>95</v>
      </c>
      <c r="O199" s="3">
        <v>4205</v>
      </c>
      <c r="P199" s="5">
        <v>39334</v>
      </c>
      <c r="Q199" s="5">
        <v>39326</v>
      </c>
      <c r="R199" s="5">
        <v>39783</v>
      </c>
      <c r="S199" s="3">
        <v>16</v>
      </c>
      <c r="T199" s="3">
        <v>655282</v>
      </c>
      <c r="Y199" s="3">
        <v>697</v>
      </c>
      <c r="Z199" s="3">
        <v>390040</v>
      </c>
      <c r="AA199" s="3">
        <v>109214</v>
      </c>
      <c r="AD199" s="3">
        <v>15184</v>
      </c>
      <c r="AE199" s="3">
        <v>0</v>
      </c>
      <c r="AF199" s="3" t="s">
        <v>108</v>
      </c>
      <c r="AG199" s="3">
        <v>514422</v>
      </c>
      <c r="AH199" s="3">
        <v>85737</v>
      </c>
      <c r="AI199" s="3">
        <v>306197</v>
      </c>
      <c r="AK199" s="3">
        <v>0</v>
      </c>
      <c r="AL199" s="3">
        <v>613</v>
      </c>
      <c r="AM199" s="3">
        <v>3676</v>
      </c>
      <c r="AN199" s="3">
        <v>3675968</v>
      </c>
      <c r="AO199" s="3">
        <v>415</v>
      </c>
      <c r="AQ199" s="3">
        <v>336916</v>
      </c>
      <c r="AR199" s="5">
        <v>41944</v>
      </c>
      <c r="AS199" s="3">
        <v>200541</v>
      </c>
      <c r="AT199" s="3">
        <v>0</v>
      </c>
      <c r="AU199" s="3">
        <v>0</v>
      </c>
      <c r="AZ199" s="3">
        <v>0</v>
      </c>
      <c r="BA199" s="3">
        <v>0</v>
      </c>
      <c r="BB199" s="3">
        <v>113955</v>
      </c>
      <c r="BC199" s="3">
        <v>2</v>
      </c>
      <c r="BF199" s="3">
        <v>18993</v>
      </c>
      <c r="BG199" s="3">
        <v>2</v>
      </c>
      <c r="BH199" s="3">
        <v>114</v>
      </c>
      <c r="BI199" s="3">
        <v>2</v>
      </c>
      <c r="BJ199" s="3">
        <v>4011</v>
      </c>
      <c r="BK199" s="3">
        <v>4024</v>
      </c>
      <c r="BL199" s="3">
        <v>0.56000000000000005</v>
      </c>
      <c r="BM199" s="3">
        <v>33.700000000000003</v>
      </c>
      <c r="BN199" s="5">
        <v>39344</v>
      </c>
      <c r="BO199" s="3">
        <v>1</v>
      </c>
      <c r="BP199" s="3">
        <v>1</v>
      </c>
      <c r="BQ199" s="3" t="s">
        <v>89</v>
      </c>
      <c r="BR199" s="3" t="s">
        <v>150</v>
      </c>
      <c r="BS199" s="3">
        <v>232400</v>
      </c>
      <c r="BT199" s="3">
        <v>13</v>
      </c>
      <c r="BV199" s="3" t="s">
        <v>664</v>
      </c>
      <c r="BW199" s="3" t="s">
        <v>99</v>
      </c>
      <c r="BX199" s="3">
        <v>3</v>
      </c>
      <c r="BY199" s="3" t="s">
        <v>100</v>
      </c>
      <c r="CA199" s="3" t="s">
        <v>101</v>
      </c>
      <c r="CD199" s="3">
        <v>29.4275764</v>
      </c>
      <c r="CE199" s="3">
        <v>59</v>
      </c>
      <c r="CF199" s="3">
        <v>-95.637841100000003</v>
      </c>
      <c r="CI199" s="3" t="s">
        <v>102</v>
      </c>
      <c r="CJ199" s="3" t="s">
        <v>89</v>
      </c>
      <c r="CK199" s="3" t="s">
        <v>667</v>
      </c>
      <c r="CL199" s="3">
        <v>122713578</v>
      </c>
      <c r="CN199" s="3">
        <v>318366</v>
      </c>
      <c r="CO199" s="3">
        <v>189499</v>
      </c>
      <c r="CP199" s="3">
        <v>0</v>
      </c>
    </row>
    <row r="200" spans="1:94" ht="45">
      <c r="A200" s="4">
        <v>42297345490000</v>
      </c>
      <c r="B200" s="7">
        <v>4229734549</v>
      </c>
      <c r="C200" s="4">
        <f>COUNTIF(Table2[API 10/UWI],Table1[[#This Row],[Cleaned API]])</f>
        <v>1</v>
      </c>
      <c r="D200" s="7" t="str">
        <f>IFERROR(INDEX(Table2[Permit Type],MATCH(Table1[[#This Row],[Cleaned API]],Table2[API 10/UWI],0)), "Not in Permit List")</f>
        <v>Recomplete</v>
      </c>
      <c r="E200" s="7" t="str">
        <f>IF(AND(Table1[[#This Row],[Occurences in Magnum Permit List]]&gt;0, Table1[[#This Row],[Data Pull Permit Type]]="NewDrill"), "Y", "N")</f>
        <v>N</v>
      </c>
      <c r="F200" s="3" t="s">
        <v>89</v>
      </c>
      <c r="G200" s="3" t="s">
        <v>668</v>
      </c>
      <c r="H200" s="8">
        <v>1</v>
      </c>
      <c r="I200" s="3" t="s">
        <v>439</v>
      </c>
      <c r="J200" s="3" t="str">
        <f>LEFT(Table1[[#This Row],[County/Parish]],LEN(Table1[[#This Row],[County/Parish]])-5)</f>
        <v>LIVE OAK</v>
      </c>
      <c r="L200" s="3" t="s">
        <v>93</v>
      </c>
      <c r="M200" s="3" t="s">
        <v>211</v>
      </c>
      <c r="N200" s="3" t="s">
        <v>95</v>
      </c>
      <c r="O200" s="3">
        <v>15400</v>
      </c>
      <c r="P200" s="5">
        <v>37608</v>
      </c>
      <c r="AB200" s="3" t="s">
        <v>163</v>
      </c>
      <c r="AF200" s="3" t="s">
        <v>96</v>
      </c>
      <c r="AJ200" s="3" t="s">
        <v>164</v>
      </c>
      <c r="AR200" s="5">
        <v>39722</v>
      </c>
      <c r="AT200" s="3">
        <v>0</v>
      </c>
      <c r="AU200" s="3">
        <v>0</v>
      </c>
      <c r="BJ200" s="3">
        <v>13446</v>
      </c>
      <c r="BK200" s="3">
        <v>13538</v>
      </c>
      <c r="BN200" s="5">
        <v>39490</v>
      </c>
      <c r="BO200" s="3">
        <v>1</v>
      </c>
      <c r="BS200" s="3">
        <v>232963</v>
      </c>
      <c r="BT200" s="3">
        <v>92</v>
      </c>
      <c r="BV200" s="3" t="s">
        <v>114</v>
      </c>
      <c r="BW200" s="3" t="s">
        <v>99</v>
      </c>
      <c r="BX200" s="3">
        <v>2</v>
      </c>
      <c r="BY200" s="3" t="s">
        <v>100</v>
      </c>
      <c r="CA200" s="3" t="s">
        <v>101</v>
      </c>
      <c r="CD200" s="3">
        <v>28.390118099999999</v>
      </c>
      <c r="CE200" s="3">
        <v>171</v>
      </c>
      <c r="CF200" s="3">
        <v>-98.011827299999993</v>
      </c>
      <c r="CI200" s="3" t="s">
        <v>102</v>
      </c>
      <c r="CJ200" s="3" t="s">
        <v>89</v>
      </c>
      <c r="CK200" s="3" t="s">
        <v>441</v>
      </c>
      <c r="CL200" s="3">
        <v>122713502</v>
      </c>
      <c r="CP200" s="3">
        <v>0</v>
      </c>
    </row>
    <row r="201" spans="1:94" ht="45">
      <c r="A201" s="4">
        <v>42409328660000</v>
      </c>
      <c r="B201" s="7">
        <v>4240932866</v>
      </c>
      <c r="C201" s="4">
        <f>COUNTIF(Table2[API 10/UWI],Table1[[#This Row],[Cleaned API]])</f>
        <v>1</v>
      </c>
      <c r="D201" s="7" t="str">
        <f>IFERROR(INDEX(Table2[Permit Type],MATCH(Table1[[#This Row],[Cleaned API]],Table2[API 10/UWI],0)), "Not in Permit List")</f>
        <v>NewDrill</v>
      </c>
      <c r="E201" s="7" t="str">
        <f>IF(AND(Table1[[#This Row],[Occurences in Magnum Permit List]]&gt;0, Table1[[#This Row],[Data Pull Permit Type]]="NewDrill"), "Y", "N")</f>
        <v>Y</v>
      </c>
      <c r="F201" s="3" t="s">
        <v>89</v>
      </c>
      <c r="G201" s="3" t="s">
        <v>669</v>
      </c>
      <c r="H201" s="8">
        <v>2</v>
      </c>
      <c r="I201" s="3" t="s">
        <v>293</v>
      </c>
      <c r="J201" s="3" t="str">
        <f>LEFT(Table1[[#This Row],[County/Parish]],LEN(Table1[[#This Row],[County/Parish]])-5)</f>
        <v>SAN PATRICIO</v>
      </c>
      <c r="K201" s="3">
        <v>3150</v>
      </c>
      <c r="L201" s="3" t="s">
        <v>93</v>
      </c>
      <c r="M201" s="3" t="s">
        <v>194</v>
      </c>
      <c r="N201" s="3" t="s">
        <v>95</v>
      </c>
      <c r="O201" s="3">
        <v>7700</v>
      </c>
      <c r="P201" s="5">
        <v>39247</v>
      </c>
      <c r="AF201" s="3" t="s">
        <v>96</v>
      </c>
      <c r="BJ201" s="3">
        <v>3144</v>
      </c>
      <c r="BK201" s="3">
        <v>3148</v>
      </c>
      <c r="BN201" s="5">
        <v>39318</v>
      </c>
      <c r="BO201" s="3">
        <v>1</v>
      </c>
      <c r="BQ201" s="3" t="s">
        <v>89</v>
      </c>
      <c r="BS201" s="3">
        <v>231856</v>
      </c>
      <c r="BT201" s="3">
        <v>4</v>
      </c>
      <c r="BV201" s="3" t="s">
        <v>670</v>
      </c>
      <c r="BW201" s="3" t="s">
        <v>99</v>
      </c>
      <c r="BX201" s="3">
        <v>4</v>
      </c>
      <c r="BY201" s="3" t="s">
        <v>100</v>
      </c>
      <c r="CA201" s="3" t="s">
        <v>101</v>
      </c>
      <c r="CD201" s="3">
        <v>27.934840900000001</v>
      </c>
      <c r="CE201" s="3">
        <v>8</v>
      </c>
      <c r="CF201" s="3">
        <v>-97.672128700000002</v>
      </c>
      <c r="CI201" s="3" t="s">
        <v>102</v>
      </c>
      <c r="CJ201" s="3" t="s">
        <v>89</v>
      </c>
      <c r="CK201" s="3" t="s">
        <v>671</v>
      </c>
      <c r="CL201" s="3">
        <v>122003226</v>
      </c>
      <c r="CP201" s="3">
        <v>0</v>
      </c>
    </row>
    <row r="202" spans="1:94" ht="60">
      <c r="A202" s="4">
        <v>42157324770000</v>
      </c>
      <c r="B202" s="7">
        <v>4215732477</v>
      </c>
      <c r="C202" s="4">
        <f>COUNTIF(Table2[API 10/UWI],Table1[[#This Row],[Cleaned API]])</f>
        <v>1</v>
      </c>
      <c r="D202" s="7" t="str">
        <f>IFERROR(INDEX(Table2[Permit Type],MATCH(Table1[[#This Row],[Cleaned API]],Table2[API 10/UWI],0)), "Not in Permit List")</f>
        <v>NewDrill</v>
      </c>
      <c r="E202" s="7" t="str">
        <f>IF(AND(Table1[[#This Row],[Occurences in Magnum Permit List]]&gt;0, Table1[[#This Row],[Data Pull Permit Type]]="NewDrill"), "Y", "N")</f>
        <v>Y</v>
      </c>
      <c r="F202" s="3" t="s">
        <v>89</v>
      </c>
      <c r="G202" s="3" t="s">
        <v>661</v>
      </c>
      <c r="H202" s="8">
        <v>2</v>
      </c>
      <c r="I202" s="3" t="s">
        <v>662</v>
      </c>
      <c r="J202" s="3" t="str">
        <f>LEFT(Table1[[#This Row],[County/Parish]],LEN(Table1[[#This Row],[County/Parish]])-5)</f>
        <v>FORT BEND</v>
      </c>
      <c r="K202" s="3" t="s">
        <v>663</v>
      </c>
      <c r="L202" s="3" t="s">
        <v>93</v>
      </c>
      <c r="M202" s="3" t="s">
        <v>94</v>
      </c>
      <c r="N202" s="3" t="s">
        <v>95</v>
      </c>
      <c r="O202" s="3">
        <v>4359</v>
      </c>
      <c r="P202" s="5">
        <v>39342</v>
      </c>
      <c r="Q202" s="5">
        <v>39326</v>
      </c>
      <c r="R202" s="5">
        <v>39600</v>
      </c>
      <c r="S202" s="3">
        <v>10</v>
      </c>
      <c r="T202" s="3">
        <v>611324</v>
      </c>
      <c r="V202" s="3">
        <v>8</v>
      </c>
      <c r="X202" s="3">
        <v>2</v>
      </c>
      <c r="Y202" s="3">
        <v>2032</v>
      </c>
      <c r="Z202" s="3">
        <v>245279</v>
      </c>
      <c r="AA202" s="3">
        <v>101895</v>
      </c>
      <c r="AD202" s="3">
        <v>2793</v>
      </c>
      <c r="AE202" s="3">
        <v>0</v>
      </c>
      <c r="AF202" s="3" t="s">
        <v>108</v>
      </c>
      <c r="AG202" s="3">
        <v>531857</v>
      </c>
      <c r="AH202" s="3">
        <v>88643</v>
      </c>
      <c r="AI202" s="3">
        <v>213396</v>
      </c>
      <c r="AK202" s="3">
        <v>0</v>
      </c>
      <c r="AL202" s="3">
        <v>575</v>
      </c>
      <c r="AM202" s="3">
        <v>3452</v>
      </c>
      <c r="AN202" s="3">
        <v>3451839</v>
      </c>
      <c r="AO202" s="3">
        <v>815</v>
      </c>
      <c r="AR202" s="5">
        <v>39607</v>
      </c>
      <c r="AT202" s="3">
        <v>350</v>
      </c>
      <c r="AU202" s="3">
        <v>1435</v>
      </c>
      <c r="AW202" s="3">
        <v>76415500</v>
      </c>
      <c r="AX202" s="3">
        <v>76415500</v>
      </c>
      <c r="AY202" s="3">
        <v>1.2999999999999999E-2</v>
      </c>
      <c r="AZ202" s="3">
        <v>0</v>
      </c>
      <c r="BA202" s="3">
        <v>1</v>
      </c>
      <c r="BB202" s="3">
        <v>114651</v>
      </c>
      <c r="BC202" s="3">
        <v>3</v>
      </c>
      <c r="BD202" s="3">
        <v>4</v>
      </c>
      <c r="BE202" s="3">
        <v>2</v>
      </c>
      <c r="BF202" s="3">
        <v>19109</v>
      </c>
      <c r="BG202" s="3">
        <v>3</v>
      </c>
      <c r="BH202" s="3">
        <v>115</v>
      </c>
      <c r="BI202" s="3">
        <v>3</v>
      </c>
      <c r="BJ202" s="3">
        <v>4018</v>
      </c>
      <c r="BK202" s="3">
        <v>4032</v>
      </c>
      <c r="BL202" s="3">
        <v>0.56000000000000005</v>
      </c>
      <c r="BM202" s="3">
        <v>33.700000000000003</v>
      </c>
      <c r="BN202" s="5">
        <v>39351</v>
      </c>
      <c r="BO202" s="3">
        <v>1</v>
      </c>
      <c r="BP202" s="3">
        <v>1</v>
      </c>
      <c r="BQ202" s="3" t="s">
        <v>89</v>
      </c>
      <c r="BR202" s="3" t="s">
        <v>150</v>
      </c>
      <c r="BS202" s="3">
        <v>231720</v>
      </c>
      <c r="BT202" s="3">
        <v>14</v>
      </c>
      <c r="BV202" s="3" t="s">
        <v>664</v>
      </c>
      <c r="BW202" s="3" t="s">
        <v>99</v>
      </c>
      <c r="BX202" s="3">
        <v>3</v>
      </c>
      <c r="BY202" s="3" t="s">
        <v>100</v>
      </c>
      <c r="CA202" s="3" t="s">
        <v>101</v>
      </c>
      <c r="CD202" s="3">
        <v>29.427954199999999</v>
      </c>
      <c r="CE202" s="3">
        <v>59</v>
      </c>
      <c r="CF202" s="3">
        <v>-95.635988299999994</v>
      </c>
      <c r="CI202" s="3" t="s">
        <v>102</v>
      </c>
      <c r="CJ202" s="3" t="s">
        <v>89</v>
      </c>
      <c r="CK202" s="3" t="s">
        <v>667</v>
      </c>
      <c r="CL202" s="3">
        <v>122002929</v>
      </c>
      <c r="CM202" s="3">
        <v>8</v>
      </c>
      <c r="CN202" s="3">
        <v>611324</v>
      </c>
      <c r="CO202" s="3">
        <v>245279</v>
      </c>
      <c r="CP202" s="3">
        <v>0</v>
      </c>
    </row>
    <row r="203" spans="1:94" ht="75">
      <c r="A203" s="4">
        <v>42285333750000</v>
      </c>
      <c r="B203" s="7">
        <v>4228533375</v>
      </c>
      <c r="C203" s="4">
        <f>COUNTIF(Table2[API 10/UWI],Table1[[#This Row],[Cleaned API]])</f>
        <v>1</v>
      </c>
      <c r="D203" s="7" t="str">
        <f>IFERROR(INDEX(Table2[Permit Type],MATCH(Table1[[#This Row],[Cleaned API]],Table2[API 10/UWI],0)), "Not in Permit List")</f>
        <v>Recomplete</v>
      </c>
      <c r="E203" s="7" t="str">
        <f>IF(AND(Table1[[#This Row],[Occurences in Magnum Permit List]]&gt;0, Table1[[#This Row],[Data Pull Permit Type]]="NewDrill"), "Y", "N")</f>
        <v>N</v>
      </c>
      <c r="F203" s="3" t="s">
        <v>89</v>
      </c>
      <c r="G203" s="3" t="s">
        <v>377</v>
      </c>
      <c r="H203" s="8">
        <v>1</v>
      </c>
      <c r="I203" s="3" t="s">
        <v>228</v>
      </c>
      <c r="J203" s="3" t="str">
        <f>LEFT(Table1[[#This Row],[County/Parish]],LEN(Table1[[#This Row],[County/Parish]])-5)</f>
        <v>LAVACA</v>
      </c>
      <c r="K203" s="3" t="s">
        <v>672</v>
      </c>
      <c r="L203" s="3" t="s">
        <v>93</v>
      </c>
      <c r="M203" s="3" t="s">
        <v>94</v>
      </c>
      <c r="N203" s="3" t="s">
        <v>119</v>
      </c>
      <c r="O203" s="3">
        <v>17272</v>
      </c>
      <c r="P203" s="5">
        <v>39141</v>
      </c>
      <c r="Q203" s="5">
        <v>39234</v>
      </c>
      <c r="R203" s="5">
        <v>40452</v>
      </c>
      <c r="S203" s="3">
        <v>41</v>
      </c>
      <c r="T203" s="3">
        <v>291382</v>
      </c>
      <c r="V203" s="3">
        <v>345</v>
      </c>
      <c r="Y203" s="3">
        <v>1180</v>
      </c>
      <c r="Z203" s="3">
        <v>2237</v>
      </c>
      <c r="AA203" s="3">
        <v>48909</v>
      </c>
      <c r="AB203" s="3" t="s">
        <v>163</v>
      </c>
      <c r="AC203" s="3">
        <v>11</v>
      </c>
      <c r="AD203" s="3">
        <v>78350</v>
      </c>
      <c r="AE203" s="3">
        <v>216</v>
      </c>
      <c r="AF203" s="3" t="s">
        <v>96</v>
      </c>
      <c r="AG203" s="3">
        <v>217618</v>
      </c>
      <c r="AH203" s="3">
        <v>36486</v>
      </c>
      <c r="AI203" s="3">
        <v>1490</v>
      </c>
      <c r="AJ203" s="3" t="s">
        <v>164</v>
      </c>
      <c r="AK203" s="3">
        <v>1</v>
      </c>
      <c r="AL203" s="3">
        <v>328</v>
      </c>
      <c r="AM203" s="3">
        <v>1963</v>
      </c>
      <c r="AN203" s="3">
        <v>1967387</v>
      </c>
      <c r="AO203" s="3">
        <v>49</v>
      </c>
      <c r="AP203" s="3">
        <v>5</v>
      </c>
      <c r="AQ203" s="3">
        <v>24991</v>
      </c>
      <c r="AR203" s="5">
        <v>41057</v>
      </c>
      <c r="AS203" s="3">
        <v>170</v>
      </c>
      <c r="AT203" s="3">
        <v>691</v>
      </c>
      <c r="AU203" s="3">
        <v>1300</v>
      </c>
      <c r="AV203" s="3">
        <v>2535210</v>
      </c>
      <c r="AX203" s="3">
        <v>844590</v>
      </c>
      <c r="AZ203" s="3">
        <v>0.4</v>
      </c>
      <c r="BA203" s="3">
        <v>0</v>
      </c>
      <c r="BB203" s="3">
        <v>78350</v>
      </c>
      <c r="BC203" s="3">
        <v>1</v>
      </c>
      <c r="BD203" s="3">
        <v>57</v>
      </c>
      <c r="BE203" s="3">
        <v>6</v>
      </c>
      <c r="BF203" s="3">
        <v>13069</v>
      </c>
      <c r="BG203" s="3">
        <v>1</v>
      </c>
      <c r="BH203" s="3">
        <v>78</v>
      </c>
      <c r="BI203" s="3">
        <v>1</v>
      </c>
      <c r="BJ203" s="3">
        <v>16896</v>
      </c>
      <c r="BK203" s="3">
        <v>17038</v>
      </c>
      <c r="BL203" s="3">
        <v>0.64</v>
      </c>
      <c r="BN203" s="5">
        <v>39241</v>
      </c>
      <c r="BO203" s="3">
        <v>1</v>
      </c>
      <c r="BP203" s="3">
        <v>1</v>
      </c>
      <c r="BQ203" s="3" t="s">
        <v>413</v>
      </c>
      <c r="BR203" s="3" t="s">
        <v>159</v>
      </c>
      <c r="BS203" s="3">
        <v>229576</v>
      </c>
      <c r="BT203" s="3">
        <v>142</v>
      </c>
      <c r="BV203" s="3" t="s">
        <v>379</v>
      </c>
      <c r="BW203" s="3" t="s">
        <v>99</v>
      </c>
      <c r="BX203" s="3">
        <v>2</v>
      </c>
      <c r="BY203" s="3" t="s">
        <v>100</v>
      </c>
      <c r="CA203" s="3" t="s">
        <v>101</v>
      </c>
      <c r="CD203" s="3">
        <v>29.1630535</v>
      </c>
      <c r="CE203" s="3">
        <v>129</v>
      </c>
      <c r="CF203" s="3">
        <v>-96.893059800000003</v>
      </c>
      <c r="CI203" s="3" t="s">
        <v>102</v>
      </c>
      <c r="CJ203" s="3" t="s">
        <v>89</v>
      </c>
      <c r="CK203" s="3" t="s">
        <v>380</v>
      </c>
      <c r="CL203" s="3">
        <v>120957831</v>
      </c>
      <c r="CN203" s="3">
        <v>11431</v>
      </c>
      <c r="CO203" s="3">
        <v>321</v>
      </c>
      <c r="CP203" s="3">
        <v>5190</v>
      </c>
    </row>
    <row r="204" spans="1:94" ht="45">
      <c r="A204" s="4">
        <v>42285333180000</v>
      </c>
      <c r="B204" s="7">
        <v>4228533318</v>
      </c>
      <c r="C204" s="4">
        <f>COUNTIF(Table2[API 10/UWI],Table1[[#This Row],[Cleaned API]])</f>
        <v>1</v>
      </c>
      <c r="D204" s="7" t="str">
        <f>IFERROR(INDEX(Table2[Permit Type],MATCH(Table1[[#This Row],[Cleaned API]],Table2[API 10/UWI],0)), "Not in Permit List")</f>
        <v>NewDrill</v>
      </c>
      <c r="E204" s="7" t="str">
        <f>IF(AND(Table1[[#This Row],[Occurences in Magnum Permit List]]&gt;0, Table1[[#This Row],[Data Pull Permit Type]]="NewDrill"), "Y", "N")</f>
        <v>Y</v>
      </c>
      <c r="F204" s="3" t="s">
        <v>89</v>
      </c>
      <c r="G204" s="3" t="s">
        <v>673</v>
      </c>
      <c r="H204" s="8">
        <v>1</v>
      </c>
      <c r="I204" s="3" t="s">
        <v>228</v>
      </c>
      <c r="J204" s="3" t="str">
        <f>LEFT(Table1[[#This Row],[County/Parish]],LEN(Table1[[#This Row],[County/Parish]])-5)</f>
        <v>LAVACA</v>
      </c>
      <c r="K204" s="3" t="s">
        <v>674</v>
      </c>
      <c r="L204" s="3" t="s">
        <v>93</v>
      </c>
      <c r="M204" s="3" t="s">
        <v>194</v>
      </c>
      <c r="N204" s="3" t="s">
        <v>95</v>
      </c>
      <c r="O204" s="3">
        <v>10700</v>
      </c>
      <c r="P204" s="5">
        <v>39112</v>
      </c>
      <c r="Q204" s="5">
        <v>39295</v>
      </c>
      <c r="R204" s="5">
        <v>39692</v>
      </c>
      <c r="S204" s="3">
        <v>9</v>
      </c>
      <c r="T204" s="3">
        <v>49090</v>
      </c>
      <c r="V204" s="3">
        <v>662</v>
      </c>
      <c r="X204" s="3">
        <v>1</v>
      </c>
      <c r="Z204" s="3">
        <v>0</v>
      </c>
      <c r="AA204" s="3">
        <v>8844</v>
      </c>
      <c r="AB204" s="3" t="s">
        <v>163</v>
      </c>
      <c r="AC204" s="3">
        <v>195</v>
      </c>
      <c r="AD204" s="3">
        <v>11431</v>
      </c>
      <c r="AE204" s="3">
        <v>620</v>
      </c>
      <c r="AF204" s="3" t="s">
        <v>96</v>
      </c>
      <c r="AG204" s="3">
        <v>44720</v>
      </c>
      <c r="AH204" s="3">
        <v>8073</v>
      </c>
      <c r="AI204" s="3">
        <v>0</v>
      </c>
      <c r="AJ204" s="3" t="s">
        <v>164</v>
      </c>
      <c r="AK204" s="3">
        <v>5</v>
      </c>
      <c r="AL204" s="3">
        <v>76</v>
      </c>
      <c r="AM204" s="3">
        <v>427</v>
      </c>
      <c r="AN204" s="3">
        <v>458667</v>
      </c>
      <c r="AO204" s="3">
        <v>0</v>
      </c>
      <c r="AP204" s="3">
        <v>355</v>
      </c>
      <c r="AQ204" s="3">
        <v>24231</v>
      </c>
      <c r="AR204" s="5">
        <v>40087</v>
      </c>
      <c r="AS204" s="3">
        <v>0</v>
      </c>
      <c r="AT204" s="3">
        <v>0</v>
      </c>
      <c r="AU204" s="3">
        <v>0</v>
      </c>
      <c r="AV204" s="3">
        <v>80000</v>
      </c>
      <c r="AW204" s="3">
        <v>80973.941000000006</v>
      </c>
      <c r="AX204" s="3">
        <v>74150</v>
      </c>
      <c r="AY204" s="3">
        <v>12.35</v>
      </c>
      <c r="AZ204" s="3">
        <v>12.5</v>
      </c>
      <c r="BB204" s="3">
        <v>12800</v>
      </c>
      <c r="BC204" s="3">
        <v>2</v>
      </c>
      <c r="BD204" s="3">
        <v>195</v>
      </c>
      <c r="BE204" s="3">
        <v>1</v>
      </c>
      <c r="BF204" s="3">
        <v>2293</v>
      </c>
      <c r="BG204" s="3">
        <v>2</v>
      </c>
      <c r="BH204" s="3">
        <v>14</v>
      </c>
      <c r="BI204" s="3">
        <v>2</v>
      </c>
      <c r="BJ204" s="3">
        <v>8484</v>
      </c>
      <c r="BK204" s="3">
        <v>8492</v>
      </c>
      <c r="BL204" s="3">
        <v>0.68</v>
      </c>
      <c r="BM204" s="3">
        <v>49.4</v>
      </c>
      <c r="BN204" s="5">
        <v>39295</v>
      </c>
      <c r="BO204" s="3">
        <v>1</v>
      </c>
      <c r="BP204" s="3">
        <v>1</v>
      </c>
      <c r="BQ204" s="3" t="s">
        <v>89</v>
      </c>
      <c r="BR204" s="3" t="s">
        <v>165</v>
      </c>
      <c r="BS204" s="3">
        <v>229712</v>
      </c>
      <c r="BT204" s="3">
        <v>8</v>
      </c>
      <c r="BV204" s="3" t="s">
        <v>469</v>
      </c>
      <c r="BW204" s="3" t="s">
        <v>99</v>
      </c>
      <c r="BX204" s="3">
        <v>2</v>
      </c>
      <c r="BY204" s="3" t="s">
        <v>100</v>
      </c>
      <c r="CA204" s="3" t="s">
        <v>101</v>
      </c>
      <c r="CD204" s="3">
        <v>29.094589500000001</v>
      </c>
      <c r="CE204" s="3">
        <v>566</v>
      </c>
      <c r="CF204" s="3">
        <v>-96.941028900000006</v>
      </c>
      <c r="CI204" s="3" t="s">
        <v>102</v>
      </c>
      <c r="CJ204" s="3" t="s">
        <v>89</v>
      </c>
      <c r="CK204" s="3" t="s">
        <v>675</v>
      </c>
      <c r="CL204" s="3">
        <v>120957829</v>
      </c>
      <c r="CM204" s="3">
        <v>307</v>
      </c>
      <c r="CN204" s="3">
        <v>24859</v>
      </c>
      <c r="CO204" s="3">
        <v>0</v>
      </c>
      <c r="CP204" s="3">
        <v>0</v>
      </c>
    </row>
    <row r="205" spans="1:94" ht="45">
      <c r="A205" s="4">
        <v>42481017770000</v>
      </c>
      <c r="B205" s="7">
        <v>4248101777</v>
      </c>
      <c r="C205" s="4">
        <f>COUNTIF(Table2[API 10/UWI],Table1[[#This Row],[Cleaned API]])</f>
        <v>1</v>
      </c>
      <c r="D205" s="7" t="str">
        <f>IFERROR(INDEX(Table2[Permit Type],MATCH(Table1[[#This Row],[Cleaned API]],Table2[API 10/UWI],0)), "Not in Permit List")</f>
        <v>Recomplete</v>
      </c>
      <c r="E205" s="7" t="str">
        <f>IF(AND(Table1[[#This Row],[Occurences in Magnum Permit List]]&gt;0, Table1[[#This Row],[Data Pull Permit Type]]="NewDrill"), "Y", "N")</f>
        <v>N</v>
      </c>
      <c r="F205" s="3" t="s">
        <v>89</v>
      </c>
      <c r="G205" s="3" t="s">
        <v>153</v>
      </c>
      <c r="H205" s="8">
        <v>7</v>
      </c>
      <c r="I205" s="3" t="s">
        <v>142</v>
      </c>
      <c r="J205" s="3" t="str">
        <f>LEFT(Table1[[#This Row],[County/Parish]],LEN(Table1[[#This Row],[County/Parish]])-5)</f>
        <v>WHARTON</v>
      </c>
      <c r="K205" s="3" t="s">
        <v>676</v>
      </c>
      <c r="L205" s="3" t="s">
        <v>93</v>
      </c>
      <c r="M205" s="3" t="s">
        <v>94</v>
      </c>
      <c r="N205" s="3" t="s">
        <v>95</v>
      </c>
      <c r="O205" s="3">
        <v>7213</v>
      </c>
      <c r="P205" s="5">
        <v>39077</v>
      </c>
      <c r="Q205" s="5">
        <v>39083</v>
      </c>
      <c r="R205" s="5">
        <v>40725</v>
      </c>
      <c r="S205" s="3">
        <v>54</v>
      </c>
      <c r="T205" s="3">
        <v>62519</v>
      </c>
      <c r="V205" s="3">
        <v>6429</v>
      </c>
      <c r="Y205" s="3">
        <v>3997</v>
      </c>
      <c r="Z205" s="3">
        <v>697313</v>
      </c>
      <c r="AA205" s="3">
        <v>16849</v>
      </c>
      <c r="AC205" s="3">
        <v>23</v>
      </c>
      <c r="AD205" s="3">
        <v>1319</v>
      </c>
      <c r="AE205" s="3">
        <v>792</v>
      </c>
      <c r="AF205" s="3" t="s">
        <v>108</v>
      </c>
      <c r="AG205" s="3">
        <v>12724</v>
      </c>
      <c r="AH205" s="3">
        <v>2913</v>
      </c>
      <c r="AI205" s="3">
        <v>141919</v>
      </c>
      <c r="AK205" s="3">
        <v>3</v>
      </c>
      <c r="AL205" s="3">
        <v>11</v>
      </c>
      <c r="AM205" s="3">
        <v>44</v>
      </c>
      <c r="AN205" s="3">
        <v>64036</v>
      </c>
      <c r="AO205" s="3">
        <v>44581</v>
      </c>
      <c r="AP205" s="3">
        <v>826</v>
      </c>
      <c r="AQ205" s="3">
        <v>5135</v>
      </c>
      <c r="AR205" s="5">
        <v>42491</v>
      </c>
      <c r="AS205" s="3">
        <v>57273</v>
      </c>
      <c r="AT205" s="3">
        <v>0</v>
      </c>
      <c r="AU205" s="3">
        <v>0</v>
      </c>
      <c r="AV205" s="3">
        <v>13280</v>
      </c>
      <c r="AW205" s="3">
        <v>56433.120999999999</v>
      </c>
      <c r="AX205" s="3">
        <v>9720</v>
      </c>
      <c r="AY205" s="3">
        <v>17.72</v>
      </c>
      <c r="AZ205" s="3">
        <v>75.3</v>
      </c>
      <c r="BA205" s="3">
        <v>0</v>
      </c>
      <c r="BB205" s="3">
        <v>3997</v>
      </c>
      <c r="BC205" s="3">
        <v>55</v>
      </c>
      <c r="BD205" s="3">
        <v>491</v>
      </c>
      <c r="BE205" s="3">
        <v>14</v>
      </c>
      <c r="BF205" s="3">
        <v>939</v>
      </c>
      <c r="BG205" s="3">
        <v>4</v>
      </c>
      <c r="BH205" s="3">
        <v>6</v>
      </c>
      <c r="BI205" s="3">
        <v>4</v>
      </c>
      <c r="BJ205" s="3">
        <v>6041</v>
      </c>
      <c r="BK205" s="3">
        <v>6044</v>
      </c>
      <c r="BL205" s="3">
        <v>0.62</v>
      </c>
      <c r="BM205" s="3">
        <v>36.6</v>
      </c>
      <c r="BN205" s="5">
        <v>39088</v>
      </c>
      <c r="BO205" s="3">
        <v>1</v>
      </c>
      <c r="BP205" s="3">
        <v>1</v>
      </c>
      <c r="BQ205" s="3" t="s">
        <v>89</v>
      </c>
      <c r="BR205" s="3" t="s">
        <v>212</v>
      </c>
      <c r="BS205" s="3">
        <v>229081</v>
      </c>
      <c r="BT205" s="3">
        <v>3</v>
      </c>
      <c r="BV205" s="3" t="s">
        <v>144</v>
      </c>
      <c r="BW205" s="3" t="s">
        <v>99</v>
      </c>
      <c r="BX205" s="3">
        <v>3</v>
      </c>
      <c r="BY205" s="3" t="s">
        <v>100</v>
      </c>
      <c r="BZ205" s="3">
        <v>25</v>
      </c>
      <c r="CA205" s="3" t="s">
        <v>101</v>
      </c>
      <c r="CD205" s="3">
        <v>29.064524200000001</v>
      </c>
      <c r="CE205" s="3">
        <v>288</v>
      </c>
      <c r="CF205" s="3">
        <v>-96.378085900000002</v>
      </c>
      <c r="CI205" s="3" t="s">
        <v>102</v>
      </c>
      <c r="CJ205" s="3" t="s">
        <v>89</v>
      </c>
      <c r="CK205" s="3" t="s">
        <v>145</v>
      </c>
      <c r="CL205" s="3">
        <v>120739760</v>
      </c>
      <c r="CM205" s="3">
        <v>471</v>
      </c>
      <c r="CN205" s="3">
        <v>26580</v>
      </c>
      <c r="CO205" s="3">
        <v>296464</v>
      </c>
      <c r="CP205" s="3">
        <v>0</v>
      </c>
    </row>
    <row r="206" spans="1:94" ht="75">
      <c r="A206" s="4">
        <v>42285332840000</v>
      </c>
      <c r="B206" s="7">
        <v>4228533284</v>
      </c>
      <c r="C206" s="4">
        <f>COUNTIF(Table2[API 10/UWI],Table1[[#This Row],[Cleaned API]])</f>
        <v>2</v>
      </c>
      <c r="D206" s="7" t="str">
        <f>IFERROR(INDEX(Table2[Permit Type],MATCH(Table1[[#This Row],[Cleaned API]],Table2[API 10/UWI],0)), "Not in Permit List")</f>
        <v>Recomplete</v>
      </c>
      <c r="E206" s="7" t="str">
        <f>IF(AND(Table1[[#This Row],[Occurences in Magnum Permit List]]&gt;0, Table1[[#This Row],[Data Pull Permit Type]]="NewDrill"), "Y", "N")</f>
        <v>N</v>
      </c>
      <c r="F206" s="3" t="s">
        <v>89</v>
      </c>
      <c r="G206" s="3" t="s">
        <v>313</v>
      </c>
      <c r="H206" s="8">
        <v>1</v>
      </c>
      <c r="I206" s="3" t="s">
        <v>228</v>
      </c>
      <c r="J206" s="3" t="str">
        <f>LEFT(Table1[[#This Row],[County/Parish]],LEN(Table1[[#This Row],[County/Parish]])-5)</f>
        <v>LAVACA</v>
      </c>
      <c r="K206" s="3" t="s">
        <v>677</v>
      </c>
      <c r="L206" s="3" t="s">
        <v>93</v>
      </c>
      <c r="M206" s="3" t="s">
        <v>94</v>
      </c>
      <c r="N206" s="3" t="s">
        <v>119</v>
      </c>
      <c r="O206" s="3">
        <v>11300</v>
      </c>
      <c r="P206" s="5">
        <v>38897</v>
      </c>
      <c r="Q206" s="5">
        <v>39022</v>
      </c>
      <c r="R206" s="5">
        <v>41426</v>
      </c>
      <c r="S206" s="3">
        <v>59</v>
      </c>
      <c r="T206" s="3">
        <v>110471</v>
      </c>
      <c r="V206" s="3">
        <v>1939</v>
      </c>
      <c r="X206" s="3">
        <v>4</v>
      </c>
      <c r="Z206" s="3">
        <v>1837</v>
      </c>
      <c r="AA206" s="3">
        <v>20351</v>
      </c>
      <c r="AB206" s="3" t="s">
        <v>163</v>
      </c>
      <c r="AD206" s="3">
        <v>18554</v>
      </c>
      <c r="AE206" s="3">
        <v>1527</v>
      </c>
      <c r="AF206" s="3" t="s">
        <v>96</v>
      </c>
      <c r="AG206" s="3">
        <v>64755</v>
      </c>
      <c r="AH206" s="3">
        <v>12319</v>
      </c>
      <c r="AI206" s="3">
        <v>1079</v>
      </c>
      <c r="AJ206" s="3" t="s">
        <v>164</v>
      </c>
      <c r="AK206" s="3">
        <v>23</v>
      </c>
      <c r="AL206" s="3">
        <v>104</v>
      </c>
      <c r="AM206" s="3">
        <v>490</v>
      </c>
      <c r="AN206" s="3">
        <v>626968</v>
      </c>
      <c r="AO206" s="3">
        <v>0</v>
      </c>
      <c r="AQ206" s="3">
        <v>11</v>
      </c>
      <c r="AR206" s="5">
        <v>41365</v>
      </c>
      <c r="AS206" s="3">
        <v>0</v>
      </c>
      <c r="AT206" s="3">
        <v>0</v>
      </c>
      <c r="AU206" s="3">
        <v>0</v>
      </c>
      <c r="AV206" s="3">
        <v>21450</v>
      </c>
      <c r="AX206" s="3">
        <v>56970</v>
      </c>
      <c r="AZ206" s="3">
        <v>46.6</v>
      </c>
      <c r="BB206" s="3">
        <v>18554</v>
      </c>
      <c r="BC206" s="3">
        <v>1</v>
      </c>
      <c r="BD206" s="3">
        <v>708</v>
      </c>
      <c r="BE206" s="3">
        <v>1</v>
      </c>
      <c r="BF206" s="3">
        <v>3239</v>
      </c>
      <c r="BG206" s="3">
        <v>2</v>
      </c>
      <c r="BH206" s="3">
        <v>19</v>
      </c>
      <c r="BI206" s="3">
        <v>2</v>
      </c>
      <c r="BJ206" s="3">
        <v>9580</v>
      </c>
      <c r="BK206" s="3">
        <v>9624</v>
      </c>
      <c r="BL206" s="3">
        <v>0.69</v>
      </c>
      <c r="BM206" s="3">
        <v>53.5</v>
      </c>
      <c r="BN206" s="5">
        <v>39019</v>
      </c>
      <c r="BO206" s="3">
        <v>1</v>
      </c>
      <c r="BP206" s="3">
        <v>1</v>
      </c>
      <c r="BQ206" s="3" t="s">
        <v>89</v>
      </c>
      <c r="BR206" s="3" t="s">
        <v>159</v>
      </c>
      <c r="BS206" s="3">
        <v>228931</v>
      </c>
      <c r="BT206" s="3">
        <v>44</v>
      </c>
      <c r="BV206" s="3" t="s">
        <v>469</v>
      </c>
      <c r="BW206" s="3" t="s">
        <v>99</v>
      </c>
      <c r="BX206" s="3">
        <v>2</v>
      </c>
      <c r="BY206" s="3" t="s">
        <v>100</v>
      </c>
      <c r="CA206" s="3" t="s">
        <v>101</v>
      </c>
      <c r="CD206" s="3">
        <v>29.121481299999999</v>
      </c>
      <c r="CE206" s="3">
        <v>192</v>
      </c>
      <c r="CF206" s="3">
        <v>-96.932957900000005</v>
      </c>
      <c r="CI206" s="3" t="s">
        <v>102</v>
      </c>
      <c r="CJ206" s="3" t="s">
        <v>89</v>
      </c>
      <c r="CK206" s="3" t="s">
        <v>317</v>
      </c>
      <c r="CL206" s="3">
        <v>120321799</v>
      </c>
      <c r="CM206" s="3">
        <v>4</v>
      </c>
      <c r="CO206" s="3">
        <v>0</v>
      </c>
      <c r="CP206" s="3">
        <v>0</v>
      </c>
    </row>
    <row r="207" spans="1:94" ht="60">
      <c r="A207" s="4">
        <v>42285332160000</v>
      </c>
      <c r="B207" s="7">
        <v>4228533216</v>
      </c>
      <c r="C207" s="4">
        <f>COUNTIF(Table2[API 10/UWI],Table1[[#This Row],[Cleaned API]])</f>
        <v>2</v>
      </c>
      <c r="D207" s="7" t="str">
        <f>IFERROR(INDEX(Table2[Permit Type],MATCH(Table1[[#This Row],[Cleaned API]],Table2[API 10/UWI],0)), "Not in Permit List")</f>
        <v>Recomplete</v>
      </c>
      <c r="E207" s="7" t="str">
        <f>IF(AND(Table1[[#This Row],[Occurences in Magnum Permit List]]&gt;0, Table1[[#This Row],[Data Pull Permit Type]]="NewDrill"), "Y", "N")</f>
        <v>N</v>
      </c>
      <c r="F207" s="3" t="s">
        <v>89</v>
      </c>
      <c r="G207" s="3" t="s">
        <v>678</v>
      </c>
      <c r="H207" s="8">
        <v>3</v>
      </c>
      <c r="I207" s="3" t="s">
        <v>228</v>
      </c>
      <c r="J207" s="3" t="str">
        <f>LEFT(Table1[[#This Row],[County/Parish]],LEN(Table1[[#This Row],[County/Parish]])-5)</f>
        <v>LAVACA</v>
      </c>
      <c r="K207" s="3">
        <v>1910</v>
      </c>
      <c r="L207" s="3" t="s">
        <v>93</v>
      </c>
      <c r="M207" s="3" t="s">
        <v>94</v>
      </c>
      <c r="N207" s="3" t="s">
        <v>95</v>
      </c>
      <c r="O207" s="3">
        <v>3200</v>
      </c>
      <c r="P207" s="5">
        <v>38697</v>
      </c>
      <c r="Q207" s="5">
        <v>39142</v>
      </c>
      <c r="R207" s="5">
        <v>40422</v>
      </c>
      <c r="S207" s="3">
        <v>38</v>
      </c>
      <c r="T207" s="3">
        <v>74905</v>
      </c>
      <c r="Y207" s="3">
        <v>224</v>
      </c>
      <c r="Z207" s="3">
        <v>0</v>
      </c>
      <c r="AA207" s="3">
        <v>12484</v>
      </c>
      <c r="AB207" s="3" t="s">
        <v>163</v>
      </c>
      <c r="AD207" s="3">
        <v>180</v>
      </c>
      <c r="AE207" s="3">
        <v>0</v>
      </c>
      <c r="AF207" s="3" t="s">
        <v>96</v>
      </c>
      <c r="AG207" s="3">
        <v>17784</v>
      </c>
      <c r="AH207" s="3">
        <v>2964</v>
      </c>
      <c r="AI207" s="3">
        <v>0</v>
      </c>
      <c r="AJ207" s="3" t="s">
        <v>164</v>
      </c>
      <c r="AK207" s="3">
        <v>0</v>
      </c>
      <c r="AL207" s="3">
        <v>20</v>
      </c>
      <c r="AM207" s="3">
        <v>122</v>
      </c>
      <c r="AN207" s="3">
        <v>122300</v>
      </c>
      <c r="AO207" s="3">
        <v>0</v>
      </c>
      <c r="AQ207" s="3">
        <v>27041</v>
      </c>
      <c r="AR207" s="5">
        <v>42644</v>
      </c>
      <c r="AS207" s="3">
        <v>0</v>
      </c>
      <c r="AT207" s="3">
        <v>0</v>
      </c>
      <c r="AU207" s="3">
        <v>0</v>
      </c>
      <c r="AZ207" s="3">
        <v>0</v>
      </c>
      <c r="BA207" s="3">
        <v>0</v>
      </c>
      <c r="BB207" s="3">
        <v>3669</v>
      </c>
      <c r="BC207" s="3">
        <v>2</v>
      </c>
      <c r="BF207" s="3">
        <v>612</v>
      </c>
      <c r="BG207" s="3">
        <v>2</v>
      </c>
      <c r="BH207" s="3">
        <v>4</v>
      </c>
      <c r="BI207" s="3">
        <v>2</v>
      </c>
      <c r="BJ207" s="3">
        <v>1994</v>
      </c>
      <c r="BK207" s="3">
        <v>1999</v>
      </c>
      <c r="BL207" s="3">
        <v>0.56999999999999995</v>
      </c>
      <c r="BN207" s="5">
        <v>39170</v>
      </c>
      <c r="BO207" s="3">
        <v>1</v>
      </c>
      <c r="BP207" s="3">
        <v>1</v>
      </c>
      <c r="BQ207" s="3" t="s">
        <v>89</v>
      </c>
      <c r="BR207" s="3" t="s">
        <v>150</v>
      </c>
      <c r="BS207" s="3">
        <v>227768</v>
      </c>
      <c r="BT207" s="3">
        <v>5</v>
      </c>
      <c r="BV207" s="3" t="s">
        <v>679</v>
      </c>
      <c r="BW207" s="3" t="s">
        <v>99</v>
      </c>
      <c r="BX207" s="3">
        <v>2</v>
      </c>
      <c r="BY207" s="3" t="s">
        <v>100</v>
      </c>
      <c r="CA207" s="3" t="s">
        <v>101</v>
      </c>
      <c r="CD207" s="3">
        <v>29.1897497</v>
      </c>
      <c r="CE207" s="3">
        <v>19</v>
      </c>
      <c r="CF207" s="3">
        <v>-96.7771398</v>
      </c>
      <c r="CI207" s="3" t="s">
        <v>102</v>
      </c>
      <c r="CJ207" s="3" t="s">
        <v>89</v>
      </c>
      <c r="CK207" s="3" t="s">
        <v>680</v>
      </c>
      <c r="CL207" s="3">
        <v>119794554</v>
      </c>
      <c r="CN207" s="3">
        <v>9973</v>
      </c>
      <c r="CO207" s="3">
        <v>0</v>
      </c>
      <c r="CP207" s="3">
        <v>0</v>
      </c>
    </row>
    <row r="208" spans="1:94" ht="60">
      <c r="A208" s="4">
        <v>42239333960000</v>
      </c>
      <c r="B208" s="7">
        <v>4223933396</v>
      </c>
      <c r="C208" s="4">
        <f>COUNTIF(Table2[API 10/UWI],Table1[[#This Row],[Cleaned API]])</f>
        <v>2</v>
      </c>
      <c r="D208" s="7" t="str">
        <f>IFERROR(INDEX(Table2[Permit Type],MATCH(Table1[[#This Row],[Cleaned API]],Table2[API 10/UWI],0)), "Not in Permit List")</f>
        <v>Recomplete</v>
      </c>
      <c r="E208" s="7" t="str">
        <f>IF(AND(Table1[[#This Row],[Occurences in Magnum Permit List]]&gt;0, Table1[[#This Row],[Data Pull Permit Type]]="NewDrill"), "Y", "N")</f>
        <v>N</v>
      </c>
      <c r="F208" s="3" t="s">
        <v>89</v>
      </c>
      <c r="G208" s="3" t="s">
        <v>322</v>
      </c>
      <c r="H208" s="8" t="s">
        <v>323</v>
      </c>
      <c r="I208" s="3" t="s">
        <v>246</v>
      </c>
      <c r="J208" s="3" t="str">
        <f>LEFT(Table1[[#This Row],[County/Parish]],LEN(Table1[[#This Row],[County/Parish]])-5)</f>
        <v>JACKSON</v>
      </c>
      <c r="K208" s="3" t="s">
        <v>356</v>
      </c>
      <c r="L208" s="3" t="s">
        <v>93</v>
      </c>
      <c r="M208" s="3" t="s">
        <v>211</v>
      </c>
      <c r="N208" s="3" t="s">
        <v>95</v>
      </c>
      <c r="O208" s="3">
        <v>9500</v>
      </c>
      <c r="P208" s="5">
        <v>39045</v>
      </c>
      <c r="Q208" s="5">
        <v>39142</v>
      </c>
      <c r="R208" s="5">
        <v>41306</v>
      </c>
      <c r="S208" s="3">
        <v>72</v>
      </c>
      <c r="T208" s="3">
        <v>1195631</v>
      </c>
      <c r="V208" s="3">
        <v>32694</v>
      </c>
      <c r="Y208" s="3">
        <v>926</v>
      </c>
      <c r="Z208" s="3">
        <v>31281</v>
      </c>
      <c r="AA208" s="3">
        <v>231966</v>
      </c>
      <c r="AC208" s="3">
        <v>885</v>
      </c>
      <c r="AD208" s="3">
        <v>27258</v>
      </c>
      <c r="AE208" s="3">
        <v>8797</v>
      </c>
      <c r="AF208" s="3" t="s">
        <v>96</v>
      </c>
      <c r="AG208" s="3">
        <v>289411</v>
      </c>
      <c r="AH208" s="3">
        <v>57032</v>
      </c>
      <c r="AI208" s="3">
        <v>1662</v>
      </c>
      <c r="AK208" s="3">
        <v>57</v>
      </c>
      <c r="AL208" s="3">
        <v>360</v>
      </c>
      <c r="AM208" s="3">
        <v>1819</v>
      </c>
      <c r="AN208" s="3">
        <v>2162500</v>
      </c>
      <c r="AO208" s="3">
        <v>154</v>
      </c>
      <c r="AP208" s="3">
        <v>739</v>
      </c>
      <c r="AQ208" s="3">
        <v>47668</v>
      </c>
      <c r="AR208" s="5">
        <v>40503</v>
      </c>
      <c r="AS208" s="3">
        <v>7910</v>
      </c>
      <c r="AT208" s="3">
        <v>835</v>
      </c>
      <c r="AU208" s="3">
        <v>3800</v>
      </c>
      <c r="AV208" s="3">
        <v>31810</v>
      </c>
      <c r="AW208" s="3">
        <v>32897.436000000002</v>
      </c>
      <c r="AX208" s="3">
        <v>36570</v>
      </c>
      <c r="AY208" s="3">
        <v>30.398</v>
      </c>
      <c r="AZ208" s="3">
        <v>31.4</v>
      </c>
      <c r="BA208" s="3">
        <v>0</v>
      </c>
      <c r="BB208" s="3">
        <v>55157</v>
      </c>
      <c r="BC208" s="3">
        <v>3</v>
      </c>
      <c r="BD208" s="3">
        <v>1716</v>
      </c>
      <c r="BE208" s="3">
        <v>2</v>
      </c>
      <c r="BF208" s="3">
        <v>10814</v>
      </c>
      <c r="BG208" s="3">
        <v>3</v>
      </c>
      <c r="BH208" s="3">
        <v>65</v>
      </c>
      <c r="BI208" s="3">
        <v>3</v>
      </c>
      <c r="BJ208" s="3">
        <v>9150</v>
      </c>
      <c r="BK208" s="3">
        <v>9172</v>
      </c>
      <c r="BL208" s="3">
        <v>0.68</v>
      </c>
      <c r="BM208" s="3">
        <v>49.8</v>
      </c>
      <c r="BN208" s="5">
        <v>39113</v>
      </c>
      <c r="BO208" s="3">
        <v>1</v>
      </c>
      <c r="BP208" s="3">
        <v>1</v>
      </c>
      <c r="BQ208" s="3" t="s">
        <v>89</v>
      </c>
      <c r="BR208" s="3" t="s">
        <v>150</v>
      </c>
      <c r="BS208" s="3">
        <v>226805</v>
      </c>
      <c r="BT208" s="3">
        <v>22</v>
      </c>
      <c r="BV208" s="3" t="s">
        <v>612</v>
      </c>
      <c r="BW208" s="3" t="s">
        <v>99</v>
      </c>
      <c r="BX208" s="3">
        <v>2</v>
      </c>
      <c r="BY208" s="3" t="s">
        <v>100</v>
      </c>
      <c r="CA208" s="3" t="s">
        <v>101</v>
      </c>
      <c r="CD208" s="3">
        <v>29.129924200000001</v>
      </c>
      <c r="CE208" s="3">
        <v>120</v>
      </c>
      <c r="CF208" s="3">
        <v>-96.823633099999995</v>
      </c>
      <c r="CI208" s="3" t="s">
        <v>102</v>
      </c>
      <c r="CJ208" s="3" t="s">
        <v>89</v>
      </c>
      <c r="CK208" s="3" t="s">
        <v>325</v>
      </c>
      <c r="CL208" s="3">
        <v>119644696</v>
      </c>
      <c r="CM208" s="3">
        <v>273</v>
      </c>
      <c r="CN208" s="3">
        <v>8981</v>
      </c>
      <c r="CO208" s="3">
        <v>1492</v>
      </c>
      <c r="CP208" s="3">
        <v>0</v>
      </c>
    </row>
    <row r="209" spans="1:94" ht="60">
      <c r="A209" s="4">
        <v>42291326810000</v>
      </c>
      <c r="B209" s="7">
        <v>4229132681</v>
      </c>
      <c r="C209" s="4">
        <f>COUNTIF(Table2[API 10/UWI],Table1[[#This Row],[Cleaned API]])</f>
        <v>1</v>
      </c>
      <c r="D209" s="7" t="str">
        <f>IFERROR(INDEX(Table2[Permit Type],MATCH(Table1[[#This Row],[Cleaned API]],Table2[API 10/UWI],0)), "Not in Permit List")</f>
        <v>NewDrill</v>
      </c>
      <c r="E209" s="7" t="str">
        <f>IF(AND(Table1[[#This Row],[Occurences in Magnum Permit List]]&gt;0, Table1[[#This Row],[Data Pull Permit Type]]="NewDrill"), "Y", "N")</f>
        <v>Y</v>
      </c>
      <c r="F209" s="3" t="s">
        <v>89</v>
      </c>
      <c r="G209" s="3" t="s">
        <v>681</v>
      </c>
      <c r="H209" s="8">
        <v>1</v>
      </c>
      <c r="I209" s="3" t="s">
        <v>492</v>
      </c>
      <c r="J209" s="3" t="str">
        <f>LEFT(Table1[[#This Row],[County/Parish]],LEN(Table1[[#This Row],[County/Parish]])-5)</f>
        <v>LIBERTY</v>
      </c>
      <c r="K209" s="3" t="s">
        <v>682</v>
      </c>
      <c r="L209" s="3" t="s">
        <v>107</v>
      </c>
      <c r="M209" s="3" t="s">
        <v>94</v>
      </c>
      <c r="N209" s="3" t="s">
        <v>95</v>
      </c>
      <c r="O209" s="3">
        <v>9400</v>
      </c>
      <c r="P209" s="5">
        <v>38981</v>
      </c>
      <c r="Q209" s="5">
        <v>39142</v>
      </c>
      <c r="R209" s="5">
        <v>39814</v>
      </c>
      <c r="S209" s="3">
        <v>22</v>
      </c>
      <c r="T209" s="3">
        <v>1448</v>
      </c>
      <c r="V209" s="3">
        <v>3101</v>
      </c>
      <c r="X209" s="3">
        <v>54</v>
      </c>
      <c r="Y209" s="3">
        <v>48</v>
      </c>
      <c r="Z209" s="3">
        <v>0</v>
      </c>
      <c r="AA209" s="3">
        <v>3342</v>
      </c>
      <c r="AC209" s="3">
        <v>173</v>
      </c>
      <c r="AE209" s="3">
        <v>1358</v>
      </c>
      <c r="AF209" s="3" t="s">
        <v>108</v>
      </c>
      <c r="AG209" s="3">
        <v>124</v>
      </c>
      <c r="AH209" s="3">
        <v>1379</v>
      </c>
      <c r="AI209" s="3">
        <v>0</v>
      </c>
      <c r="AK209" s="3">
        <v>3</v>
      </c>
      <c r="AL209" s="3">
        <v>3</v>
      </c>
      <c r="AM209" s="3">
        <v>0</v>
      </c>
      <c r="AN209" s="3">
        <v>18600</v>
      </c>
      <c r="AO209" s="3">
        <v>0</v>
      </c>
      <c r="AP209" s="3">
        <v>2015</v>
      </c>
      <c r="AQ209" s="3">
        <v>708</v>
      </c>
      <c r="AR209" s="5">
        <v>39173</v>
      </c>
      <c r="AS209" s="3">
        <v>0</v>
      </c>
      <c r="AV209" s="3">
        <v>0</v>
      </c>
      <c r="AW209" s="3">
        <v>681.4</v>
      </c>
      <c r="AX209" s="3">
        <v>470</v>
      </c>
      <c r="AY209" s="3">
        <v>1467.568</v>
      </c>
      <c r="BA209" s="3">
        <v>1125</v>
      </c>
      <c r="BB209" s="3">
        <v>124</v>
      </c>
      <c r="BC209" s="3">
        <v>5</v>
      </c>
      <c r="BD209" s="3">
        <v>478</v>
      </c>
      <c r="BE209" s="3">
        <v>3</v>
      </c>
      <c r="BF209" s="3">
        <v>478</v>
      </c>
      <c r="BG209" s="3">
        <v>3</v>
      </c>
      <c r="BH209" s="3">
        <v>3</v>
      </c>
      <c r="BI209" s="3">
        <v>3</v>
      </c>
      <c r="BJ209" s="3">
        <v>7136</v>
      </c>
      <c r="BK209" s="3">
        <v>7143</v>
      </c>
      <c r="BM209" s="3">
        <v>34</v>
      </c>
      <c r="BN209" s="5">
        <v>39160</v>
      </c>
      <c r="BO209" s="3">
        <v>1</v>
      </c>
      <c r="BP209" s="3">
        <v>1</v>
      </c>
      <c r="BQ209" s="3" t="s">
        <v>89</v>
      </c>
      <c r="BR209" s="3" t="s">
        <v>150</v>
      </c>
      <c r="BS209" s="3">
        <v>24983</v>
      </c>
      <c r="BT209" s="3">
        <v>7</v>
      </c>
      <c r="BV209" s="3" t="s">
        <v>683</v>
      </c>
      <c r="BW209" s="3" t="s">
        <v>99</v>
      </c>
      <c r="BX209" s="3">
        <v>3</v>
      </c>
      <c r="BY209" s="3" t="s">
        <v>100</v>
      </c>
      <c r="CA209" s="3" t="s">
        <v>101</v>
      </c>
      <c r="CD209" s="3">
        <v>30.346345400000001</v>
      </c>
      <c r="CE209" s="3">
        <v>24</v>
      </c>
      <c r="CF209" s="3">
        <v>-95.030969400000004</v>
      </c>
      <c r="CI209" s="3" t="s">
        <v>102</v>
      </c>
      <c r="CJ209" s="3" t="s">
        <v>89</v>
      </c>
      <c r="CK209" s="3" t="s">
        <v>684</v>
      </c>
      <c r="CL209" s="3">
        <v>119202944</v>
      </c>
      <c r="CM209" s="3">
        <v>1086</v>
      </c>
      <c r="CN209" s="3">
        <v>740</v>
      </c>
      <c r="CO209" s="3">
        <v>0</v>
      </c>
      <c r="CP209" s="3">
        <v>0</v>
      </c>
    </row>
    <row r="210" spans="1:94" ht="45">
      <c r="A210" s="4">
        <v>42131388760000</v>
      </c>
      <c r="B210" s="7">
        <v>4213138876</v>
      </c>
      <c r="C210" s="4">
        <f>COUNTIF(Table2[API 10/UWI],Table1[[#This Row],[Cleaned API]])</f>
        <v>0</v>
      </c>
      <c r="D210" s="7" t="str">
        <f>IFERROR(INDEX(Table2[Permit Type],MATCH(Table1[[#This Row],[Cleaned API]],Table2[API 10/UWI],0)), "Not in Permit List")</f>
        <v>Not in Permit List</v>
      </c>
      <c r="E210" s="7" t="str">
        <f>IF(AND(Table1[[#This Row],[Occurences in Magnum Permit List]]&gt;0, Table1[[#This Row],[Data Pull Permit Type]]="NewDrill"), "Y", "N")</f>
        <v>N</v>
      </c>
      <c r="F210" s="3" t="s">
        <v>89</v>
      </c>
      <c r="G210" s="3" t="s">
        <v>643</v>
      </c>
      <c r="H210" s="8">
        <v>5</v>
      </c>
      <c r="I210" s="3" t="s">
        <v>270</v>
      </c>
      <c r="J210" s="3" t="str">
        <f>LEFT(Table1[[#This Row],[County/Parish]],LEN(Table1[[#This Row],[County/Parish]])-5)</f>
        <v>DUVAL</v>
      </c>
      <c r="K210" s="3" t="s">
        <v>644</v>
      </c>
      <c r="L210" s="3" t="s">
        <v>93</v>
      </c>
      <c r="M210" s="3" t="s">
        <v>94</v>
      </c>
      <c r="N210" s="3" t="s">
        <v>119</v>
      </c>
      <c r="O210" s="3">
        <v>14233</v>
      </c>
      <c r="P210" s="5">
        <v>39124</v>
      </c>
      <c r="Q210" s="5">
        <v>39142</v>
      </c>
      <c r="R210" s="5">
        <v>43983</v>
      </c>
      <c r="S210" s="3">
        <v>157</v>
      </c>
      <c r="T210" s="3">
        <v>1137766</v>
      </c>
      <c r="U210" s="3">
        <v>28</v>
      </c>
      <c r="V210" s="3">
        <v>679</v>
      </c>
      <c r="Y210" s="3">
        <v>816</v>
      </c>
      <c r="Z210" s="3">
        <v>68796</v>
      </c>
      <c r="AA210" s="3">
        <v>190307</v>
      </c>
      <c r="AD210" s="3">
        <v>6590</v>
      </c>
      <c r="AE210" s="3">
        <v>0</v>
      </c>
      <c r="AF210" s="3" t="s">
        <v>96</v>
      </c>
      <c r="AG210" s="3">
        <v>344214</v>
      </c>
      <c r="AH210" s="3">
        <v>57369</v>
      </c>
      <c r="AI210" s="3">
        <v>19542</v>
      </c>
      <c r="AK210" s="3">
        <v>0</v>
      </c>
      <c r="AL210" s="3">
        <v>170</v>
      </c>
      <c r="AM210" s="3">
        <v>1023</v>
      </c>
      <c r="AN210" s="3">
        <v>1022667</v>
      </c>
      <c r="AO210" s="3">
        <v>47</v>
      </c>
      <c r="AQ210" s="3">
        <v>12954</v>
      </c>
      <c r="AR210" s="5">
        <v>41837</v>
      </c>
      <c r="AS210" s="3">
        <v>754</v>
      </c>
      <c r="AT210" s="3">
        <v>830</v>
      </c>
      <c r="AU210" s="3">
        <v>1600</v>
      </c>
      <c r="AX210" s="3">
        <v>1675650</v>
      </c>
      <c r="AZ210" s="3">
        <v>0</v>
      </c>
      <c r="BA210" s="3">
        <v>0</v>
      </c>
      <c r="BB210" s="3">
        <v>88359</v>
      </c>
      <c r="BC210" s="3">
        <v>4</v>
      </c>
      <c r="BD210" s="3">
        <v>80</v>
      </c>
      <c r="BE210" s="3">
        <v>62</v>
      </c>
      <c r="BF210" s="3">
        <v>14727</v>
      </c>
      <c r="BG210" s="3">
        <v>4</v>
      </c>
      <c r="BH210" s="3">
        <v>88</v>
      </c>
      <c r="BI210" s="3">
        <v>4</v>
      </c>
      <c r="BJ210" s="3">
        <v>13676</v>
      </c>
      <c r="BK210" s="3">
        <v>13903</v>
      </c>
      <c r="BL210" s="3">
        <v>0.57999999999999996</v>
      </c>
      <c r="BN210" s="5">
        <v>39161</v>
      </c>
      <c r="BO210" s="3">
        <v>1</v>
      </c>
      <c r="BP210" s="3">
        <v>1</v>
      </c>
      <c r="BQ210" s="3" t="s">
        <v>89</v>
      </c>
      <c r="BR210" s="3" t="s">
        <v>165</v>
      </c>
      <c r="BS210" s="3">
        <v>226100</v>
      </c>
      <c r="BT210" s="3">
        <v>227</v>
      </c>
      <c r="BV210" s="3" t="s">
        <v>645</v>
      </c>
      <c r="BW210" s="3" t="s">
        <v>99</v>
      </c>
      <c r="BX210" s="3">
        <v>4</v>
      </c>
      <c r="BY210" s="3" t="s">
        <v>100</v>
      </c>
      <c r="BZ210" s="3">
        <v>116</v>
      </c>
      <c r="CA210" s="3" t="s">
        <v>101</v>
      </c>
      <c r="CD210" s="3">
        <v>27.780008200000001</v>
      </c>
      <c r="CE210" s="3">
        <v>1272</v>
      </c>
      <c r="CF210" s="3">
        <v>-98.560446099999993</v>
      </c>
      <c r="CI210" s="3" t="s">
        <v>102</v>
      </c>
      <c r="CJ210" s="3" t="s">
        <v>89</v>
      </c>
      <c r="CK210" s="3" t="s">
        <v>646</v>
      </c>
      <c r="CL210" s="3">
        <v>119202443</v>
      </c>
      <c r="CN210" s="3">
        <v>11566</v>
      </c>
      <c r="CO210" s="3">
        <v>674</v>
      </c>
      <c r="CP210" s="3">
        <v>0</v>
      </c>
    </row>
    <row r="211" spans="1:94" ht="60">
      <c r="A211" s="4">
        <v>42157324310000</v>
      </c>
      <c r="B211" s="7">
        <v>4215732431</v>
      </c>
      <c r="C211" s="4">
        <f>COUNTIF(Table2[API 10/UWI],Table1[[#This Row],[Cleaned API]])</f>
        <v>1</v>
      </c>
      <c r="D211" s="7" t="str">
        <f>IFERROR(INDEX(Table2[Permit Type],MATCH(Table1[[#This Row],[Cleaned API]],Table2[API 10/UWI],0)), "Not in Permit List")</f>
        <v>NewDrill</v>
      </c>
      <c r="E211" s="7" t="str">
        <f>IF(AND(Table1[[#This Row],[Occurences in Magnum Permit List]]&gt;0, Table1[[#This Row],[Data Pull Permit Type]]="NewDrill"), "Y", "N")</f>
        <v>Y</v>
      </c>
      <c r="F211" s="3" t="s">
        <v>89</v>
      </c>
      <c r="G211" s="3" t="s">
        <v>661</v>
      </c>
      <c r="H211" s="8">
        <v>1</v>
      </c>
      <c r="I211" s="3" t="s">
        <v>662</v>
      </c>
      <c r="J211" s="3" t="str">
        <f>LEFT(Table1[[#This Row],[County/Parish]],LEN(Table1[[#This Row],[County/Parish]])-5)</f>
        <v>FORT BEND</v>
      </c>
      <c r="K211" s="3" t="s">
        <v>663</v>
      </c>
      <c r="L211" s="3" t="s">
        <v>93</v>
      </c>
      <c r="M211" s="3" t="s">
        <v>94</v>
      </c>
      <c r="N211" s="3" t="s">
        <v>95</v>
      </c>
      <c r="O211" s="3">
        <v>4512</v>
      </c>
      <c r="P211" s="5">
        <v>39033</v>
      </c>
      <c r="Q211" s="5">
        <v>39114</v>
      </c>
      <c r="R211" s="5">
        <v>39479</v>
      </c>
      <c r="S211" s="3">
        <v>13</v>
      </c>
      <c r="T211" s="3">
        <v>778213</v>
      </c>
      <c r="Y211" s="3">
        <v>3204</v>
      </c>
      <c r="Z211" s="3">
        <v>359</v>
      </c>
      <c r="AA211" s="3">
        <v>129702</v>
      </c>
      <c r="AD211" s="3">
        <v>9562</v>
      </c>
      <c r="AE211" s="3">
        <v>0</v>
      </c>
      <c r="AF211" s="3" t="s">
        <v>108</v>
      </c>
      <c r="AG211" s="3">
        <v>245841</v>
      </c>
      <c r="AH211" s="3">
        <v>40974</v>
      </c>
      <c r="AI211" s="3">
        <v>129</v>
      </c>
      <c r="AK211" s="3">
        <v>0</v>
      </c>
      <c r="AL211" s="3">
        <v>165</v>
      </c>
      <c r="AM211" s="3">
        <v>988</v>
      </c>
      <c r="AN211" s="3">
        <v>987871</v>
      </c>
      <c r="AO211" s="3">
        <v>1</v>
      </c>
      <c r="AQ211" s="3">
        <v>9562</v>
      </c>
      <c r="AR211" s="5">
        <v>41944</v>
      </c>
      <c r="AS211" s="3">
        <v>5</v>
      </c>
      <c r="AT211" s="3">
        <v>0</v>
      </c>
      <c r="AU211" s="3">
        <v>0</v>
      </c>
      <c r="AZ211" s="3">
        <v>0</v>
      </c>
      <c r="BA211" s="3">
        <v>0</v>
      </c>
      <c r="BB211" s="3">
        <v>123348</v>
      </c>
      <c r="BC211" s="3">
        <v>9</v>
      </c>
      <c r="BF211" s="3">
        <v>20558</v>
      </c>
      <c r="BG211" s="3">
        <v>9</v>
      </c>
      <c r="BH211" s="3">
        <v>123</v>
      </c>
      <c r="BI211" s="3">
        <v>9</v>
      </c>
      <c r="BJ211" s="3">
        <v>4018</v>
      </c>
      <c r="BK211" s="3">
        <v>4024</v>
      </c>
      <c r="BL211" s="3">
        <v>0.56000000000000005</v>
      </c>
      <c r="BM211" s="3">
        <v>51.7</v>
      </c>
      <c r="BN211" s="5">
        <v>39126</v>
      </c>
      <c r="BO211" s="3">
        <v>1</v>
      </c>
      <c r="BP211" s="3">
        <v>1</v>
      </c>
      <c r="BQ211" s="3" t="s">
        <v>89</v>
      </c>
      <c r="BR211" s="3" t="s">
        <v>150</v>
      </c>
      <c r="BS211" s="3">
        <v>225929</v>
      </c>
      <c r="BT211" s="3">
        <v>6</v>
      </c>
      <c r="BV211" s="3" t="s">
        <v>664</v>
      </c>
      <c r="BW211" s="3" t="s">
        <v>99</v>
      </c>
      <c r="BX211" s="3">
        <v>3</v>
      </c>
      <c r="BY211" s="3" t="s">
        <v>100</v>
      </c>
      <c r="CA211" s="3" t="s">
        <v>101</v>
      </c>
      <c r="CD211" s="3">
        <v>29.425873800000002</v>
      </c>
      <c r="CE211" s="3">
        <v>59</v>
      </c>
      <c r="CF211" s="3">
        <v>-95.632844300000002</v>
      </c>
      <c r="CI211" s="3" t="s">
        <v>102</v>
      </c>
      <c r="CJ211" s="3" t="s">
        <v>89</v>
      </c>
      <c r="CK211" s="3" t="s">
        <v>667</v>
      </c>
      <c r="CL211" s="3">
        <v>118423716</v>
      </c>
      <c r="CN211" s="3">
        <v>768651</v>
      </c>
      <c r="CO211" s="3">
        <v>354</v>
      </c>
      <c r="CP211" s="3">
        <v>0</v>
      </c>
    </row>
    <row r="212" spans="1:94" ht="60">
      <c r="A212" s="4">
        <v>42015309230000</v>
      </c>
      <c r="B212" s="7">
        <v>4201530923</v>
      </c>
      <c r="C212" s="4">
        <f>COUNTIF(Table2[API 10/UWI],Table1[[#This Row],[Cleaned API]])</f>
        <v>2</v>
      </c>
      <c r="D212" s="7" t="str">
        <f>IFERROR(INDEX(Table2[Permit Type],MATCH(Table1[[#This Row],[Cleaned API]],Table2[API 10/UWI],0)), "Not in Permit List")</f>
        <v>Amended</v>
      </c>
      <c r="E212" s="7" t="str">
        <f>IF(AND(Table1[[#This Row],[Occurences in Magnum Permit List]]&gt;0, Table1[[#This Row],[Data Pull Permit Type]]="NewDrill"), "Y", "N")</f>
        <v>N</v>
      </c>
      <c r="F212" s="3" t="s">
        <v>89</v>
      </c>
      <c r="G212" s="3" t="s">
        <v>622</v>
      </c>
      <c r="H212" s="8">
        <v>1</v>
      </c>
      <c r="I212" s="3" t="s">
        <v>236</v>
      </c>
      <c r="J212" s="3" t="str">
        <f>LEFT(Table1[[#This Row],[County/Parish]],LEN(Table1[[#This Row],[County/Parish]])-5)</f>
        <v>AUSTIN</v>
      </c>
      <c r="K212" s="3" t="s">
        <v>644</v>
      </c>
      <c r="L212" s="3" t="s">
        <v>93</v>
      </c>
      <c r="M212" s="3" t="s">
        <v>211</v>
      </c>
      <c r="N212" s="3" t="s">
        <v>95</v>
      </c>
      <c r="O212" s="3">
        <v>11200</v>
      </c>
      <c r="P212" s="5">
        <v>39035</v>
      </c>
      <c r="Q212" s="5">
        <v>39114</v>
      </c>
      <c r="R212" s="5">
        <v>39539</v>
      </c>
      <c r="S212" s="3">
        <v>15</v>
      </c>
      <c r="T212" s="3">
        <v>34729</v>
      </c>
      <c r="V212" s="3">
        <v>1338</v>
      </c>
      <c r="X212" s="3">
        <v>55</v>
      </c>
      <c r="Y212" s="3">
        <v>1423</v>
      </c>
      <c r="Z212" s="3">
        <v>1032</v>
      </c>
      <c r="AA212" s="3">
        <v>7126</v>
      </c>
      <c r="AC212" s="3">
        <v>245</v>
      </c>
      <c r="AD212" s="3">
        <v>3809</v>
      </c>
      <c r="AE212" s="3">
        <v>863</v>
      </c>
      <c r="AF212" s="3" t="s">
        <v>108</v>
      </c>
      <c r="AG212" s="3">
        <v>17680</v>
      </c>
      <c r="AH212" s="3">
        <v>3810</v>
      </c>
      <c r="AI212" s="3">
        <v>410</v>
      </c>
      <c r="AJ212" s="3" t="s">
        <v>181</v>
      </c>
      <c r="AK212" s="3">
        <v>5</v>
      </c>
      <c r="AL212" s="3">
        <v>26</v>
      </c>
      <c r="AM212" s="3">
        <v>129</v>
      </c>
      <c r="AN212" s="3">
        <v>156645</v>
      </c>
      <c r="AO212" s="3">
        <v>72</v>
      </c>
      <c r="AP212" s="3">
        <v>522</v>
      </c>
      <c r="AQ212" s="3">
        <v>10496</v>
      </c>
      <c r="AR212" s="5">
        <v>39617</v>
      </c>
      <c r="AS212" s="3">
        <v>243</v>
      </c>
      <c r="AT212" s="3">
        <v>1100</v>
      </c>
      <c r="AU212" s="3">
        <v>4000</v>
      </c>
      <c r="AV212" s="3">
        <v>27490</v>
      </c>
      <c r="AW212" s="3">
        <v>29697.304</v>
      </c>
      <c r="AX212" s="3">
        <v>25960</v>
      </c>
      <c r="AY212" s="3">
        <v>33.673000000000002</v>
      </c>
      <c r="AZ212" s="3">
        <v>36.4</v>
      </c>
      <c r="BA212" s="3">
        <v>38.700000000000003</v>
      </c>
      <c r="BB212" s="3">
        <v>3986</v>
      </c>
      <c r="BC212" s="3">
        <v>2</v>
      </c>
      <c r="BD212" s="3">
        <v>245</v>
      </c>
      <c r="BE212" s="3">
        <v>1</v>
      </c>
      <c r="BF212" s="3">
        <v>880</v>
      </c>
      <c r="BG212" s="3">
        <v>1</v>
      </c>
      <c r="BH212" s="3">
        <v>5</v>
      </c>
      <c r="BI212" s="3">
        <v>1</v>
      </c>
      <c r="BJ212" s="3">
        <v>10698</v>
      </c>
      <c r="BK212" s="3">
        <v>10708</v>
      </c>
      <c r="BL212" s="3">
        <v>0.76</v>
      </c>
      <c r="BM212" s="3">
        <v>55.5</v>
      </c>
      <c r="BN212" s="5">
        <v>39125</v>
      </c>
      <c r="BO212" s="3">
        <v>1</v>
      </c>
      <c r="BP212" s="3">
        <v>1</v>
      </c>
      <c r="BQ212" s="3" t="s">
        <v>89</v>
      </c>
      <c r="BR212" s="3" t="s">
        <v>150</v>
      </c>
      <c r="BS212" s="3">
        <v>225927</v>
      </c>
      <c r="BT212" s="3">
        <v>10</v>
      </c>
      <c r="BV212" s="3" t="s">
        <v>624</v>
      </c>
      <c r="BW212" s="3" t="s">
        <v>99</v>
      </c>
      <c r="BX212" s="3">
        <v>3</v>
      </c>
      <c r="BY212" s="3" t="s">
        <v>100</v>
      </c>
      <c r="CA212" s="3" t="s">
        <v>101</v>
      </c>
      <c r="CD212" s="3">
        <v>29.753838999999999</v>
      </c>
      <c r="CE212" s="3">
        <v>5</v>
      </c>
      <c r="CF212" s="3">
        <v>-96.187814900000006</v>
      </c>
      <c r="CI212" s="3" t="s">
        <v>102</v>
      </c>
      <c r="CJ212" s="3" t="s">
        <v>89</v>
      </c>
      <c r="CK212" s="3" t="s">
        <v>625</v>
      </c>
      <c r="CL212" s="3">
        <v>118423714</v>
      </c>
      <c r="CM212" s="3">
        <v>816</v>
      </c>
      <c r="CN212" s="3">
        <v>24233</v>
      </c>
      <c r="CO212" s="3">
        <v>789</v>
      </c>
      <c r="CP212" s="3">
        <v>0</v>
      </c>
    </row>
    <row r="213" spans="1:94" ht="60">
      <c r="A213" s="4">
        <v>42239333740000</v>
      </c>
      <c r="B213" s="7">
        <v>4223933374</v>
      </c>
      <c r="C213" s="4">
        <f>COUNTIF(Table2[API 10/UWI],Table1[[#This Row],[Cleaned API]])</f>
        <v>1</v>
      </c>
      <c r="D213" s="7" t="str">
        <f>IFERROR(INDEX(Table2[Permit Type],MATCH(Table1[[#This Row],[Cleaned API]],Table2[API 10/UWI],0)), "Not in Permit List")</f>
        <v>NewDrill</v>
      </c>
      <c r="E213" s="7" t="str">
        <f>IF(AND(Table1[[#This Row],[Occurences in Magnum Permit List]]&gt;0, Table1[[#This Row],[Data Pull Permit Type]]="NewDrill"), "Y", "N")</f>
        <v>Y</v>
      </c>
      <c r="F213" s="3" t="s">
        <v>89</v>
      </c>
      <c r="G213" s="3" t="s">
        <v>685</v>
      </c>
      <c r="H213" s="8">
        <v>3</v>
      </c>
      <c r="I213" s="3" t="s">
        <v>246</v>
      </c>
      <c r="J213" s="3" t="str">
        <f>LEFT(Table1[[#This Row],[County/Parish]],LEN(Table1[[#This Row],[County/Parish]])-5)</f>
        <v>JACKSON</v>
      </c>
      <c r="K213" s="3">
        <v>2470</v>
      </c>
      <c r="L213" s="3" t="s">
        <v>93</v>
      </c>
      <c r="M213" s="3" t="s">
        <v>194</v>
      </c>
      <c r="N213" s="3" t="s">
        <v>95</v>
      </c>
      <c r="O213" s="3">
        <v>3000</v>
      </c>
      <c r="P213" s="5">
        <v>38917</v>
      </c>
      <c r="Q213" s="5">
        <v>38991</v>
      </c>
      <c r="R213" s="5">
        <v>39783</v>
      </c>
      <c r="S213" s="3">
        <v>26</v>
      </c>
      <c r="T213" s="3">
        <v>110835</v>
      </c>
      <c r="V213" s="3">
        <v>1</v>
      </c>
      <c r="Y213" s="3">
        <v>1114</v>
      </c>
      <c r="Z213" s="3">
        <v>0</v>
      </c>
      <c r="AA213" s="3">
        <v>18473</v>
      </c>
      <c r="AD213" s="3">
        <v>6557</v>
      </c>
      <c r="AE213" s="3">
        <v>0</v>
      </c>
      <c r="AF213" s="3" t="s">
        <v>96</v>
      </c>
      <c r="AG213" s="3">
        <v>34211</v>
      </c>
      <c r="AH213" s="3">
        <v>5702</v>
      </c>
      <c r="AI213" s="3">
        <v>0</v>
      </c>
      <c r="AK213" s="3">
        <v>0</v>
      </c>
      <c r="AL213" s="3">
        <v>29</v>
      </c>
      <c r="AM213" s="3">
        <v>175</v>
      </c>
      <c r="AN213" s="3">
        <v>174833</v>
      </c>
      <c r="AO213" s="3">
        <v>0</v>
      </c>
      <c r="AQ213" s="3">
        <v>55624</v>
      </c>
      <c r="AR213" s="5">
        <v>39394</v>
      </c>
      <c r="AS213" s="3">
        <v>0</v>
      </c>
      <c r="AT213" s="3">
        <v>1005</v>
      </c>
      <c r="AU213" s="3">
        <v>1085</v>
      </c>
      <c r="AW213" s="3">
        <v>37747000</v>
      </c>
      <c r="AX213" s="3">
        <v>110835000</v>
      </c>
      <c r="AY213" s="3">
        <v>2.5999999999999999E-2</v>
      </c>
      <c r="AZ213" s="3">
        <v>0</v>
      </c>
      <c r="BA213" s="3">
        <v>0</v>
      </c>
      <c r="BB213" s="3">
        <v>7774</v>
      </c>
      <c r="BC213" s="3">
        <v>11</v>
      </c>
      <c r="BD213" s="3">
        <v>1</v>
      </c>
      <c r="BE213" s="3">
        <v>1</v>
      </c>
      <c r="BF213" s="3">
        <v>1296</v>
      </c>
      <c r="BG213" s="3">
        <v>11</v>
      </c>
      <c r="BH213" s="3">
        <v>8</v>
      </c>
      <c r="BI213" s="3">
        <v>11</v>
      </c>
      <c r="BJ213" s="3">
        <v>2490</v>
      </c>
      <c r="BK213" s="3">
        <v>2493</v>
      </c>
      <c r="BL213" s="3">
        <v>0.56999999999999995</v>
      </c>
      <c r="BN213" s="5">
        <v>38937</v>
      </c>
      <c r="BO213" s="3">
        <v>1</v>
      </c>
      <c r="BP213" s="3">
        <v>1</v>
      </c>
      <c r="BQ213" s="3" t="s">
        <v>89</v>
      </c>
      <c r="BR213" s="3" t="s">
        <v>150</v>
      </c>
      <c r="BS213" s="3">
        <v>225469</v>
      </c>
      <c r="BT213" s="3">
        <v>3</v>
      </c>
      <c r="BV213" s="3" t="s">
        <v>686</v>
      </c>
      <c r="BW213" s="3" t="s">
        <v>99</v>
      </c>
      <c r="BX213" s="3">
        <v>2</v>
      </c>
      <c r="BY213" s="3" t="s">
        <v>100</v>
      </c>
      <c r="CA213" s="3" t="s">
        <v>101</v>
      </c>
      <c r="CD213" s="3">
        <v>29.1543101</v>
      </c>
      <c r="CE213" s="3">
        <v>111</v>
      </c>
      <c r="CF213" s="3">
        <v>-96.809176199999996</v>
      </c>
      <c r="CI213" s="3" t="s">
        <v>102</v>
      </c>
      <c r="CJ213" s="3" t="s">
        <v>89</v>
      </c>
      <c r="CK213" s="3" t="s">
        <v>687</v>
      </c>
      <c r="CL213" s="3">
        <v>118420756</v>
      </c>
      <c r="CM213" s="3">
        <v>1</v>
      </c>
      <c r="CN213" s="3">
        <v>37747</v>
      </c>
      <c r="CO213" s="3">
        <v>0</v>
      </c>
      <c r="CP213" s="3">
        <v>0</v>
      </c>
    </row>
    <row r="214" spans="1:94" ht="60">
      <c r="A214" s="4">
        <v>42355338020000</v>
      </c>
      <c r="B214" s="7">
        <v>4235533802</v>
      </c>
      <c r="C214" s="4">
        <f>COUNTIF(Table2[API 10/UWI],Table1[[#This Row],[Cleaned API]])</f>
        <v>0</v>
      </c>
      <c r="D214" s="7" t="str">
        <f>IFERROR(INDEX(Table2[Permit Type],MATCH(Table1[[#This Row],[Cleaned API]],Table2[API 10/UWI],0)), "Not in Permit List")</f>
        <v>Not in Permit List</v>
      </c>
      <c r="E214" s="7" t="str">
        <f>IF(AND(Table1[[#This Row],[Occurences in Magnum Permit List]]&gt;0, Table1[[#This Row],[Data Pull Permit Type]]="NewDrill"), "Y", "N")</f>
        <v>N</v>
      </c>
      <c r="F214" s="3" t="s">
        <v>89</v>
      </c>
      <c r="G214" s="3" t="s">
        <v>688</v>
      </c>
      <c r="H214" s="8">
        <v>1</v>
      </c>
      <c r="I214" s="3" t="s">
        <v>363</v>
      </c>
      <c r="J214" s="3" t="str">
        <f>LEFT(Table1[[#This Row],[County/Parish]],LEN(Table1[[#This Row],[County/Parish]])-5)</f>
        <v>NUECES</v>
      </c>
      <c r="K214" s="3" t="s">
        <v>689</v>
      </c>
      <c r="L214" s="3" t="s">
        <v>93</v>
      </c>
      <c r="M214" s="3" t="s">
        <v>94</v>
      </c>
      <c r="N214" s="3" t="s">
        <v>95</v>
      </c>
      <c r="O214" s="3">
        <v>9500</v>
      </c>
      <c r="P214" s="5">
        <v>39045</v>
      </c>
      <c r="Q214" s="5">
        <v>39083</v>
      </c>
      <c r="R214" s="5">
        <v>42036</v>
      </c>
      <c r="S214" s="3">
        <v>74</v>
      </c>
      <c r="T214" s="3">
        <v>69823</v>
      </c>
      <c r="V214" s="3">
        <v>744</v>
      </c>
      <c r="Y214" s="3">
        <v>91</v>
      </c>
      <c r="Z214" s="3">
        <v>0</v>
      </c>
      <c r="AA214" s="3">
        <v>12381</v>
      </c>
      <c r="AD214" s="3">
        <v>14121</v>
      </c>
      <c r="AE214" s="3">
        <v>127</v>
      </c>
      <c r="AF214" s="3" t="s">
        <v>96</v>
      </c>
      <c r="AG214" s="3">
        <v>30773</v>
      </c>
      <c r="AH214" s="3">
        <v>5256</v>
      </c>
      <c r="AI214" s="3">
        <v>0</v>
      </c>
      <c r="AK214" s="3">
        <v>0</v>
      </c>
      <c r="AL214" s="3">
        <v>51</v>
      </c>
      <c r="AM214" s="3">
        <v>307</v>
      </c>
      <c r="AN214" s="3">
        <v>306750</v>
      </c>
      <c r="AO214" s="3">
        <v>0</v>
      </c>
      <c r="AP214" s="3">
        <v>11</v>
      </c>
      <c r="AQ214" s="3">
        <v>983</v>
      </c>
      <c r="AR214" s="5">
        <v>39513</v>
      </c>
      <c r="AS214" s="3">
        <v>0</v>
      </c>
      <c r="AT214" s="3">
        <v>300</v>
      </c>
      <c r="AU214" s="3">
        <v>400</v>
      </c>
      <c r="AX214" s="3">
        <v>93850</v>
      </c>
      <c r="AZ214" s="3">
        <v>0</v>
      </c>
      <c r="BA214" s="3">
        <v>0</v>
      </c>
      <c r="BB214" s="3">
        <v>14121</v>
      </c>
      <c r="BC214" s="3">
        <v>1</v>
      </c>
      <c r="BD214" s="3">
        <v>70</v>
      </c>
      <c r="BE214" s="3">
        <v>1</v>
      </c>
      <c r="BF214" s="3">
        <v>2354</v>
      </c>
      <c r="BG214" s="3">
        <v>1</v>
      </c>
      <c r="BH214" s="3">
        <v>14</v>
      </c>
      <c r="BI214" s="3">
        <v>1</v>
      </c>
      <c r="BJ214" s="3">
        <v>7904</v>
      </c>
      <c r="BK214" s="3">
        <v>7910</v>
      </c>
      <c r="BL214" s="3">
        <v>0.67</v>
      </c>
      <c r="BM214" s="3">
        <v>50.4</v>
      </c>
      <c r="BN214" s="5">
        <v>39080</v>
      </c>
      <c r="BO214" s="3">
        <v>1</v>
      </c>
      <c r="BP214" s="3">
        <v>1</v>
      </c>
      <c r="BQ214" s="3" t="s">
        <v>467</v>
      </c>
      <c r="BR214" s="3" t="s">
        <v>467</v>
      </c>
      <c r="BS214" s="3">
        <v>225615</v>
      </c>
      <c r="BT214" s="3">
        <v>6</v>
      </c>
      <c r="BV214" s="3" t="s">
        <v>690</v>
      </c>
      <c r="BW214" s="3" t="s">
        <v>99</v>
      </c>
      <c r="BX214" s="3">
        <v>4</v>
      </c>
      <c r="BY214" s="3" t="s">
        <v>100</v>
      </c>
      <c r="CA214" s="3" t="s">
        <v>101</v>
      </c>
      <c r="CD214" s="3">
        <v>27.785393200000001</v>
      </c>
      <c r="CE214" s="3">
        <v>111</v>
      </c>
      <c r="CF214" s="3">
        <v>-97.809238699999995</v>
      </c>
      <c r="CI214" s="3" t="s">
        <v>102</v>
      </c>
      <c r="CJ214" s="3" t="s">
        <v>89</v>
      </c>
      <c r="CK214" s="3" t="s">
        <v>691</v>
      </c>
      <c r="CL214" s="3">
        <v>118420614</v>
      </c>
      <c r="CN214" s="3">
        <v>157</v>
      </c>
      <c r="CO214" s="3">
        <v>0</v>
      </c>
      <c r="CP214" s="3">
        <v>0</v>
      </c>
    </row>
    <row r="215" spans="1:94" ht="60">
      <c r="A215" s="4">
        <v>42297346900000</v>
      </c>
      <c r="B215" s="7">
        <v>4229734690</v>
      </c>
      <c r="C215" s="4">
        <f>COUNTIF(Table2[API 10/UWI],Table1[[#This Row],[Cleaned API]])</f>
        <v>0</v>
      </c>
      <c r="D215" s="7" t="str">
        <f>IFERROR(INDEX(Table2[Permit Type],MATCH(Table1[[#This Row],[Cleaned API]],Table2[API 10/UWI],0)), "Not in Permit List")</f>
        <v>Not in Permit List</v>
      </c>
      <c r="E215" s="7" t="str">
        <f>IF(AND(Table1[[#This Row],[Occurences in Magnum Permit List]]&gt;0, Table1[[#This Row],[Data Pull Permit Type]]="NewDrill"), "Y", "N")</f>
        <v>N</v>
      </c>
      <c r="F215" s="3" t="s">
        <v>89</v>
      </c>
      <c r="G215" s="3" t="s">
        <v>692</v>
      </c>
      <c r="H215" s="8">
        <v>1</v>
      </c>
      <c r="I215" s="3" t="s">
        <v>439</v>
      </c>
      <c r="J215" s="3" t="str">
        <f>LEFT(Table1[[#This Row],[County/Parish]],LEN(Table1[[#This Row],[County/Parish]])-5)</f>
        <v>LIVE OAK</v>
      </c>
      <c r="K215" s="3" t="s">
        <v>693</v>
      </c>
      <c r="L215" s="3" t="s">
        <v>93</v>
      </c>
      <c r="M215" s="3" t="s">
        <v>194</v>
      </c>
      <c r="N215" s="3" t="s">
        <v>119</v>
      </c>
      <c r="O215" s="3">
        <v>14193</v>
      </c>
      <c r="P215" s="5">
        <v>38971</v>
      </c>
      <c r="Q215" s="5">
        <v>39022</v>
      </c>
      <c r="R215" s="5">
        <v>39417</v>
      </c>
      <c r="S215" s="3">
        <v>14</v>
      </c>
      <c r="T215" s="3">
        <v>217800</v>
      </c>
      <c r="V215" s="3">
        <v>2504</v>
      </c>
      <c r="X215" s="3">
        <v>10</v>
      </c>
      <c r="Y215" s="3">
        <v>1605</v>
      </c>
      <c r="Z215" s="3">
        <v>2629</v>
      </c>
      <c r="AA215" s="3">
        <v>38804</v>
      </c>
      <c r="AB215" s="3" t="s">
        <v>163</v>
      </c>
      <c r="AD215" s="3">
        <v>591</v>
      </c>
      <c r="AE215" s="3">
        <v>2218</v>
      </c>
      <c r="AF215" s="3" t="s">
        <v>96</v>
      </c>
      <c r="AG215" s="3">
        <v>171845</v>
      </c>
      <c r="AH215" s="3">
        <v>30859</v>
      </c>
      <c r="AI215" s="3">
        <v>1975</v>
      </c>
      <c r="AJ215" s="3" t="s">
        <v>164</v>
      </c>
      <c r="AK215" s="3">
        <v>31</v>
      </c>
      <c r="AL215" s="3">
        <v>354</v>
      </c>
      <c r="AM215" s="3">
        <v>1938</v>
      </c>
      <c r="AN215" s="3">
        <v>2124387</v>
      </c>
      <c r="AO215" s="3">
        <v>48</v>
      </c>
      <c r="AP215" s="3">
        <v>963</v>
      </c>
      <c r="AQ215" s="3">
        <v>60669</v>
      </c>
      <c r="AR215" s="5">
        <v>40087</v>
      </c>
      <c r="AS215" s="3">
        <v>697</v>
      </c>
      <c r="AT215" s="3">
        <v>0</v>
      </c>
      <c r="AU215" s="3">
        <v>0</v>
      </c>
      <c r="AV215" s="3">
        <v>62390</v>
      </c>
      <c r="AW215" s="3">
        <v>101966.905</v>
      </c>
      <c r="AX215" s="3">
        <v>86980</v>
      </c>
      <c r="AY215" s="3">
        <v>9.8070000000000004</v>
      </c>
      <c r="AZ215" s="3">
        <v>16</v>
      </c>
      <c r="BA215" s="3">
        <v>6.2</v>
      </c>
      <c r="BB215" s="3">
        <v>60078</v>
      </c>
      <c r="BC215" s="3">
        <v>2</v>
      </c>
      <c r="BD215" s="3">
        <v>963</v>
      </c>
      <c r="BE215" s="3">
        <v>1</v>
      </c>
      <c r="BF215" s="3">
        <v>10976</v>
      </c>
      <c r="BG215" s="3">
        <v>2</v>
      </c>
      <c r="BH215" s="3">
        <v>66</v>
      </c>
      <c r="BI215" s="3">
        <v>2</v>
      </c>
      <c r="BJ215" s="3">
        <v>8952</v>
      </c>
      <c r="BK215" s="3">
        <v>8962</v>
      </c>
      <c r="BL215" s="3">
        <v>0.66</v>
      </c>
      <c r="BM215" s="3">
        <v>48</v>
      </c>
      <c r="BN215" s="5">
        <v>39031</v>
      </c>
      <c r="BO215" s="3">
        <v>1</v>
      </c>
      <c r="BP215" s="3">
        <v>1</v>
      </c>
      <c r="BQ215" s="3" t="s">
        <v>694</v>
      </c>
      <c r="BR215" s="3" t="s">
        <v>97</v>
      </c>
      <c r="BS215" s="3">
        <v>225041</v>
      </c>
      <c r="BT215" s="3">
        <v>10</v>
      </c>
      <c r="BV215" s="3" t="s">
        <v>614</v>
      </c>
      <c r="BW215" s="3" t="s">
        <v>99</v>
      </c>
      <c r="BX215" s="3">
        <v>2</v>
      </c>
      <c r="BY215" s="3" t="s">
        <v>100</v>
      </c>
      <c r="CA215" s="3" t="s">
        <v>101</v>
      </c>
      <c r="CD215" s="3">
        <v>28.3325113</v>
      </c>
      <c r="CE215" s="3">
        <v>145</v>
      </c>
      <c r="CF215" s="3">
        <v>-98.132759699999994</v>
      </c>
      <c r="CI215" s="3" t="s">
        <v>102</v>
      </c>
      <c r="CJ215" s="3" t="s">
        <v>89</v>
      </c>
      <c r="CK215" s="3" t="s">
        <v>616</v>
      </c>
      <c r="CL215" s="3">
        <v>117422093</v>
      </c>
      <c r="CM215" s="3">
        <v>1541</v>
      </c>
      <c r="CN215" s="3">
        <v>157131</v>
      </c>
      <c r="CO215" s="3">
        <v>1932</v>
      </c>
      <c r="CP215" s="3">
        <v>0</v>
      </c>
    </row>
    <row r="216" spans="1:94" ht="45">
      <c r="A216" s="4">
        <v>42239333530000</v>
      </c>
      <c r="B216" s="7">
        <v>4223933353</v>
      </c>
      <c r="C216" s="4">
        <f>COUNTIF(Table2[API 10/UWI],Table1[[#This Row],[Cleaned API]])</f>
        <v>3</v>
      </c>
      <c r="D216" s="7" t="str">
        <f>IFERROR(INDEX(Table2[Permit Type],MATCH(Table1[[#This Row],[Cleaned API]],Table2[API 10/UWI],0)), "Not in Permit List")</f>
        <v>Recomplete</v>
      </c>
      <c r="E216" s="7" t="str">
        <f>IF(AND(Table1[[#This Row],[Occurences in Magnum Permit List]]&gt;0, Table1[[#This Row],[Data Pull Permit Type]]="NewDrill"), "Y", "N")</f>
        <v>N</v>
      </c>
      <c r="F216" s="3" t="s">
        <v>89</v>
      </c>
      <c r="G216" s="3" t="s">
        <v>695</v>
      </c>
      <c r="H216" s="8">
        <v>1</v>
      </c>
      <c r="I216" s="3" t="s">
        <v>246</v>
      </c>
      <c r="J216" s="3" t="str">
        <f>LEFT(Table1[[#This Row],[County/Parish]],LEN(Table1[[#This Row],[County/Parish]])-5)</f>
        <v>JACKSON</v>
      </c>
      <c r="K216" s="3">
        <v>9250</v>
      </c>
      <c r="L216" s="3" t="s">
        <v>93</v>
      </c>
      <c r="M216" s="3" t="s">
        <v>94</v>
      </c>
      <c r="N216" s="3" t="s">
        <v>95</v>
      </c>
      <c r="O216" s="3">
        <v>10850</v>
      </c>
      <c r="P216" s="5">
        <v>38804</v>
      </c>
      <c r="Q216" s="5">
        <v>39052</v>
      </c>
      <c r="R216" s="5">
        <v>42826</v>
      </c>
      <c r="S216" s="3">
        <v>125</v>
      </c>
      <c r="T216" s="3">
        <v>277879</v>
      </c>
      <c r="V216" s="3">
        <v>30139</v>
      </c>
      <c r="Y216" s="3">
        <v>67</v>
      </c>
      <c r="Z216" s="3">
        <v>1980</v>
      </c>
      <c r="AA216" s="3">
        <v>76452</v>
      </c>
      <c r="AC216" s="3">
        <v>1566</v>
      </c>
      <c r="AD216" s="3">
        <v>10800</v>
      </c>
      <c r="AE216" s="3">
        <v>8658</v>
      </c>
      <c r="AF216" s="3" t="s">
        <v>96</v>
      </c>
      <c r="AG216" s="3">
        <v>57768</v>
      </c>
      <c r="AH216" s="3">
        <v>18286</v>
      </c>
      <c r="AI216" s="3">
        <v>144</v>
      </c>
      <c r="AK216" s="3">
        <v>75</v>
      </c>
      <c r="AL216" s="3">
        <v>165</v>
      </c>
      <c r="AM216" s="3">
        <v>539</v>
      </c>
      <c r="AN216" s="3">
        <v>991258</v>
      </c>
      <c r="AO216" s="3">
        <v>1</v>
      </c>
      <c r="AP216" s="3">
        <v>731</v>
      </c>
      <c r="AQ216" s="3">
        <v>13498</v>
      </c>
      <c r="AR216" s="5">
        <v>40683</v>
      </c>
      <c r="AS216" s="3">
        <v>164</v>
      </c>
      <c r="AT216" s="3">
        <v>983</v>
      </c>
      <c r="AU216" s="3">
        <v>2600</v>
      </c>
      <c r="AV216" s="3">
        <v>7150</v>
      </c>
      <c r="AW216" s="3">
        <v>27743.975999999999</v>
      </c>
      <c r="AX216" s="3">
        <v>9220</v>
      </c>
      <c r="AY216" s="3">
        <v>36.043999999999997</v>
      </c>
      <c r="AZ216" s="3">
        <v>139.80000000000001</v>
      </c>
      <c r="BA216" s="3">
        <v>0</v>
      </c>
      <c r="BB216" s="3">
        <v>16713</v>
      </c>
      <c r="BC216" s="3">
        <v>2</v>
      </c>
      <c r="BD216" s="3">
        <v>2336</v>
      </c>
      <c r="BE216" s="3">
        <v>2</v>
      </c>
      <c r="BF216" s="3">
        <v>5122</v>
      </c>
      <c r="BG216" s="3">
        <v>2</v>
      </c>
      <c r="BH216" s="3">
        <v>31</v>
      </c>
      <c r="BI216" s="3">
        <v>2</v>
      </c>
      <c r="BJ216" s="3">
        <v>9124</v>
      </c>
      <c r="BK216" s="3">
        <v>9134</v>
      </c>
      <c r="BL216" s="3">
        <v>0.73</v>
      </c>
      <c r="BM216" s="3">
        <v>51.5</v>
      </c>
      <c r="BN216" s="5">
        <v>39066</v>
      </c>
      <c r="BO216" s="3">
        <v>1</v>
      </c>
      <c r="BP216" s="3">
        <v>1</v>
      </c>
      <c r="BQ216" s="3" t="s">
        <v>89</v>
      </c>
      <c r="BR216" s="3" t="s">
        <v>207</v>
      </c>
      <c r="BS216" s="3">
        <v>224928</v>
      </c>
      <c r="BT216" s="3">
        <v>10</v>
      </c>
      <c r="BV216" s="3" t="s">
        <v>679</v>
      </c>
      <c r="BW216" s="3" t="s">
        <v>99</v>
      </c>
      <c r="BX216" s="3">
        <v>2</v>
      </c>
      <c r="BY216" s="3" t="s">
        <v>100</v>
      </c>
      <c r="CA216" s="3" t="s">
        <v>101</v>
      </c>
      <c r="CD216" s="3">
        <v>29.176930800000001</v>
      </c>
      <c r="CE216" s="3">
        <v>3</v>
      </c>
      <c r="CF216" s="3">
        <v>-96.768606300000002</v>
      </c>
      <c r="CI216" s="3" t="s">
        <v>102</v>
      </c>
      <c r="CJ216" s="3" t="s">
        <v>89</v>
      </c>
      <c r="CK216" s="3" t="s">
        <v>696</v>
      </c>
      <c r="CL216" s="3">
        <v>117250551</v>
      </c>
      <c r="CM216" s="3">
        <v>332</v>
      </c>
      <c r="CN216" s="3">
        <v>9211</v>
      </c>
      <c r="CO216" s="3">
        <v>111</v>
      </c>
      <c r="CP216" s="3">
        <v>0</v>
      </c>
    </row>
    <row r="217" spans="1:94" ht="75">
      <c r="A217" s="4">
        <v>42481336350000</v>
      </c>
      <c r="B217" s="7">
        <v>4248133635</v>
      </c>
      <c r="C217" s="4">
        <f>COUNTIF(Table2[API 10/UWI],Table1[[#This Row],[Cleaned API]])</f>
        <v>2</v>
      </c>
      <c r="D217" s="7" t="str">
        <f>IFERROR(INDEX(Table2[Permit Type],MATCH(Table1[[#This Row],[Cleaned API]],Table2[API 10/UWI],0)), "Not in Permit List")</f>
        <v>Recomplete</v>
      </c>
      <c r="E217" s="7" t="str">
        <f>IF(AND(Table1[[#This Row],[Occurences in Magnum Permit List]]&gt;0, Table1[[#This Row],[Data Pull Permit Type]]="NewDrill"), "Y", "N")</f>
        <v>N</v>
      </c>
      <c r="F217" s="3" t="s">
        <v>89</v>
      </c>
      <c r="G217" s="3" t="s">
        <v>629</v>
      </c>
      <c r="H217" s="8">
        <v>2</v>
      </c>
      <c r="I217" s="3" t="s">
        <v>142</v>
      </c>
      <c r="J217" s="3" t="str">
        <f>LEFT(Table1[[#This Row],[County/Parish]],LEN(Table1[[#This Row],[County/Parish]])-5)</f>
        <v>WHARTON</v>
      </c>
      <c r="K217" s="3">
        <v>5040</v>
      </c>
      <c r="L217" s="3" t="s">
        <v>93</v>
      </c>
      <c r="M217" s="3" t="s">
        <v>211</v>
      </c>
      <c r="N217" s="3" t="s">
        <v>95</v>
      </c>
      <c r="O217" s="3">
        <v>7314</v>
      </c>
      <c r="P217" s="5">
        <v>34106</v>
      </c>
      <c r="Q217" s="5">
        <v>39022</v>
      </c>
      <c r="R217" s="5">
        <v>39539</v>
      </c>
      <c r="S217" s="3">
        <v>16</v>
      </c>
      <c r="T217" s="3">
        <v>74531</v>
      </c>
      <c r="Y217" s="3">
        <v>1005</v>
      </c>
      <c r="Z217" s="3">
        <v>83299</v>
      </c>
      <c r="AA217" s="3">
        <v>12422</v>
      </c>
      <c r="AD217" s="3">
        <v>5887</v>
      </c>
      <c r="AE217" s="3">
        <v>0</v>
      </c>
      <c r="AF217" s="3" t="s">
        <v>108</v>
      </c>
      <c r="AG217" s="3">
        <v>23637</v>
      </c>
      <c r="AH217" s="3">
        <v>3940</v>
      </c>
      <c r="AI217" s="3">
        <v>26418</v>
      </c>
      <c r="AK217" s="3">
        <v>0</v>
      </c>
      <c r="AL217" s="3">
        <v>41</v>
      </c>
      <c r="AM217" s="3">
        <v>245</v>
      </c>
      <c r="AN217" s="3">
        <v>245129</v>
      </c>
      <c r="AO217" s="3">
        <v>1123</v>
      </c>
      <c r="AQ217" s="3">
        <v>23637</v>
      </c>
      <c r="AR217" s="5">
        <v>39432</v>
      </c>
      <c r="AS217" s="3">
        <v>26418</v>
      </c>
      <c r="AT217" s="3">
        <v>200</v>
      </c>
      <c r="AU217" s="3">
        <v>1900</v>
      </c>
      <c r="AZ217" s="3">
        <v>0</v>
      </c>
      <c r="BA217" s="3">
        <v>0</v>
      </c>
      <c r="BB217" s="3">
        <v>9314</v>
      </c>
      <c r="BC217" s="3">
        <v>10</v>
      </c>
      <c r="BF217" s="3">
        <v>1552</v>
      </c>
      <c r="BG217" s="3">
        <v>10</v>
      </c>
      <c r="BH217" s="3">
        <v>9</v>
      </c>
      <c r="BI217" s="3">
        <v>10</v>
      </c>
      <c r="BJ217" s="3">
        <v>5056</v>
      </c>
      <c r="BK217" s="3">
        <v>5059</v>
      </c>
      <c r="BL217" s="3">
        <v>0.56999999999999995</v>
      </c>
      <c r="BN217" s="5">
        <v>39024</v>
      </c>
      <c r="BO217" s="3">
        <v>1</v>
      </c>
      <c r="BP217" s="3">
        <v>1</v>
      </c>
      <c r="BQ217" s="3" t="s">
        <v>697</v>
      </c>
      <c r="BR217" s="3" t="s">
        <v>335</v>
      </c>
      <c r="BS217" s="3">
        <v>223951</v>
      </c>
      <c r="BT217" s="3">
        <v>3</v>
      </c>
      <c r="BV217" s="3" t="s">
        <v>631</v>
      </c>
      <c r="BW217" s="3" t="s">
        <v>99</v>
      </c>
      <c r="BX217" s="3">
        <v>3</v>
      </c>
      <c r="BY217" s="3" t="s">
        <v>100</v>
      </c>
      <c r="BZ217" s="3">
        <v>36</v>
      </c>
      <c r="CA217" s="3" t="s">
        <v>101</v>
      </c>
      <c r="CD217" s="3">
        <v>29.2488663</v>
      </c>
      <c r="CE217" s="3">
        <v>607</v>
      </c>
      <c r="CF217" s="3">
        <v>-96.444069099999993</v>
      </c>
      <c r="CI217" s="3" t="s">
        <v>102</v>
      </c>
      <c r="CJ217" s="3" t="s">
        <v>89</v>
      </c>
      <c r="CK217" s="3" t="s">
        <v>632</v>
      </c>
      <c r="CL217" s="3">
        <v>116484213</v>
      </c>
      <c r="CN217" s="3">
        <v>50894</v>
      </c>
      <c r="CO217" s="3">
        <v>56881</v>
      </c>
      <c r="CP217" s="3">
        <v>0</v>
      </c>
    </row>
    <row r="218" spans="1:94" ht="60">
      <c r="A218" s="4">
        <v>42239333530000</v>
      </c>
      <c r="B218" s="7">
        <v>4223933353</v>
      </c>
      <c r="C218" s="4">
        <f>COUNTIF(Table2[API 10/UWI],Table1[[#This Row],[Cleaned API]])</f>
        <v>3</v>
      </c>
      <c r="D218" s="7" t="str">
        <f>IFERROR(INDEX(Table2[Permit Type],MATCH(Table1[[#This Row],[Cleaned API]],Table2[API 10/UWI],0)), "Not in Permit List")</f>
        <v>Recomplete</v>
      </c>
      <c r="E218" s="7" t="str">
        <f>IF(AND(Table1[[#This Row],[Occurences in Magnum Permit List]]&gt;0, Table1[[#This Row],[Data Pull Permit Type]]="NewDrill"), "Y", "N")</f>
        <v>N</v>
      </c>
      <c r="F218" s="3" t="s">
        <v>89</v>
      </c>
      <c r="G218" s="3" t="s">
        <v>695</v>
      </c>
      <c r="H218" s="8">
        <v>1</v>
      </c>
      <c r="I218" s="3" t="s">
        <v>246</v>
      </c>
      <c r="J218" s="3" t="str">
        <f>LEFT(Table1[[#This Row],[County/Parish]],LEN(Table1[[#This Row],[County/Parish]])-5)</f>
        <v>JACKSON</v>
      </c>
      <c r="K218" s="3" t="s">
        <v>92</v>
      </c>
      <c r="L218" s="3" t="s">
        <v>93</v>
      </c>
      <c r="M218" s="3" t="s">
        <v>211</v>
      </c>
      <c r="N218" s="3" t="s">
        <v>95</v>
      </c>
      <c r="O218" s="3">
        <v>10850</v>
      </c>
      <c r="P218" s="5">
        <v>38804</v>
      </c>
      <c r="Q218" s="5">
        <v>38838</v>
      </c>
      <c r="R218" s="5">
        <v>39022</v>
      </c>
      <c r="S218" s="3">
        <v>7</v>
      </c>
      <c r="T218" s="3">
        <v>18846</v>
      </c>
      <c r="V218" s="3">
        <v>2151</v>
      </c>
      <c r="X218" s="3">
        <v>131</v>
      </c>
      <c r="Y218" s="3">
        <v>1000</v>
      </c>
      <c r="Z218" s="3">
        <v>0</v>
      </c>
      <c r="AA218" s="3">
        <v>5292</v>
      </c>
      <c r="AC218" s="3">
        <v>391</v>
      </c>
      <c r="AD218" s="3">
        <v>3314</v>
      </c>
      <c r="AE218" s="3">
        <v>2020</v>
      </c>
      <c r="AF218" s="3" t="s">
        <v>96</v>
      </c>
      <c r="AG218" s="3">
        <v>17846</v>
      </c>
      <c r="AH218" s="3">
        <v>4994</v>
      </c>
      <c r="AI218" s="3">
        <v>0</v>
      </c>
      <c r="AK218" s="3">
        <v>24</v>
      </c>
      <c r="AL218" s="3">
        <v>58</v>
      </c>
      <c r="AM218" s="3">
        <v>202</v>
      </c>
      <c r="AN218" s="3">
        <v>345433</v>
      </c>
      <c r="AO218" s="3">
        <v>0</v>
      </c>
      <c r="AV218" s="3">
        <v>8430</v>
      </c>
      <c r="AW218" s="3">
        <v>8761.5059999999994</v>
      </c>
      <c r="AX218" s="3">
        <v>8760</v>
      </c>
      <c r="AY218" s="3">
        <v>114.136</v>
      </c>
      <c r="AZ218" s="3">
        <v>118.6</v>
      </c>
      <c r="BA218" s="3">
        <v>131</v>
      </c>
      <c r="BB218" s="3">
        <v>6055</v>
      </c>
      <c r="BC218" s="3">
        <v>2</v>
      </c>
      <c r="BD218" s="3">
        <v>718</v>
      </c>
      <c r="BE218" s="3">
        <v>2</v>
      </c>
      <c r="BF218" s="3">
        <v>1727</v>
      </c>
      <c r="BG218" s="3">
        <v>2</v>
      </c>
      <c r="BH218" s="3">
        <v>10</v>
      </c>
      <c r="BI218" s="3">
        <v>2</v>
      </c>
      <c r="BJ218" s="3">
        <v>9956</v>
      </c>
      <c r="BK218" s="3">
        <v>9964</v>
      </c>
      <c r="BL218" s="3">
        <v>0.71</v>
      </c>
      <c r="BM218" s="3">
        <v>54.3</v>
      </c>
      <c r="BN218" s="5">
        <v>38834</v>
      </c>
      <c r="BO218" s="3">
        <v>1</v>
      </c>
      <c r="BP218" s="3">
        <v>1</v>
      </c>
      <c r="BQ218" s="3" t="s">
        <v>89</v>
      </c>
      <c r="BR218" s="3" t="s">
        <v>150</v>
      </c>
      <c r="BS218" s="3">
        <v>223863</v>
      </c>
      <c r="BT218" s="3">
        <v>8</v>
      </c>
      <c r="BV218" s="3" t="s">
        <v>679</v>
      </c>
      <c r="BW218" s="3" t="s">
        <v>99</v>
      </c>
      <c r="BX218" s="3">
        <v>2</v>
      </c>
      <c r="BY218" s="3" t="s">
        <v>100</v>
      </c>
      <c r="CA218" s="3" t="s">
        <v>101</v>
      </c>
      <c r="CD218" s="3">
        <v>29.176930800000001</v>
      </c>
      <c r="CE218" s="3">
        <v>3</v>
      </c>
      <c r="CF218" s="3">
        <v>-96.768606300000002</v>
      </c>
      <c r="CI218" s="3" t="s">
        <v>102</v>
      </c>
      <c r="CJ218" s="3" t="s">
        <v>89</v>
      </c>
      <c r="CK218" s="3" t="s">
        <v>696</v>
      </c>
      <c r="CL218" s="3">
        <v>116311544</v>
      </c>
      <c r="CM218" s="3">
        <v>2151</v>
      </c>
      <c r="CN218" s="3">
        <v>18846</v>
      </c>
      <c r="CO218" s="3">
        <v>0</v>
      </c>
      <c r="CP218" s="3">
        <v>0</v>
      </c>
    </row>
    <row r="219" spans="1:94" ht="75">
      <c r="A219" s="4">
        <v>42245323940000</v>
      </c>
      <c r="B219" s="7">
        <v>4224532394</v>
      </c>
      <c r="C219" s="4">
        <f>COUNTIF(Table2[API 10/UWI],Table1[[#This Row],[Cleaned API]])</f>
        <v>1</v>
      </c>
      <c r="D219" s="7" t="str">
        <f>IFERROR(INDEX(Table2[Permit Type],MATCH(Table1[[#This Row],[Cleaned API]],Table2[API 10/UWI],0)), "Not in Permit List")</f>
        <v>NewDrill</v>
      </c>
      <c r="E219" s="7" t="str">
        <f>IF(AND(Table1[[#This Row],[Occurences in Magnum Permit List]]&gt;0, Table1[[#This Row],[Data Pull Permit Type]]="NewDrill"), "Y", "N")</f>
        <v>Y</v>
      </c>
      <c r="F219" s="3" t="s">
        <v>89</v>
      </c>
      <c r="G219" s="3" t="s">
        <v>650</v>
      </c>
      <c r="H219" s="8">
        <v>5</v>
      </c>
      <c r="I219" s="3" t="s">
        <v>105</v>
      </c>
      <c r="J219" s="3" t="str">
        <f>LEFT(Table1[[#This Row],[County/Parish]],LEN(Table1[[#This Row],[County/Parish]])-5)</f>
        <v>JEFFERSON</v>
      </c>
      <c r="K219" s="3" t="s">
        <v>698</v>
      </c>
      <c r="L219" s="3" t="s">
        <v>93</v>
      </c>
      <c r="M219" s="3" t="s">
        <v>94</v>
      </c>
      <c r="N219" s="3" t="s">
        <v>95</v>
      </c>
      <c r="O219" s="3">
        <v>10400</v>
      </c>
      <c r="P219" s="5">
        <v>38403</v>
      </c>
      <c r="AF219" s="3" t="s">
        <v>108</v>
      </c>
      <c r="AR219" s="5">
        <v>42491</v>
      </c>
      <c r="AT219" s="3">
        <v>0</v>
      </c>
      <c r="AU219" s="3">
        <v>0</v>
      </c>
      <c r="BJ219" s="3">
        <v>10075</v>
      </c>
      <c r="BK219" s="3">
        <v>10128</v>
      </c>
      <c r="BN219" s="5">
        <v>38432</v>
      </c>
      <c r="BO219" s="3">
        <v>1</v>
      </c>
      <c r="BQ219" s="3" t="s">
        <v>467</v>
      </c>
      <c r="BR219" s="3" t="s">
        <v>159</v>
      </c>
      <c r="BS219" s="3">
        <v>223401</v>
      </c>
      <c r="BT219" s="3">
        <v>53</v>
      </c>
      <c r="BV219" s="3" t="s">
        <v>109</v>
      </c>
      <c r="BW219" s="3" t="s">
        <v>99</v>
      </c>
      <c r="BX219" s="3">
        <v>3</v>
      </c>
      <c r="BY219" s="3" t="s">
        <v>100</v>
      </c>
      <c r="BZ219" s="3">
        <v>164</v>
      </c>
      <c r="CA219" s="3" t="s">
        <v>101</v>
      </c>
      <c r="CD219" s="3">
        <v>29.778525900000002</v>
      </c>
      <c r="CE219" s="3">
        <v>623</v>
      </c>
      <c r="CF219" s="3">
        <v>-94.283501000000001</v>
      </c>
      <c r="CI219" s="3" t="s">
        <v>102</v>
      </c>
      <c r="CJ219" s="3" t="s">
        <v>89</v>
      </c>
      <c r="CK219" s="3" t="s">
        <v>307</v>
      </c>
      <c r="CL219" s="3">
        <v>116306499</v>
      </c>
      <c r="CP219" s="3">
        <v>0</v>
      </c>
    </row>
    <row r="220" spans="1:94" ht="60">
      <c r="A220" s="4">
        <v>42469339690000</v>
      </c>
      <c r="B220" s="7">
        <v>4246933969</v>
      </c>
      <c r="C220" s="4">
        <f>COUNTIF(Table2[API 10/UWI],Table1[[#This Row],[Cleaned API]])</f>
        <v>1</v>
      </c>
      <c r="D220" s="7" t="str">
        <f>IFERROR(INDEX(Table2[Permit Type],MATCH(Table1[[#This Row],[Cleaned API]],Table2[API 10/UWI],0)), "Not in Permit List")</f>
        <v>NewDrill</v>
      </c>
      <c r="E220" s="7" t="str">
        <f>IF(AND(Table1[[#This Row],[Occurences in Magnum Permit List]]&gt;0, Table1[[#This Row],[Data Pull Permit Type]]="NewDrill"), "Y", "N")</f>
        <v>Y</v>
      </c>
      <c r="F220" s="3" t="s">
        <v>89</v>
      </c>
      <c r="G220" s="3" t="s">
        <v>699</v>
      </c>
      <c r="H220" s="8"/>
      <c r="I220" s="3" t="s">
        <v>91</v>
      </c>
      <c r="J220" s="3" t="str">
        <f>LEFT(Table1[[#This Row],[County/Parish]],LEN(Table1[[#This Row],[County/Parish]])-5)</f>
        <v>VICTORIA</v>
      </c>
      <c r="K220" s="3" t="s">
        <v>700</v>
      </c>
      <c r="L220" s="3" t="s">
        <v>107</v>
      </c>
      <c r="M220" s="3" t="s">
        <v>94</v>
      </c>
      <c r="N220" s="3" t="s">
        <v>95</v>
      </c>
      <c r="O220" s="3">
        <v>4800</v>
      </c>
      <c r="P220" s="5">
        <v>38358</v>
      </c>
      <c r="Q220" s="5">
        <v>38777</v>
      </c>
      <c r="R220" s="5">
        <v>39234</v>
      </c>
      <c r="S220" s="3">
        <v>9</v>
      </c>
      <c r="T220" s="3">
        <v>2419</v>
      </c>
      <c r="V220" s="3">
        <v>2517</v>
      </c>
      <c r="X220" s="3">
        <v>22</v>
      </c>
      <c r="Z220" s="3">
        <v>0</v>
      </c>
      <c r="AA220" s="3">
        <v>2920</v>
      </c>
      <c r="AC220" s="3">
        <v>22</v>
      </c>
      <c r="AE220" s="3">
        <v>344</v>
      </c>
      <c r="AF220" s="3" t="s">
        <v>96</v>
      </c>
      <c r="AG220" s="3">
        <v>12</v>
      </c>
      <c r="AH220" s="3">
        <v>346</v>
      </c>
      <c r="AI220" s="3">
        <v>0</v>
      </c>
      <c r="AK220" s="3">
        <v>11</v>
      </c>
      <c r="AL220" s="3">
        <v>11</v>
      </c>
      <c r="AM220" s="3">
        <v>0</v>
      </c>
      <c r="AN220" s="3">
        <v>64800</v>
      </c>
      <c r="AO220" s="3">
        <v>0</v>
      </c>
      <c r="AP220" s="3">
        <v>344</v>
      </c>
      <c r="AQ220" s="3">
        <v>12</v>
      </c>
      <c r="AR220" s="5">
        <v>39203</v>
      </c>
      <c r="AS220" s="3">
        <v>0</v>
      </c>
      <c r="AV220" s="3">
        <v>40</v>
      </c>
      <c r="AW220" s="3">
        <v>1107.6849999999999</v>
      </c>
      <c r="AX220" s="3">
        <v>960</v>
      </c>
      <c r="AY220" s="3">
        <v>902.78399999999999</v>
      </c>
      <c r="AZ220" s="3">
        <v>26833.3</v>
      </c>
      <c r="BB220" s="3">
        <v>2407</v>
      </c>
      <c r="BC220" s="3">
        <v>14</v>
      </c>
      <c r="BD220" s="3">
        <v>746</v>
      </c>
      <c r="BE220" s="3">
        <v>10</v>
      </c>
      <c r="BF220" s="3">
        <v>746</v>
      </c>
      <c r="BG220" s="3">
        <v>10</v>
      </c>
      <c r="BH220" s="3">
        <v>4</v>
      </c>
      <c r="BI220" s="3">
        <v>10</v>
      </c>
      <c r="BJ220" s="3">
        <v>4280</v>
      </c>
      <c r="BK220" s="3">
        <v>4393</v>
      </c>
      <c r="BM220" s="3">
        <v>28.2</v>
      </c>
      <c r="BN220" s="5">
        <v>38803</v>
      </c>
      <c r="BO220" s="3">
        <v>1</v>
      </c>
      <c r="BP220" s="3">
        <v>1</v>
      </c>
      <c r="BQ220" s="3" t="s">
        <v>701</v>
      </c>
      <c r="BR220" s="3" t="s">
        <v>150</v>
      </c>
      <c r="BS220" s="3">
        <v>9072</v>
      </c>
      <c r="BT220" s="3">
        <v>113</v>
      </c>
      <c r="BV220" s="3" t="s">
        <v>702</v>
      </c>
      <c r="BW220" s="3" t="s">
        <v>99</v>
      </c>
      <c r="BX220" s="3">
        <v>2</v>
      </c>
      <c r="BY220" s="3" t="s">
        <v>100</v>
      </c>
      <c r="CA220" s="3" t="s">
        <v>101</v>
      </c>
      <c r="CD220" s="3">
        <v>28.940550600000002</v>
      </c>
      <c r="CE220" s="3">
        <v>389</v>
      </c>
      <c r="CF220" s="3">
        <v>-96.868168900000001</v>
      </c>
      <c r="CI220" s="3" t="s">
        <v>102</v>
      </c>
      <c r="CJ220" s="3" t="s">
        <v>89</v>
      </c>
      <c r="CK220" s="3" t="s">
        <v>703</v>
      </c>
      <c r="CL220" s="3">
        <v>116128557</v>
      </c>
      <c r="CM220" s="3">
        <v>2173</v>
      </c>
      <c r="CN220" s="3">
        <v>2407</v>
      </c>
      <c r="CO220" s="3">
        <v>0</v>
      </c>
      <c r="CP220" s="3">
        <v>0</v>
      </c>
    </row>
    <row r="221" spans="1:94" ht="60">
      <c r="A221" s="4">
        <v>42089324820000</v>
      </c>
      <c r="B221" s="7">
        <v>4208932482</v>
      </c>
      <c r="C221" s="4">
        <f>COUNTIF(Table2[API 10/UWI],Table1[[#This Row],[Cleaned API]])</f>
        <v>1</v>
      </c>
      <c r="D221" s="7" t="str">
        <f>IFERROR(INDEX(Table2[Permit Type],MATCH(Table1[[#This Row],[Cleaned API]],Table2[API 10/UWI],0)), "Not in Permit List")</f>
        <v>NewDrill</v>
      </c>
      <c r="E221" s="7" t="str">
        <f>IF(AND(Table1[[#This Row],[Occurences in Magnum Permit List]]&gt;0, Table1[[#This Row],[Data Pull Permit Type]]="NewDrill"), "Y", "N")</f>
        <v>Y</v>
      </c>
      <c r="F221" s="3" t="s">
        <v>89</v>
      </c>
      <c r="G221" s="3" t="s">
        <v>704</v>
      </c>
      <c r="H221" s="8">
        <v>1</v>
      </c>
      <c r="I221" s="3" t="s">
        <v>179</v>
      </c>
      <c r="J221" s="3" t="str">
        <f>LEFT(Table1[[#This Row],[County/Parish]],LEN(Table1[[#This Row],[County/Parish]])-5)</f>
        <v>COLORADO</v>
      </c>
      <c r="K221" s="3" t="s">
        <v>705</v>
      </c>
      <c r="L221" s="3" t="s">
        <v>93</v>
      </c>
      <c r="M221" s="3" t="s">
        <v>94</v>
      </c>
      <c r="N221" s="3" t="s">
        <v>95</v>
      </c>
      <c r="O221" s="3">
        <v>7000</v>
      </c>
      <c r="P221" s="5">
        <v>38869</v>
      </c>
      <c r="Q221" s="5">
        <v>38961</v>
      </c>
      <c r="R221" s="5">
        <v>39052</v>
      </c>
      <c r="S221" s="3">
        <v>4</v>
      </c>
      <c r="T221" s="3">
        <v>16729</v>
      </c>
      <c r="V221" s="3">
        <v>22</v>
      </c>
      <c r="X221" s="3">
        <v>22</v>
      </c>
      <c r="Y221" s="3">
        <v>1934</v>
      </c>
      <c r="Z221" s="3">
        <v>0</v>
      </c>
      <c r="AA221" s="3">
        <v>2810</v>
      </c>
      <c r="AD221" s="3">
        <v>3083</v>
      </c>
      <c r="AF221" s="3" t="s">
        <v>108</v>
      </c>
      <c r="AJ221" s="3" t="s">
        <v>181</v>
      </c>
      <c r="AK221" s="3">
        <v>0</v>
      </c>
      <c r="AL221" s="3">
        <v>33</v>
      </c>
      <c r="AM221" s="3">
        <v>200</v>
      </c>
      <c r="AN221" s="3">
        <v>200032</v>
      </c>
      <c r="AO221" s="3">
        <v>0</v>
      </c>
      <c r="AR221" s="5">
        <v>39387</v>
      </c>
      <c r="AT221" s="3">
        <v>0</v>
      </c>
      <c r="AU221" s="3">
        <v>0</v>
      </c>
      <c r="AW221" s="3">
        <v>760409.09100000001</v>
      </c>
      <c r="AX221" s="3">
        <v>760410</v>
      </c>
      <c r="AY221" s="3">
        <v>1.3149999999999999</v>
      </c>
      <c r="AZ221" s="3">
        <v>0</v>
      </c>
      <c r="BA221" s="3">
        <v>11.4</v>
      </c>
      <c r="BB221" s="3">
        <v>6201</v>
      </c>
      <c r="BC221" s="3">
        <v>2</v>
      </c>
      <c r="BD221" s="3">
        <v>22</v>
      </c>
      <c r="BE221" s="3">
        <v>1</v>
      </c>
      <c r="BF221" s="3">
        <v>1034</v>
      </c>
      <c r="BG221" s="3">
        <v>2</v>
      </c>
      <c r="BH221" s="3">
        <v>6</v>
      </c>
      <c r="BI221" s="3">
        <v>2</v>
      </c>
      <c r="BJ221" s="3">
        <v>6038</v>
      </c>
      <c r="BK221" s="3">
        <v>6041</v>
      </c>
      <c r="BL221" s="3">
        <v>0.61</v>
      </c>
      <c r="BM221" s="3">
        <v>52.4</v>
      </c>
      <c r="BN221" s="5">
        <v>38831</v>
      </c>
      <c r="BO221" s="3">
        <v>1</v>
      </c>
      <c r="BP221" s="3">
        <v>1</v>
      </c>
      <c r="BQ221" s="3" t="s">
        <v>706</v>
      </c>
      <c r="BR221" s="3" t="s">
        <v>150</v>
      </c>
      <c r="BS221" s="3">
        <v>221747</v>
      </c>
      <c r="BT221" s="3">
        <v>3</v>
      </c>
      <c r="BV221" s="3" t="s">
        <v>707</v>
      </c>
      <c r="BW221" s="3" t="s">
        <v>99</v>
      </c>
      <c r="BX221" s="3">
        <v>3</v>
      </c>
      <c r="BY221" s="3" t="s">
        <v>100</v>
      </c>
      <c r="BZ221" s="3">
        <v>21</v>
      </c>
      <c r="CA221" s="3" t="s">
        <v>101</v>
      </c>
      <c r="CD221" s="3">
        <v>29.627213699999999</v>
      </c>
      <c r="CE221" s="3">
        <v>248</v>
      </c>
      <c r="CF221" s="3">
        <v>-96.244346500000006</v>
      </c>
      <c r="CI221" s="3" t="s">
        <v>102</v>
      </c>
      <c r="CJ221" s="3" t="s">
        <v>89</v>
      </c>
      <c r="CK221" s="3" t="s">
        <v>708</v>
      </c>
      <c r="CL221" s="3">
        <v>116126869</v>
      </c>
      <c r="CM221" s="3">
        <v>22</v>
      </c>
      <c r="CN221" s="3">
        <v>16729</v>
      </c>
      <c r="CO221" s="3">
        <v>0</v>
      </c>
      <c r="CP221" s="3">
        <v>0</v>
      </c>
    </row>
    <row r="222" spans="1:94" ht="30">
      <c r="A222" s="4">
        <v>42339310730000</v>
      </c>
      <c r="B222" s="7">
        <v>4233931073</v>
      </c>
      <c r="C222" s="4">
        <f>COUNTIF(Table2[API 10/UWI],Table1[[#This Row],[Cleaned API]])</f>
        <v>1</v>
      </c>
      <c r="D222" s="7" t="str">
        <f>IFERROR(INDEX(Table2[Permit Type],MATCH(Table1[[#This Row],[Cleaned API]],Table2[API 10/UWI],0)), "Not in Permit List")</f>
        <v>NewDrill</v>
      </c>
      <c r="E222" s="7" t="str">
        <f>IF(AND(Table1[[#This Row],[Occurences in Magnum Permit List]]&gt;0, Table1[[#This Row],[Data Pull Permit Type]]="NewDrill"), "Y", "N")</f>
        <v>Y</v>
      </c>
      <c r="F222" s="3" t="s">
        <v>89</v>
      </c>
      <c r="G222" s="3" t="s">
        <v>709</v>
      </c>
      <c r="H222" s="8">
        <v>1</v>
      </c>
      <c r="I222" s="3" t="s">
        <v>602</v>
      </c>
      <c r="J222" s="3" t="str">
        <f>LEFT(Table1[[#This Row],[County/Parish]],LEN(Table1[[#This Row],[County/Parish]])-5)</f>
        <v>MONTGOMERY</v>
      </c>
      <c r="L222" s="3" t="s">
        <v>93</v>
      </c>
      <c r="M222" s="3" t="s">
        <v>194</v>
      </c>
      <c r="N222" s="3" t="s">
        <v>95</v>
      </c>
      <c r="O222" s="3">
        <v>11040</v>
      </c>
      <c r="P222" s="5">
        <v>38744</v>
      </c>
      <c r="AF222" s="3" t="s">
        <v>108</v>
      </c>
      <c r="BN222" s="5">
        <v>38798</v>
      </c>
      <c r="BO222" s="3">
        <v>1</v>
      </c>
      <c r="BS222" s="3">
        <v>221752</v>
      </c>
      <c r="BV222" s="3" t="s">
        <v>114</v>
      </c>
      <c r="BW222" s="3" t="s">
        <v>99</v>
      </c>
      <c r="BX222" s="3">
        <v>3</v>
      </c>
      <c r="BY222" s="3" t="s">
        <v>100</v>
      </c>
      <c r="CA222" s="3" t="s">
        <v>101</v>
      </c>
      <c r="CD222" s="3">
        <v>30.211342399999999</v>
      </c>
      <c r="CE222" s="3">
        <v>575</v>
      </c>
      <c r="CF222" s="3">
        <v>-95.311372300000002</v>
      </c>
      <c r="CI222" s="3" t="s">
        <v>102</v>
      </c>
      <c r="CJ222" s="3" t="s">
        <v>89</v>
      </c>
      <c r="CK222" s="3" t="s">
        <v>307</v>
      </c>
      <c r="CL222" s="3">
        <v>116126863</v>
      </c>
      <c r="CP222" s="3">
        <v>0</v>
      </c>
    </row>
    <row r="223" spans="1:94" ht="60">
      <c r="A223" s="4">
        <v>42469339690000</v>
      </c>
      <c r="B223" s="7">
        <v>4246933969</v>
      </c>
      <c r="C223" s="4">
        <f>COUNTIF(Table2[API 10/UWI],Table1[[#This Row],[Cleaned API]])</f>
        <v>1</v>
      </c>
      <c r="D223" s="7" t="str">
        <f>IFERROR(INDEX(Table2[Permit Type],MATCH(Table1[[#This Row],[Cleaned API]],Table2[API 10/UWI],0)), "Not in Permit List")</f>
        <v>NewDrill</v>
      </c>
      <c r="E223" s="7" t="str">
        <f>IF(AND(Table1[[#This Row],[Occurences in Magnum Permit List]]&gt;0, Table1[[#This Row],[Data Pull Permit Type]]="NewDrill"), "Y", "N")</f>
        <v>Y</v>
      </c>
      <c r="F223" s="3" t="s">
        <v>89</v>
      </c>
      <c r="G223" s="3" t="s">
        <v>699</v>
      </c>
      <c r="H223" s="8" t="s">
        <v>320</v>
      </c>
      <c r="I223" s="3" t="s">
        <v>91</v>
      </c>
      <c r="J223" s="3" t="str">
        <f>LEFT(Table1[[#This Row],[County/Parish]],LEN(Table1[[#This Row],[County/Parish]])-5)</f>
        <v>VICTORIA</v>
      </c>
      <c r="K223" s="3" t="s">
        <v>710</v>
      </c>
      <c r="L223" s="3" t="s">
        <v>93</v>
      </c>
      <c r="M223" s="3" t="s">
        <v>194</v>
      </c>
      <c r="N223" s="3" t="s">
        <v>95</v>
      </c>
      <c r="O223" s="3">
        <v>4800</v>
      </c>
      <c r="P223" s="5">
        <v>38358</v>
      </c>
      <c r="Q223" s="5">
        <v>38777</v>
      </c>
      <c r="R223" s="5">
        <v>38930</v>
      </c>
      <c r="S223" s="3">
        <v>6</v>
      </c>
      <c r="T223" s="3">
        <v>45772</v>
      </c>
      <c r="V223" s="3">
        <v>8</v>
      </c>
      <c r="X223" s="3">
        <v>7</v>
      </c>
      <c r="Y223" s="3">
        <v>3562</v>
      </c>
      <c r="Z223" s="3">
        <v>0</v>
      </c>
      <c r="AA223" s="3">
        <v>7637</v>
      </c>
      <c r="AD223" s="3">
        <v>2178</v>
      </c>
      <c r="AE223" s="3">
        <v>8</v>
      </c>
      <c r="AF223" s="3" t="s">
        <v>96</v>
      </c>
      <c r="AG223" s="3">
        <v>45772</v>
      </c>
      <c r="AH223" s="3">
        <v>7637</v>
      </c>
      <c r="AI223" s="3">
        <v>0</v>
      </c>
      <c r="AK223" s="3">
        <v>0</v>
      </c>
      <c r="AL223" s="3">
        <v>83</v>
      </c>
      <c r="AM223" s="3">
        <v>498</v>
      </c>
      <c r="AN223" s="3">
        <v>498067</v>
      </c>
      <c r="AO223" s="3">
        <v>0</v>
      </c>
      <c r="AR223" s="5">
        <v>39203</v>
      </c>
      <c r="AT223" s="3">
        <v>0</v>
      </c>
      <c r="AU223" s="3">
        <v>0</v>
      </c>
      <c r="AV223" s="3">
        <v>14936000</v>
      </c>
      <c r="AW223" s="3">
        <v>5721500</v>
      </c>
      <c r="AX223" s="3">
        <v>5721500</v>
      </c>
      <c r="AY223" s="3">
        <v>0.17499999999999999</v>
      </c>
      <c r="AZ223" s="3">
        <v>0.1</v>
      </c>
      <c r="BA223" s="3">
        <v>2</v>
      </c>
      <c r="BB223" s="3">
        <v>14936</v>
      </c>
      <c r="BC223" s="3">
        <v>2</v>
      </c>
      <c r="BD223" s="3">
        <v>7</v>
      </c>
      <c r="BE223" s="3">
        <v>5</v>
      </c>
      <c r="BF223" s="3">
        <v>2490</v>
      </c>
      <c r="BG223" s="3">
        <v>2</v>
      </c>
      <c r="BH223" s="3">
        <v>15</v>
      </c>
      <c r="BI223" s="3">
        <v>2</v>
      </c>
      <c r="BJ223" s="3">
        <v>3746</v>
      </c>
      <c r="BK223" s="3">
        <v>3752</v>
      </c>
      <c r="BL223" s="3">
        <v>0.56000000000000005</v>
      </c>
      <c r="BN223" s="5">
        <v>38803</v>
      </c>
      <c r="BO223" s="3">
        <v>1</v>
      </c>
      <c r="BP223" s="3">
        <v>1</v>
      </c>
      <c r="BQ223" s="3" t="s">
        <v>701</v>
      </c>
      <c r="BR223" s="3" t="s">
        <v>150</v>
      </c>
      <c r="BS223" s="3">
        <v>220555</v>
      </c>
      <c r="BT223" s="3">
        <v>6</v>
      </c>
      <c r="BV223" s="3" t="s">
        <v>702</v>
      </c>
      <c r="BW223" s="3" t="s">
        <v>99</v>
      </c>
      <c r="BX223" s="3">
        <v>2</v>
      </c>
      <c r="BY223" s="3" t="s">
        <v>100</v>
      </c>
      <c r="CA223" s="3" t="s">
        <v>101</v>
      </c>
      <c r="CD223" s="3">
        <v>28.940550600000002</v>
      </c>
      <c r="CE223" s="3">
        <v>389</v>
      </c>
      <c r="CF223" s="3">
        <v>-96.868168900000001</v>
      </c>
      <c r="CI223" s="3" t="s">
        <v>102</v>
      </c>
      <c r="CJ223" s="3" t="s">
        <v>89</v>
      </c>
      <c r="CK223" s="3" t="s">
        <v>703</v>
      </c>
      <c r="CL223" s="3">
        <v>115485277</v>
      </c>
      <c r="CM223" s="3">
        <v>8</v>
      </c>
      <c r="CN223" s="3">
        <v>45772</v>
      </c>
      <c r="CO223" s="3">
        <v>0</v>
      </c>
      <c r="CP223" s="3">
        <v>0</v>
      </c>
    </row>
    <row r="224" spans="1:94" ht="75">
      <c r="A224" s="4">
        <v>42297346490000</v>
      </c>
      <c r="B224" s="7">
        <v>4229734649</v>
      </c>
      <c r="C224" s="4">
        <f>COUNTIF(Table2[API 10/UWI],Table1[[#This Row],[Cleaned API]])</f>
        <v>1</v>
      </c>
      <c r="D224" s="7" t="str">
        <f>IFERROR(INDEX(Table2[Permit Type],MATCH(Table1[[#This Row],[Cleaned API]],Table2[API 10/UWI],0)), "Not in Permit List")</f>
        <v>NewDrill</v>
      </c>
      <c r="E224" s="7" t="str">
        <f>IF(AND(Table1[[#This Row],[Occurences in Magnum Permit List]]&gt;0, Table1[[#This Row],[Data Pull Permit Type]]="NewDrill"), "Y", "N")</f>
        <v>Y</v>
      </c>
      <c r="F224" s="3" t="s">
        <v>89</v>
      </c>
      <c r="G224" s="3" t="s">
        <v>711</v>
      </c>
      <c r="H224" s="8">
        <v>101</v>
      </c>
      <c r="I224" s="3" t="s">
        <v>439</v>
      </c>
      <c r="J224" s="3" t="str">
        <f>LEFT(Table1[[#This Row],[County/Parish]],LEN(Table1[[#This Row],[County/Parish]])-5)</f>
        <v>LIVE OAK</v>
      </c>
      <c r="K224" s="3" t="s">
        <v>712</v>
      </c>
      <c r="L224" s="3" t="s">
        <v>93</v>
      </c>
      <c r="M224" s="3" t="s">
        <v>94</v>
      </c>
      <c r="N224" s="3" t="s">
        <v>95</v>
      </c>
      <c r="O224" s="3">
        <v>7671</v>
      </c>
      <c r="P224" s="5">
        <v>38745</v>
      </c>
      <c r="Q224" s="5">
        <v>38869</v>
      </c>
      <c r="R224" s="5">
        <v>40452</v>
      </c>
      <c r="S224" s="3">
        <v>53</v>
      </c>
      <c r="T224" s="3">
        <v>156690</v>
      </c>
      <c r="V224" s="3">
        <v>849</v>
      </c>
      <c r="Y224" s="3">
        <v>4</v>
      </c>
      <c r="Z224" s="3">
        <v>698</v>
      </c>
      <c r="AA224" s="3">
        <v>26964</v>
      </c>
      <c r="AB224" s="3" t="s">
        <v>163</v>
      </c>
      <c r="AC224" s="3">
        <v>39</v>
      </c>
      <c r="AD224" s="3">
        <v>3505</v>
      </c>
      <c r="AE224" s="3">
        <v>247</v>
      </c>
      <c r="AF224" s="3" t="s">
        <v>96</v>
      </c>
      <c r="AG224" s="3">
        <v>36375</v>
      </c>
      <c r="AH224" s="3">
        <v>6310</v>
      </c>
      <c r="AI224" s="3">
        <v>161</v>
      </c>
      <c r="AJ224" s="3" t="s">
        <v>164</v>
      </c>
      <c r="AK224" s="3">
        <v>1</v>
      </c>
      <c r="AL224" s="3">
        <v>38</v>
      </c>
      <c r="AM224" s="3">
        <v>217</v>
      </c>
      <c r="AN224" s="3">
        <v>225065</v>
      </c>
      <c r="AO224" s="3">
        <v>0</v>
      </c>
      <c r="AP224" s="3">
        <v>103</v>
      </c>
      <c r="AQ224" s="3">
        <v>19147</v>
      </c>
      <c r="AR224" s="5">
        <v>42644</v>
      </c>
      <c r="AS224" s="3">
        <v>84</v>
      </c>
      <c r="AT224" s="3">
        <v>0</v>
      </c>
      <c r="AU224" s="3">
        <v>0</v>
      </c>
      <c r="AV224" s="3">
        <v>168430</v>
      </c>
      <c r="AW224" s="3">
        <v>462566.66700000002</v>
      </c>
      <c r="AX224" s="3">
        <v>184560</v>
      </c>
      <c r="AY224" s="3">
        <v>2.1619999999999999</v>
      </c>
      <c r="AZ224" s="3">
        <v>5.9</v>
      </c>
      <c r="BA224" s="3">
        <v>0</v>
      </c>
      <c r="BB224" s="3">
        <v>6996</v>
      </c>
      <c r="BC224" s="3">
        <v>3</v>
      </c>
      <c r="BD224" s="3">
        <v>53</v>
      </c>
      <c r="BE224" s="3">
        <v>7</v>
      </c>
      <c r="BF224" s="3">
        <v>1211</v>
      </c>
      <c r="BG224" s="3">
        <v>3</v>
      </c>
      <c r="BH224" s="3">
        <v>7</v>
      </c>
      <c r="BI224" s="3">
        <v>3</v>
      </c>
      <c r="BJ224" s="3">
        <v>7478</v>
      </c>
      <c r="BK224" s="3">
        <v>7488</v>
      </c>
      <c r="BL224" s="3">
        <v>0.78</v>
      </c>
      <c r="BM224" s="3">
        <v>50.9</v>
      </c>
      <c r="BN224" s="5">
        <v>38873</v>
      </c>
      <c r="BO224" s="3">
        <v>1</v>
      </c>
      <c r="BP224" s="3">
        <v>1</v>
      </c>
      <c r="BQ224" s="3" t="s">
        <v>89</v>
      </c>
      <c r="BR224" s="3" t="s">
        <v>713</v>
      </c>
      <c r="BS224" s="3">
        <v>221008</v>
      </c>
      <c r="BT224" s="3">
        <v>10</v>
      </c>
      <c r="BV224" s="3" t="s">
        <v>714</v>
      </c>
      <c r="BW224" s="3" t="s">
        <v>99</v>
      </c>
      <c r="BX224" s="3">
        <v>2</v>
      </c>
      <c r="BY224" s="3" t="s">
        <v>100</v>
      </c>
      <c r="CA224" s="3" t="s">
        <v>101</v>
      </c>
      <c r="CD224" s="3">
        <v>28.454570700000001</v>
      </c>
      <c r="CE224" s="3">
        <v>478</v>
      </c>
      <c r="CF224" s="3">
        <v>-98.032982000000004</v>
      </c>
      <c r="CI224" s="3" t="s">
        <v>102</v>
      </c>
      <c r="CJ224" s="3" t="s">
        <v>89</v>
      </c>
      <c r="CK224" s="3" t="s">
        <v>715</v>
      </c>
      <c r="CL224" s="3">
        <v>115485270</v>
      </c>
      <c r="CM224" s="3">
        <v>30</v>
      </c>
      <c r="CN224" s="3">
        <v>13877</v>
      </c>
      <c r="CO224" s="3">
        <v>63</v>
      </c>
      <c r="CP224" s="3">
        <v>0</v>
      </c>
    </row>
    <row r="225" spans="1:94" ht="45">
      <c r="A225" s="4">
        <v>42025333730000</v>
      </c>
      <c r="B225" s="7">
        <v>4202533373</v>
      </c>
      <c r="C225" s="4">
        <f>COUNTIF(Table2[API 10/UWI],Table1[[#This Row],[Cleaned API]])</f>
        <v>0</v>
      </c>
      <c r="D225" s="7" t="str">
        <f>IFERROR(INDEX(Table2[Permit Type],MATCH(Table1[[#This Row],[Cleaned API]],Table2[API 10/UWI],0)), "Not in Permit List")</f>
        <v>Not in Permit List</v>
      </c>
      <c r="E225" s="7" t="str">
        <f>IF(AND(Table1[[#This Row],[Occurences in Magnum Permit List]]&gt;0, Table1[[#This Row],[Data Pull Permit Type]]="NewDrill"), "Y", "N")</f>
        <v>N</v>
      </c>
      <c r="F225" s="3" t="s">
        <v>89</v>
      </c>
      <c r="G225" s="3" t="s">
        <v>716</v>
      </c>
      <c r="H225" s="8">
        <v>2</v>
      </c>
      <c r="I225" s="3" t="s">
        <v>161</v>
      </c>
      <c r="J225" s="3" t="str">
        <f>LEFT(Table1[[#This Row],[County/Parish]],LEN(Table1[[#This Row],[County/Parish]])-5)</f>
        <v>BEE</v>
      </c>
      <c r="K225" s="3" t="s">
        <v>717</v>
      </c>
      <c r="L225" s="3" t="s">
        <v>93</v>
      </c>
      <c r="M225" s="3" t="s">
        <v>94</v>
      </c>
      <c r="N225" s="3" t="s">
        <v>95</v>
      </c>
      <c r="O225" s="3">
        <v>9800</v>
      </c>
      <c r="P225" s="5">
        <v>38355</v>
      </c>
      <c r="Q225" s="5">
        <v>38777</v>
      </c>
      <c r="R225" s="5">
        <v>42339</v>
      </c>
      <c r="S225" s="3">
        <v>114</v>
      </c>
      <c r="T225" s="3">
        <v>1238699</v>
      </c>
      <c r="V225" s="3">
        <v>35578</v>
      </c>
      <c r="Y225" s="3">
        <v>5</v>
      </c>
      <c r="Z225" s="3">
        <v>3655</v>
      </c>
      <c r="AA225" s="3">
        <v>242028</v>
      </c>
      <c r="AB225" s="3" t="s">
        <v>163</v>
      </c>
      <c r="AD225" s="3">
        <v>718</v>
      </c>
      <c r="AE225" s="3">
        <v>8564</v>
      </c>
      <c r="AF225" s="3" t="s">
        <v>96</v>
      </c>
      <c r="AG225" s="3">
        <v>261089</v>
      </c>
      <c r="AH225" s="3">
        <v>52079</v>
      </c>
      <c r="AI225" s="3">
        <v>579</v>
      </c>
      <c r="AJ225" s="3" t="s">
        <v>164</v>
      </c>
      <c r="AK225" s="3">
        <v>24</v>
      </c>
      <c r="AL225" s="3">
        <v>193</v>
      </c>
      <c r="AM225" s="3">
        <v>1019</v>
      </c>
      <c r="AN225" s="3">
        <v>1160400</v>
      </c>
      <c r="AO225" s="3">
        <v>0</v>
      </c>
      <c r="AQ225" s="3">
        <v>944</v>
      </c>
      <c r="AR225" s="5">
        <v>40306</v>
      </c>
      <c r="AS225" s="3">
        <v>11</v>
      </c>
      <c r="AT225" s="3">
        <v>640</v>
      </c>
      <c r="AU225" s="3">
        <v>1669</v>
      </c>
      <c r="AV225" s="3">
        <v>43170</v>
      </c>
      <c r="AX225" s="3">
        <v>34820</v>
      </c>
      <c r="AZ225" s="3">
        <v>23.2</v>
      </c>
      <c r="BA225" s="3">
        <v>0</v>
      </c>
      <c r="BB225" s="3">
        <v>60035</v>
      </c>
      <c r="BC225" s="3">
        <v>7</v>
      </c>
      <c r="BD225" s="3">
        <v>2178</v>
      </c>
      <c r="BE225" s="3">
        <v>4</v>
      </c>
      <c r="BF225" s="3">
        <v>11965</v>
      </c>
      <c r="BG225" s="3">
        <v>6</v>
      </c>
      <c r="BH225" s="3">
        <v>72</v>
      </c>
      <c r="BI225" s="3">
        <v>6</v>
      </c>
      <c r="BJ225" s="3">
        <v>9579</v>
      </c>
      <c r="BK225" s="3">
        <v>9594</v>
      </c>
      <c r="BL225" s="3">
        <v>0.66</v>
      </c>
      <c r="BM225" s="3">
        <v>50.7</v>
      </c>
      <c r="BN225" s="5">
        <v>38798</v>
      </c>
      <c r="BO225" s="3">
        <v>1</v>
      </c>
      <c r="BP225" s="3">
        <v>1</v>
      </c>
      <c r="BQ225" s="3" t="s">
        <v>89</v>
      </c>
      <c r="BR225" s="3" t="s">
        <v>165</v>
      </c>
      <c r="BS225" s="3">
        <v>220079</v>
      </c>
      <c r="BT225" s="3">
        <v>15</v>
      </c>
      <c r="BV225" s="3" t="s">
        <v>718</v>
      </c>
      <c r="BW225" s="3" t="s">
        <v>99</v>
      </c>
      <c r="BX225" s="3">
        <v>2</v>
      </c>
      <c r="BY225" s="3" t="s">
        <v>100</v>
      </c>
      <c r="CA225" s="3" t="s">
        <v>101</v>
      </c>
      <c r="CD225" s="3">
        <v>28.455141300000001</v>
      </c>
      <c r="CE225" s="3">
        <v>299</v>
      </c>
      <c r="CF225" s="3">
        <v>-97.856759499999995</v>
      </c>
      <c r="CI225" s="3" t="s">
        <v>102</v>
      </c>
      <c r="CJ225" s="3" t="s">
        <v>89</v>
      </c>
      <c r="CK225" s="3" t="s">
        <v>719</v>
      </c>
      <c r="CL225" s="3">
        <v>115223295</v>
      </c>
      <c r="CN225" s="3">
        <v>473</v>
      </c>
      <c r="CO225" s="3">
        <v>3</v>
      </c>
      <c r="CP225" s="3">
        <v>0</v>
      </c>
    </row>
    <row r="226" spans="1:94" ht="45">
      <c r="A226" s="4">
        <v>42285332160000</v>
      </c>
      <c r="B226" s="7">
        <v>4228533216</v>
      </c>
      <c r="C226" s="4">
        <f>COUNTIF(Table2[API 10/UWI],Table1[[#This Row],[Cleaned API]])</f>
        <v>2</v>
      </c>
      <c r="D226" s="7" t="str">
        <f>IFERROR(INDEX(Table2[Permit Type],MATCH(Table1[[#This Row],[Cleaned API]],Table2[API 10/UWI],0)), "Not in Permit List")</f>
        <v>Recomplete</v>
      </c>
      <c r="E226" s="7" t="str">
        <f>IF(AND(Table1[[#This Row],[Occurences in Magnum Permit List]]&gt;0, Table1[[#This Row],[Data Pull Permit Type]]="NewDrill"), "Y", "N")</f>
        <v>N</v>
      </c>
      <c r="F226" s="3" t="s">
        <v>89</v>
      </c>
      <c r="G226" s="3" t="s">
        <v>678</v>
      </c>
      <c r="H226" s="8">
        <v>3</v>
      </c>
      <c r="I226" s="3" t="s">
        <v>228</v>
      </c>
      <c r="J226" s="3" t="str">
        <f>LEFT(Table1[[#This Row],[County/Parish]],LEN(Table1[[#This Row],[County/Parish]])-5)</f>
        <v>LAVACA</v>
      </c>
      <c r="K226" s="3">
        <v>2300</v>
      </c>
      <c r="L226" s="3" t="s">
        <v>93</v>
      </c>
      <c r="M226" s="3" t="s">
        <v>211</v>
      </c>
      <c r="N226" s="3" t="s">
        <v>95</v>
      </c>
      <c r="O226" s="3">
        <v>3200</v>
      </c>
      <c r="P226" s="5">
        <v>38697</v>
      </c>
      <c r="Q226" s="5">
        <v>38718</v>
      </c>
      <c r="R226" s="5">
        <v>39083</v>
      </c>
      <c r="S226" s="3">
        <v>11</v>
      </c>
      <c r="T226" s="3">
        <v>4385</v>
      </c>
      <c r="Y226" s="3">
        <v>146</v>
      </c>
      <c r="Z226" s="3">
        <v>0</v>
      </c>
      <c r="AA226" s="3">
        <v>731</v>
      </c>
      <c r="AB226" s="3" t="s">
        <v>163</v>
      </c>
      <c r="AD226" s="3">
        <v>1010</v>
      </c>
      <c r="AE226" s="3">
        <v>0</v>
      </c>
      <c r="AF226" s="3" t="s">
        <v>96</v>
      </c>
      <c r="AG226" s="3">
        <v>3385</v>
      </c>
      <c r="AH226" s="3">
        <v>564</v>
      </c>
      <c r="AI226" s="3">
        <v>0</v>
      </c>
      <c r="AJ226" s="3" t="s">
        <v>164</v>
      </c>
      <c r="AK226" s="3">
        <v>0</v>
      </c>
      <c r="AL226" s="3">
        <v>9</v>
      </c>
      <c r="AM226" s="3">
        <v>53</v>
      </c>
      <c r="AN226" s="3">
        <v>53143</v>
      </c>
      <c r="AO226" s="3">
        <v>0</v>
      </c>
      <c r="AQ226" s="3">
        <v>1010</v>
      </c>
      <c r="AR226" s="5">
        <v>38743</v>
      </c>
      <c r="AS226" s="3">
        <v>0</v>
      </c>
      <c r="AT226" s="3">
        <v>735</v>
      </c>
      <c r="AU226" s="3">
        <v>815</v>
      </c>
      <c r="AZ226" s="3">
        <v>0</v>
      </c>
      <c r="BA226" s="3">
        <v>0</v>
      </c>
      <c r="BB226" s="3">
        <v>1488</v>
      </c>
      <c r="BC226" s="3">
        <v>2</v>
      </c>
      <c r="BF226" s="3">
        <v>248</v>
      </c>
      <c r="BG226" s="3">
        <v>2</v>
      </c>
      <c r="BH226" s="3">
        <v>1</v>
      </c>
      <c r="BI226" s="3">
        <v>2</v>
      </c>
      <c r="BJ226" s="3">
        <v>2306</v>
      </c>
      <c r="BK226" s="3">
        <v>2309</v>
      </c>
      <c r="BL226" s="3">
        <v>0.56999999999999995</v>
      </c>
      <c r="BN226" s="5">
        <v>38728</v>
      </c>
      <c r="BO226" s="3">
        <v>1</v>
      </c>
      <c r="BP226" s="3">
        <v>1</v>
      </c>
      <c r="BQ226" s="3" t="s">
        <v>89</v>
      </c>
      <c r="BS226" s="3">
        <v>219651</v>
      </c>
      <c r="BT226" s="3">
        <v>3</v>
      </c>
      <c r="BV226" s="3" t="s">
        <v>679</v>
      </c>
      <c r="BW226" s="3" t="s">
        <v>99</v>
      </c>
      <c r="BX226" s="3">
        <v>2</v>
      </c>
      <c r="BY226" s="3" t="s">
        <v>100</v>
      </c>
      <c r="CA226" s="3" t="s">
        <v>101</v>
      </c>
      <c r="CD226" s="3">
        <v>29.1897497</v>
      </c>
      <c r="CE226" s="3">
        <v>19</v>
      </c>
      <c r="CF226" s="3">
        <v>-96.7771398</v>
      </c>
      <c r="CI226" s="3" t="s">
        <v>102</v>
      </c>
      <c r="CJ226" s="3" t="s">
        <v>89</v>
      </c>
      <c r="CK226" s="3" t="s">
        <v>680</v>
      </c>
      <c r="CL226" s="3">
        <v>115223271</v>
      </c>
      <c r="CN226" s="3">
        <v>3375</v>
      </c>
      <c r="CO226" s="3">
        <v>0</v>
      </c>
      <c r="CP226" s="3">
        <v>0</v>
      </c>
    </row>
    <row r="227" spans="1:94" ht="60">
      <c r="A227" s="4">
        <v>42285331710000</v>
      </c>
      <c r="B227" s="7">
        <v>4228533171</v>
      </c>
      <c r="C227" s="4">
        <f>COUNTIF(Table2[API 10/UWI],Table1[[#This Row],[Cleaned API]])</f>
        <v>2</v>
      </c>
      <c r="D227" s="7" t="str">
        <f>IFERROR(INDEX(Table2[Permit Type],MATCH(Table1[[#This Row],[Cleaned API]],Table2[API 10/UWI],0)), "Not in Permit List")</f>
        <v>Recomplete</v>
      </c>
      <c r="E227" s="7" t="str">
        <f>IF(AND(Table1[[#This Row],[Occurences in Magnum Permit List]]&gt;0, Table1[[#This Row],[Data Pull Permit Type]]="NewDrill"), "Y", "N")</f>
        <v>N</v>
      </c>
      <c r="F227" s="3" t="s">
        <v>89</v>
      </c>
      <c r="G227" s="3" t="s">
        <v>469</v>
      </c>
      <c r="H227" s="8">
        <v>1</v>
      </c>
      <c r="I227" s="3" t="s">
        <v>228</v>
      </c>
      <c r="J227" s="3" t="str">
        <f>LEFT(Table1[[#This Row],[County/Parish]],LEN(Table1[[#This Row],[County/Parish]])-5)</f>
        <v>LAVACA</v>
      </c>
      <c r="K227" s="3">
        <v>3120</v>
      </c>
      <c r="L227" s="3" t="s">
        <v>93</v>
      </c>
      <c r="M227" s="3" t="s">
        <v>211</v>
      </c>
      <c r="N227" s="3" t="s">
        <v>149</v>
      </c>
      <c r="O227" s="3">
        <v>4200</v>
      </c>
      <c r="P227" s="5">
        <v>38565</v>
      </c>
      <c r="Q227" s="5">
        <v>38838</v>
      </c>
      <c r="R227" s="5">
        <v>39934</v>
      </c>
      <c r="S227" s="3">
        <v>37</v>
      </c>
      <c r="T227" s="3">
        <v>309044</v>
      </c>
      <c r="V227" s="3">
        <v>161</v>
      </c>
      <c r="X227" s="3">
        <v>14</v>
      </c>
      <c r="Y227" s="3">
        <v>997</v>
      </c>
      <c r="Z227" s="3">
        <v>99690</v>
      </c>
      <c r="AA227" s="3">
        <v>51668</v>
      </c>
      <c r="AB227" s="3" t="s">
        <v>163</v>
      </c>
      <c r="AD227" s="3">
        <v>9957</v>
      </c>
      <c r="AE227" s="3">
        <v>0</v>
      </c>
      <c r="AF227" s="3" t="s">
        <v>96</v>
      </c>
      <c r="AG227" s="3">
        <v>70470</v>
      </c>
      <c r="AH227" s="3">
        <v>11745</v>
      </c>
      <c r="AI227" s="3">
        <v>22732</v>
      </c>
      <c r="AJ227" s="3" t="s">
        <v>164</v>
      </c>
      <c r="AK227" s="3">
        <v>0</v>
      </c>
      <c r="AL227" s="3">
        <v>61</v>
      </c>
      <c r="AM227" s="3">
        <v>366</v>
      </c>
      <c r="AN227" s="3">
        <v>366133</v>
      </c>
      <c r="AO227" s="3">
        <v>322</v>
      </c>
      <c r="AP227" s="3">
        <v>26</v>
      </c>
      <c r="AQ227" s="3">
        <v>116159</v>
      </c>
      <c r="AR227" s="5">
        <v>39587</v>
      </c>
      <c r="AS227" s="3">
        <v>37470</v>
      </c>
      <c r="AT227" s="3">
        <v>740</v>
      </c>
      <c r="AU227" s="3">
        <v>1290</v>
      </c>
      <c r="AW227" s="3">
        <v>136118.519</v>
      </c>
      <c r="AX227" s="3">
        <v>1919530</v>
      </c>
      <c r="AY227" s="3">
        <v>7.3470000000000004</v>
      </c>
      <c r="AZ227" s="3">
        <v>0</v>
      </c>
      <c r="BA227" s="3">
        <v>14</v>
      </c>
      <c r="BB227" s="3">
        <v>16924</v>
      </c>
      <c r="BC227" s="3">
        <v>12</v>
      </c>
      <c r="BD227" s="3">
        <v>31</v>
      </c>
      <c r="BE227" s="3">
        <v>15</v>
      </c>
      <c r="BF227" s="3">
        <v>2821</v>
      </c>
      <c r="BG227" s="3">
        <v>12</v>
      </c>
      <c r="BH227" s="3">
        <v>17</v>
      </c>
      <c r="BI227" s="3">
        <v>12</v>
      </c>
      <c r="BJ227" s="3">
        <v>3126</v>
      </c>
      <c r="BK227" s="3">
        <v>3133</v>
      </c>
      <c r="BL227" s="3">
        <v>0.56000000000000005</v>
      </c>
      <c r="BN227" s="5">
        <v>38784</v>
      </c>
      <c r="BO227" s="3">
        <v>1</v>
      </c>
      <c r="BP227" s="3">
        <v>1</v>
      </c>
      <c r="BQ227" s="3" t="s">
        <v>89</v>
      </c>
      <c r="BR227" s="3" t="s">
        <v>150</v>
      </c>
      <c r="BS227" s="3">
        <v>219885</v>
      </c>
      <c r="BT227" s="3">
        <v>7</v>
      </c>
      <c r="BV227" s="3" t="s">
        <v>720</v>
      </c>
      <c r="BW227" s="3" t="s">
        <v>99</v>
      </c>
      <c r="BX227" s="3">
        <v>2</v>
      </c>
      <c r="BY227" s="3" t="s">
        <v>100</v>
      </c>
      <c r="CA227" s="3" t="s">
        <v>101</v>
      </c>
      <c r="CD227" s="3">
        <v>29.119761400000002</v>
      </c>
      <c r="CE227" s="3">
        <v>564</v>
      </c>
      <c r="CF227" s="3">
        <v>-96.9236614</v>
      </c>
      <c r="CI227" s="3" t="s">
        <v>102</v>
      </c>
      <c r="CJ227" s="3" t="s">
        <v>89</v>
      </c>
      <c r="CK227" s="3" t="s">
        <v>471</v>
      </c>
      <c r="CL227" s="3">
        <v>115223247</v>
      </c>
      <c r="CM227" s="3">
        <v>135</v>
      </c>
      <c r="CN227" s="3">
        <v>18376</v>
      </c>
      <c r="CO227" s="3">
        <v>5928</v>
      </c>
      <c r="CP227" s="3">
        <v>0</v>
      </c>
    </row>
    <row r="228" spans="1:94" ht="60">
      <c r="A228" s="4">
        <v>42239333420000</v>
      </c>
      <c r="B228" s="7">
        <v>4223933342</v>
      </c>
      <c r="C228" s="4">
        <f>COUNTIF(Table2[API 10/UWI],Table1[[#This Row],[Cleaned API]])</f>
        <v>1</v>
      </c>
      <c r="D228" s="7" t="str">
        <f>IFERROR(INDEX(Table2[Permit Type],MATCH(Table1[[#This Row],[Cleaned API]],Table2[API 10/UWI],0)), "Not in Permit List")</f>
        <v>NewDrill</v>
      </c>
      <c r="E228" s="7" t="str">
        <f>IF(AND(Table1[[#This Row],[Occurences in Magnum Permit List]]&gt;0, Table1[[#This Row],[Data Pull Permit Type]]="NewDrill"), "Y", "N")</f>
        <v>Y</v>
      </c>
      <c r="F228" s="3" t="s">
        <v>89</v>
      </c>
      <c r="G228" s="3" t="s">
        <v>721</v>
      </c>
      <c r="H228" s="8">
        <v>1</v>
      </c>
      <c r="I228" s="3" t="s">
        <v>246</v>
      </c>
      <c r="J228" s="3" t="str">
        <f>LEFT(Table1[[#This Row],[County/Parish]],LEN(Table1[[#This Row],[County/Parish]])-5)</f>
        <v>JACKSON</v>
      </c>
      <c r="K228" s="3" t="s">
        <v>162</v>
      </c>
      <c r="L228" s="3" t="s">
        <v>93</v>
      </c>
      <c r="M228" s="3" t="s">
        <v>94</v>
      </c>
      <c r="N228" s="3" t="s">
        <v>95</v>
      </c>
      <c r="O228" s="3">
        <v>6050</v>
      </c>
      <c r="P228" s="5">
        <v>38655</v>
      </c>
      <c r="Q228" s="5">
        <v>38718</v>
      </c>
      <c r="R228" s="5">
        <v>39264</v>
      </c>
      <c r="S228" s="3">
        <v>19</v>
      </c>
      <c r="T228" s="3">
        <v>395855</v>
      </c>
      <c r="Y228" s="3">
        <v>33</v>
      </c>
      <c r="Z228" s="3">
        <v>422246</v>
      </c>
      <c r="AA228" s="3">
        <v>65976</v>
      </c>
      <c r="AD228" s="3">
        <v>1448</v>
      </c>
      <c r="AE228" s="3">
        <v>0</v>
      </c>
      <c r="AF228" s="3" t="s">
        <v>96</v>
      </c>
      <c r="AG228" s="3">
        <v>182754</v>
      </c>
      <c r="AH228" s="3">
        <v>30459</v>
      </c>
      <c r="AI228" s="3">
        <v>194939</v>
      </c>
      <c r="AK228" s="3">
        <v>0</v>
      </c>
      <c r="AL228" s="3">
        <v>206</v>
      </c>
      <c r="AM228" s="3">
        <v>1238</v>
      </c>
      <c r="AN228" s="3">
        <v>1238036</v>
      </c>
      <c r="AO228" s="3">
        <v>35</v>
      </c>
      <c r="AQ228" s="3">
        <v>211933</v>
      </c>
      <c r="AR228" s="5">
        <v>39220</v>
      </c>
      <c r="AS228" s="3">
        <v>226063</v>
      </c>
      <c r="AT228" s="3">
        <v>700</v>
      </c>
      <c r="AU228" s="3">
        <v>1850</v>
      </c>
      <c r="AZ228" s="3">
        <v>0</v>
      </c>
      <c r="BA228" s="3">
        <v>0</v>
      </c>
      <c r="BB228" s="3">
        <v>39982</v>
      </c>
      <c r="BC228" s="3">
        <v>3</v>
      </c>
      <c r="BF228" s="3">
        <v>6664</v>
      </c>
      <c r="BG228" s="3">
        <v>3</v>
      </c>
      <c r="BH228" s="3">
        <v>40</v>
      </c>
      <c r="BI228" s="3">
        <v>3</v>
      </c>
      <c r="BL228" s="3">
        <v>0.56000000000000005</v>
      </c>
      <c r="BN228" s="5">
        <v>38672</v>
      </c>
      <c r="BO228" s="3">
        <v>1</v>
      </c>
      <c r="BP228" s="3">
        <v>1</v>
      </c>
      <c r="BQ228" s="3" t="s">
        <v>89</v>
      </c>
      <c r="BR228" s="3" t="s">
        <v>150</v>
      </c>
      <c r="BS228" s="3">
        <v>219656</v>
      </c>
      <c r="BV228" s="3" t="s">
        <v>722</v>
      </c>
      <c r="BW228" s="3" t="s">
        <v>99</v>
      </c>
      <c r="BX228" s="3">
        <v>2</v>
      </c>
      <c r="BY228" s="3" t="s">
        <v>100</v>
      </c>
      <c r="CA228" s="3" t="s">
        <v>101</v>
      </c>
      <c r="CD228" s="3">
        <v>29.0727768</v>
      </c>
      <c r="CE228" s="3">
        <v>63</v>
      </c>
      <c r="CF228" s="3">
        <v>-96.566170600000007</v>
      </c>
      <c r="CI228" s="3" t="s">
        <v>102</v>
      </c>
      <c r="CJ228" s="3" t="s">
        <v>89</v>
      </c>
      <c r="CK228" s="3" t="s">
        <v>723</v>
      </c>
      <c r="CL228" s="3">
        <v>115223244</v>
      </c>
      <c r="CN228" s="3">
        <v>183922</v>
      </c>
      <c r="CO228" s="3">
        <v>196183</v>
      </c>
      <c r="CP228" s="3">
        <v>0</v>
      </c>
    </row>
    <row r="229" spans="1:94" ht="45">
      <c r="A229" s="4">
        <v>42089004710000</v>
      </c>
      <c r="B229" s="7">
        <v>4208900471</v>
      </c>
      <c r="C229" s="4">
        <f>COUNTIF(Table2[API 10/UWI],Table1[[#This Row],[Cleaned API]])</f>
        <v>2</v>
      </c>
      <c r="D229" s="7" t="str">
        <f>IFERROR(INDEX(Table2[Permit Type],MATCH(Table1[[#This Row],[Cleaned API]],Table2[API 10/UWI],0)), "Not in Permit List")</f>
        <v>Amended</v>
      </c>
      <c r="E229" s="7" t="str">
        <f>IF(AND(Table1[[#This Row],[Occurences in Magnum Permit List]]&gt;0, Table1[[#This Row],[Data Pull Permit Type]]="NewDrill"), "Y", "N")</f>
        <v>N</v>
      </c>
      <c r="F229" s="3" t="s">
        <v>89</v>
      </c>
      <c r="G229" s="3" t="s">
        <v>342</v>
      </c>
      <c r="H229" s="8">
        <v>1</v>
      </c>
      <c r="I229" s="3" t="s">
        <v>179</v>
      </c>
      <c r="J229" s="3" t="str">
        <f>LEFT(Table1[[#This Row],[County/Parish]],LEN(Table1[[#This Row],[County/Parish]])-5)</f>
        <v>COLORADO</v>
      </c>
      <c r="K229" s="3" t="s">
        <v>724</v>
      </c>
      <c r="L229" s="3" t="s">
        <v>93</v>
      </c>
      <c r="M229" s="3" t="s">
        <v>211</v>
      </c>
      <c r="N229" s="3" t="s">
        <v>119</v>
      </c>
      <c r="O229" s="3">
        <v>11455</v>
      </c>
      <c r="P229" s="5">
        <v>38470</v>
      </c>
      <c r="Q229" s="5">
        <v>38869</v>
      </c>
      <c r="R229" s="5">
        <v>40969</v>
      </c>
      <c r="S229" s="3">
        <v>67</v>
      </c>
      <c r="T229" s="3">
        <v>118089</v>
      </c>
      <c r="V229" s="3">
        <v>3016</v>
      </c>
      <c r="Y229" s="3">
        <v>98</v>
      </c>
      <c r="Z229" s="3">
        <v>1744</v>
      </c>
      <c r="AA229" s="3">
        <v>22697</v>
      </c>
      <c r="AC229" s="3">
        <v>134</v>
      </c>
      <c r="AD229" s="3">
        <v>4717</v>
      </c>
      <c r="AE229" s="3">
        <v>222</v>
      </c>
      <c r="AF229" s="3" t="s">
        <v>108</v>
      </c>
      <c r="AG229" s="3">
        <v>15330</v>
      </c>
      <c r="AH229" s="3">
        <v>2777</v>
      </c>
      <c r="AI229" s="3">
        <v>157</v>
      </c>
      <c r="AJ229" s="3" t="s">
        <v>181</v>
      </c>
      <c r="AK229" s="3">
        <v>1</v>
      </c>
      <c r="AL229" s="3">
        <v>19</v>
      </c>
      <c r="AM229" s="3">
        <v>108</v>
      </c>
      <c r="AN229" s="3">
        <v>112742</v>
      </c>
      <c r="AO229" s="3">
        <v>2</v>
      </c>
      <c r="AP229" s="3">
        <v>101</v>
      </c>
      <c r="AQ229" s="3">
        <v>9506</v>
      </c>
      <c r="AR229" s="5">
        <v>39613</v>
      </c>
      <c r="AS229" s="3">
        <v>212</v>
      </c>
      <c r="AT229" s="3">
        <v>60</v>
      </c>
      <c r="AU229" s="3">
        <v>3406</v>
      </c>
      <c r="AV229" s="3">
        <v>123440</v>
      </c>
      <c r="AW229" s="3">
        <v>62580.951999999997</v>
      </c>
      <c r="AX229" s="3">
        <v>39150</v>
      </c>
      <c r="AY229" s="3">
        <v>15.978999999999999</v>
      </c>
      <c r="AZ229" s="3">
        <v>8.1</v>
      </c>
      <c r="BA229" s="3">
        <v>0</v>
      </c>
      <c r="BB229" s="3">
        <v>8853</v>
      </c>
      <c r="BC229" s="3">
        <v>17</v>
      </c>
      <c r="BD229" s="3">
        <v>430</v>
      </c>
      <c r="BE229" s="3">
        <v>17</v>
      </c>
      <c r="BF229" s="3">
        <v>1906</v>
      </c>
      <c r="BG229" s="3">
        <v>17</v>
      </c>
      <c r="BH229" s="3">
        <v>11</v>
      </c>
      <c r="BI229" s="3">
        <v>17</v>
      </c>
      <c r="BJ229" s="3">
        <v>9832</v>
      </c>
      <c r="BK229" s="3">
        <v>9838</v>
      </c>
      <c r="BL229" s="3">
        <v>0.7</v>
      </c>
      <c r="BM229" s="3">
        <v>47.7</v>
      </c>
      <c r="BN229" s="5">
        <v>38853</v>
      </c>
      <c r="BO229" s="3">
        <v>1</v>
      </c>
      <c r="BP229" s="3">
        <v>1</v>
      </c>
      <c r="BQ229" s="3" t="s">
        <v>89</v>
      </c>
      <c r="BR229" s="3" t="s">
        <v>212</v>
      </c>
      <c r="BS229" s="3">
        <v>218910</v>
      </c>
      <c r="BT229" s="3">
        <v>6</v>
      </c>
      <c r="BV229" s="3" t="s">
        <v>344</v>
      </c>
      <c r="BW229" s="3" t="s">
        <v>99</v>
      </c>
      <c r="BX229" s="3">
        <v>3</v>
      </c>
      <c r="BY229" s="3" t="s">
        <v>100</v>
      </c>
      <c r="CA229" s="3" t="s">
        <v>101</v>
      </c>
      <c r="CD229" s="3">
        <v>29.513596199999999</v>
      </c>
      <c r="CE229" s="3">
        <v>456</v>
      </c>
      <c r="CF229" s="3">
        <v>-96.599137900000002</v>
      </c>
      <c r="CI229" s="3" t="s">
        <v>102</v>
      </c>
      <c r="CJ229" s="3" t="s">
        <v>89</v>
      </c>
      <c r="CK229" s="3" t="s">
        <v>345</v>
      </c>
      <c r="CL229" s="3">
        <v>114715017</v>
      </c>
      <c r="CM229" s="3">
        <v>210</v>
      </c>
      <c r="CN229" s="3">
        <v>13142</v>
      </c>
      <c r="CO229" s="3">
        <v>291</v>
      </c>
      <c r="CP229" s="3">
        <v>0</v>
      </c>
    </row>
    <row r="230" spans="1:94" ht="60">
      <c r="A230" s="4">
        <v>42297344170000</v>
      </c>
      <c r="B230" s="7">
        <v>4229734417</v>
      </c>
      <c r="C230" s="4">
        <f>COUNTIF(Table2[API 10/UWI],Table1[[#This Row],[Cleaned API]])</f>
        <v>1</v>
      </c>
      <c r="D230" s="7" t="str">
        <f>IFERROR(INDEX(Table2[Permit Type],MATCH(Table1[[#This Row],[Cleaned API]],Table2[API 10/UWI],0)), "Not in Permit List")</f>
        <v>Recomplete</v>
      </c>
      <c r="E230" s="7" t="str">
        <f>IF(AND(Table1[[#This Row],[Occurences in Magnum Permit List]]&gt;0, Table1[[#This Row],[Data Pull Permit Type]]="NewDrill"), "Y", "N")</f>
        <v>N</v>
      </c>
      <c r="F230" s="3" t="s">
        <v>89</v>
      </c>
      <c r="G230" s="3" t="s">
        <v>725</v>
      </c>
      <c r="H230" s="8">
        <v>1</v>
      </c>
      <c r="I230" s="3" t="s">
        <v>439</v>
      </c>
      <c r="J230" s="3" t="str">
        <f>LEFT(Table1[[#This Row],[County/Parish]],LEN(Table1[[#This Row],[County/Parish]])-5)</f>
        <v>LIVE OAK</v>
      </c>
      <c r="K230" s="3" t="s">
        <v>726</v>
      </c>
      <c r="L230" s="3" t="s">
        <v>93</v>
      </c>
      <c r="M230" s="3" t="s">
        <v>194</v>
      </c>
      <c r="N230" s="3" t="s">
        <v>95</v>
      </c>
      <c r="O230" s="3">
        <v>13253</v>
      </c>
      <c r="P230" s="5">
        <v>38207</v>
      </c>
      <c r="Q230" s="5">
        <v>38687</v>
      </c>
      <c r="R230" s="5">
        <v>39569</v>
      </c>
      <c r="S230" s="3">
        <v>28</v>
      </c>
      <c r="T230" s="3">
        <v>144318</v>
      </c>
      <c r="V230" s="3">
        <v>4195</v>
      </c>
      <c r="Y230" s="3">
        <v>1</v>
      </c>
      <c r="Z230" s="3">
        <v>6808</v>
      </c>
      <c r="AA230" s="3">
        <v>28248</v>
      </c>
      <c r="AB230" s="3" t="s">
        <v>163</v>
      </c>
      <c r="AD230" s="3">
        <v>16066</v>
      </c>
      <c r="AE230" s="3">
        <v>2863</v>
      </c>
      <c r="AF230" s="3" t="s">
        <v>96</v>
      </c>
      <c r="AG230" s="3">
        <v>84948</v>
      </c>
      <c r="AH230" s="3">
        <v>17021</v>
      </c>
      <c r="AI230" s="3">
        <v>3332</v>
      </c>
      <c r="AJ230" s="3" t="s">
        <v>164</v>
      </c>
      <c r="AK230" s="3">
        <v>42</v>
      </c>
      <c r="AL230" s="3">
        <v>171</v>
      </c>
      <c r="AM230" s="3">
        <v>776</v>
      </c>
      <c r="AN230" s="3">
        <v>1028742</v>
      </c>
      <c r="AO230" s="3">
        <v>0</v>
      </c>
      <c r="AP230" s="3">
        <v>1243</v>
      </c>
      <c r="AQ230" s="3">
        <v>52474</v>
      </c>
      <c r="AR230" s="5">
        <v>40087</v>
      </c>
      <c r="AS230" s="3">
        <v>2195</v>
      </c>
      <c r="AT230" s="3">
        <v>0</v>
      </c>
      <c r="AU230" s="3">
        <v>0</v>
      </c>
      <c r="AV230" s="3">
        <v>18460</v>
      </c>
      <c r="AW230" s="3">
        <v>77483.145999999993</v>
      </c>
      <c r="AX230" s="3">
        <v>34400</v>
      </c>
      <c r="AY230" s="3">
        <v>12.906000000000001</v>
      </c>
      <c r="AZ230" s="3">
        <v>54.2</v>
      </c>
      <c r="BA230" s="3">
        <v>0</v>
      </c>
      <c r="BB230" s="3">
        <v>24067</v>
      </c>
      <c r="BC230" s="3">
        <v>2</v>
      </c>
      <c r="BD230" s="3">
        <v>1304</v>
      </c>
      <c r="BE230" s="3">
        <v>1</v>
      </c>
      <c r="BF230" s="3">
        <v>5315</v>
      </c>
      <c r="BG230" s="3">
        <v>2</v>
      </c>
      <c r="BH230" s="3">
        <v>32</v>
      </c>
      <c r="BI230" s="3">
        <v>2</v>
      </c>
      <c r="BJ230" s="3">
        <v>10251</v>
      </c>
      <c r="BK230" s="3">
        <v>10278</v>
      </c>
      <c r="BL230" s="3">
        <v>0.71</v>
      </c>
      <c r="BM230" s="3">
        <v>52.2</v>
      </c>
      <c r="BN230" s="5">
        <v>38700</v>
      </c>
      <c r="BO230" s="3">
        <v>1</v>
      </c>
      <c r="BP230" s="3">
        <v>1</v>
      </c>
      <c r="BQ230" s="3" t="s">
        <v>727</v>
      </c>
      <c r="BR230" s="3" t="s">
        <v>97</v>
      </c>
      <c r="BS230" s="3">
        <v>218342</v>
      </c>
      <c r="BT230" s="3">
        <v>27</v>
      </c>
      <c r="BV230" s="3" t="s">
        <v>728</v>
      </c>
      <c r="BW230" s="3" t="s">
        <v>99</v>
      </c>
      <c r="BX230" s="3">
        <v>2</v>
      </c>
      <c r="BY230" s="3" t="s">
        <v>100</v>
      </c>
      <c r="BZ230" s="3">
        <v>16</v>
      </c>
      <c r="CA230" s="3" t="s">
        <v>101</v>
      </c>
      <c r="CD230" s="3">
        <v>28.283633699999999</v>
      </c>
      <c r="CE230" s="3">
        <v>394</v>
      </c>
      <c r="CF230" s="3">
        <v>-98.083770099999995</v>
      </c>
      <c r="CI230" s="3" t="s">
        <v>102</v>
      </c>
      <c r="CJ230" s="3" t="s">
        <v>89</v>
      </c>
      <c r="CK230" s="3" t="s">
        <v>729</v>
      </c>
      <c r="CL230" s="3">
        <v>114714978</v>
      </c>
      <c r="CM230" s="3">
        <v>89</v>
      </c>
      <c r="CN230" s="3">
        <v>6896</v>
      </c>
      <c r="CO230" s="3">
        <v>1281</v>
      </c>
      <c r="CP230" s="3">
        <v>0</v>
      </c>
    </row>
    <row r="231" spans="1:94" ht="45">
      <c r="A231" s="4">
        <v>42285331460000</v>
      </c>
      <c r="B231" s="7">
        <v>4228533146</v>
      </c>
      <c r="C231" s="4">
        <f>COUNTIF(Table2[API 10/UWI],Table1[[#This Row],[Cleaned API]])</f>
        <v>1</v>
      </c>
      <c r="D231" s="7" t="str">
        <f>IFERROR(INDEX(Table2[Permit Type],MATCH(Table1[[#This Row],[Cleaned API]],Table2[API 10/UWI],0)), "Not in Permit List")</f>
        <v>NewDrill</v>
      </c>
      <c r="E231" s="7" t="str">
        <f>IF(AND(Table1[[#This Row],[Occurences in Magnum Permit List]]&gt;0, Table1[[#This Row],[Data Pull Permit Type]]="NewDrill"), "Y", "N")</f>
        <v>Y</v>
      </c>
      <c r="F231" s="3" t="s">
        <v>89</v>
      </c>
      <c r="G231" s="3" t="s">
        <v>730</v>
      </c>
      <c r="H231" s="8" t="s">
        <v>731</v>
      </c>
      <c r="I231" s="3" t="s">
        <v>228</v>
      </c>
      <c r="J231" s="3" t="str">
        <f>LEFT(Table1[[#This Row],[County/Parish]],LEN(Table1[[#This Row],[County/Parish]])-5)</f>
        <v>LAVACA</v>
      </c>
      <c r="K231" s="3">
        <v>2300</v>
      </c>
      <c r="L231" s="3" t="s">
        <v>93</v>
      </c>
      <c r="M231" s="3" t="s">
        <v>194</v>
      </c>
      <c r="N231" s="3" t="s">
        <v>95</v>
      </c>
      <c r="O231" s="3">
        <v>3000</v>
      </c>
      <c r="P231" s="5">
        <v>38472</v>
      </c>
      <c r="Q231" s="5">
        <v>38534</v>
      </c>
      <c r="R231" s="5">
        <v>39052</v>
      </c>
      <c r="S231" s="3">
        <v>18</v>
      </c>
      <c r="T231" s="3">
        <v>75026</v>
      </c>
      <c r="Y231" s="3">
        <v>280</v>
      </c>
      <c r="Z231" s="3">
        <v>258839</v>
      </c>
      <c r="AA231" s="3">
        <v>12504</v>
      </c>
      <c r="AB231" s="3" t="s">
        <v>163</v>
      </c>
      <c r="AD231" s="3">
        <v>6839</v>
      </c>
      <c r="AE231" s="3">
        <v>0</v>
      </c>
      <c r="AF231" s="3" t="s">
        <v>96</v>
      </c>
      <c r="AG231" s="3">
        <v>41519</v>
      </c>
      <c r="AH231" s="3">
        <v>6920</v>
      </c>
      <c r="AI231" s="3">
        <v>143240</v>
      </c>
      <c r="AJ231" s="3" t="s">
        <v>164</v>
      </c>
      <c r="AK231" s="3">
        <v>0</v>
      </c>
      <c r="AL231" s="3">
        <v>61</v>
      </c>
      <c r="AM231" s="3">
        <v>363</v>
      </c>
      <c r="AN231" s="3">
        <v>363226</v>
      </c>
      <c r="AO231" s="3">
        <v>966</v>
      </c>
      <c r="AQ231" s="3">
        <v>41519</v>
      </c>
      <c r="AR231" s="5">
        <v>39048</v>
      </c>
      <c r="AS231" s="3">
        <v>143240</v>
      </c>
      <c r="AT231" s="3">
        <v>910</v>
      </c>
      <c r="AU231" s="3">
        <v>959</v>
      </c>
      <c r="AZ231" s="3">
        <v>0</v>
      </c>
      <c r="BA231" s="3">
        <v>0</v>
      </c>
      <c r="BB231" s="3">
        <v>11260</v>
      </c>
      <c r="BC231" s="3">
        <v>2</v>
      </c>
      <c r="BF231" s="3">
        <v>1877</v>
      </c>
      <c r="BG231" s="3">
        <v>2</v>
      </c>
      <c r="BH231" s="3">
        <v>11</v>
      </c>
      <c r="BI231" s="3">
        <v>2</v>
      </c>
      <c r="BJ231" s="3">
        <v>2286</v>
      </c>
      <c r="BK231" s="3">
        <v>2291</v>
      </c>
      <c r="BL231" s="3">
        <v>0.56999999999999995</v>
      </c>
      <c r="BN231" s="5">
        <v>38493</v>
      </c>
      <c r="BO231" s="3">
        <v>1</v>
      </c>
      <c r="BP231" s="3">
        <v>1</v>
      </c>
      <c r="BQ231" s="3" t="s">
        <v>413</v>
      </c>
      <c r="BR231" s="3" t="s">
        <v>165</v>
      </c>
      <c r="BS231" s="3">
        <v>218325</v>
      </c>
      <c r="BT231" s="3">
        <v>5</v>
      </c>
      <c r="BV231" s="3" t="s">
        <v>686</v>
      </c>
      <c r="BW231" s="3" t="s">
        <v>99</v>
      </c>
      <c r="BX231" s="3">
        <v>2</v>
      </c>
      <c r="BY231" s="3" t="s">
        <v>100</v>
      </c>
      <c r="CA231" s="3" t="s">
        <v>101</v>
      </c>
      <c r="CD231" s="3">
        <v>29.142320399999999</v>
      </c>
      <c r="CE231" s="3">
        <v>299</v>
      </c>
      <c r="CF231" s="3">
        <v>-96.8381823</v>
      </c>
      <c r="CI231" s="3" t="s">
        <v>102</v>
      </c>
      <c r="CJ231" s="3" t="s">
        <v>89</v>
      </c>
      <c r="CK231" s="3" t="s">
        <v>732</v>
      </c>
      <c r="CL231" s="3">
        <v>114714962</v>
      </c>
      <c r="CN231" s="3">
        <v>33507</v>
      </c>
      <c r="CO231" s="3">
        <v>115599</v>
      </c>
      <c r="CP231" s="3">
        <v>0</v>
      </c>
    </row>
    <row r="232" spans="1:94" ht="45">
      <c r="A232" s="4">
        <v>42285331470000</v>
      </c>
      <c r="B232" s="7">
        <v>4228533147</v>
      </c>
      <c r="C232" s="4">
        <f>COUNTIF(Table2[API 10/UWI],Table1[[#This Row],[Cleaned API]])</f>
        <v>1</v>
      </c>
      <c r="D232" s="7" t="str">
        <f>IFERROR(INDEX(Table2[Permit Type],MATCH(Table1[[#This Row],[Cleaned API]],Table2[API 10/UWI],0)), "Not in Permit List")</f>
        <v>NewDrill</v>
      </c>
      <c r="E232" s="7" t="str">
        <f>IF(AND(Table1[[#This Row],[Occurences in Magnum Permit List]]&gt;0, Table1[[#This Row],[Data Pull Permit Type]]="NewDrill"), "Y", "N")</f>
        <v>Y</v>
      </c>
      <c r="F232" s="3" t="s">
        <v>89</v>
      </c>
      <c r="G232" s="3" t="s">
        <v>733</v>
      </c>
      <c r="H232" s="8">
        <v>2</v>
      </c>
      <c r="I232" s="3" t="s">
        <v>228</v>
      </c>
      <c r="J232" s="3" t="str">
        <f>LEFT(Table1[[#This Row],[County/Parish]],LEN(Table1[[#This Row],[County/Parish]])-5)</f>
        <v>LAVACA</v>
      </c>
      <c r="K232" s="3">
        <v>2200</v>
      </c>
      <c r="L232" s="3" t="s">
        <v>93</v>
      </c>
      <c r="M232" s="3" t="s">
        <v>194</v>
      </c>
      <c r="N232" s="3" t="s">
        <v>95</v>
      </c>
      <c r="O232" s="3">
        <v>3000</v>
      </c>
      <c r="P232" s="5">
        <v>38478</v>
      </c>
      <c r="Q232" s="5">
        <v>38626</v>
      </c>
      <c r="R232" s="5">
        <v>38899</v>
      </c>
      <c r="S232" s="3">
        <v>10</v>
      </c>
      <c r="T232" s="3">
        <v>4545</v>
      </c>
      <c r="V232" s="3">
        <v>4</v>
      </c>
      <c r="Y232" s="3">
        <v>329</v>
      </c>
      <c r="Z232" s="3">
        <v>0</v>
      </c>
      <c r="AA232" s="3">
        <v>762</v>
      </c>
      <c r="AB232" s="3" t="s">
        <v>163</v>
      </c>
      <c r="AD232" s="3">
        <v>1173</v>
      </c>
      <c r="AE232" s="3">
        <v>4</v>
      </c>
      <c r="AF232" s="3" t="s">
        <v>96</v>
      </c>
      <c r="AG232" s="3">
        <v>3715</v>
      </c>
      <c r="AH232" s="3">
        <v>623</v>
      </c>
      <c r="AI232" s="3">
        <v>0</v>
      </c>
      <c r="AJ232" s="3" t="s">
        <v>164</v>
      </c>
      <c r="AK232" s="3">
        <v>0</v>
      </c>
      <c r="AL232" s="3">
        <v>7</v>
      </c>
      <c r="AM232" s="3">
        <v>39</v>
      </c>
      <c r="AN232" s="3">
        <v>39067</v>
      </c>
      <c r="AO232" s="3">
        <v>0</v>
      </c>
      <c r="AR232" s="5">
        <v>38654</v>
      </c>
      <c r="AT232" s="3">
        <v>925</v>
      </c>
      <c r="AU232" s="3">
        <v>955</v>
      </c>
      <c r="AW232" s="3">
        <v>1136250</v>
      </c>
      <c r="AX232" s="3">
        <v>1136250</v>
      </c>
      <c r="AY232" s="3">
        <v>0.88</v>
      </c>
      <c r="AZ232" s="3">
        <v>0</v>
      </c>
      <c r="BA232" s="3">
        <v>0</v>
      </c>
      <c r="BB232" s="3">
        <v>1173</v>
      </c>
      <c r="BC232" s="3">
        <v>1</v>
      </c>
      <c r="BD232" s="3">
        <v>4</v>
      </c>
      <c r="BE232" s="3">
        <v>1</v>
      </c>
      <c r="BF232" s="3">
        <v>196</v>
      </c>
      <c r="BG232" s="3">
        <v>1</v>
      </c>
      <c r="BH232" s="3">
        <v>1</v>
      </c>
      <c r="BI232" s="3">
        <v>1</v>
      </c>
      <c r="BJ232" s="3">
        <v>2175</v>
      </c>
      <c r="BK232" s="3">
        <v>2177</v>
      </c>
      <c r="BL232" s="3">
        <v>0.56000000000000005</v>
      </c>
      <c r="BN232" s="5">
        <v>38596</v>
      </c>
      <c r="BO232" s="3">
        <v>1</v>
      </c>
      <c r="BP232" s="3">
        <v>1</v>
      </c>
      <c r="BQ232" s="3" t="s">
        <v>413</v>
      </c>
      <c r="BR232" s="3" t="s">
        <v>165</v>
      </c>
      <c r="BS232" s="3">
        <v>218344</v>
      </c>
      <c r="BT232" s="3">
        <v>2</v>
      </c>
      <c r="BV232" s="3" t="s">
        <v>686</v>
      </c>
      <c r="BW232" s="3" t="s">
        <v>99</v>
      </c>
      <c r="BX232" s="3">
        <v>2</v>
      </c>
      <c r="BY232" s="3" t="s">
        <v>100</v>
      </c>
      <c r="CA232" s="3" t="s">
        <v>101</v>
      </c>
      <c r="CD232" s="3">
        <v>29.150232200000001</v>
      </c>
      <c r="CE232" s="3">
        <v>299</v>
      </c>
      <c r="CF232" s="3">
        <v>-96.829083600000004</v>
      </c>
      <c r="CI232" s="3" t="s">
        <v>102</v>
      </c>
      <c r="CJ232" s="3" t="s">
        <v>89</v>
      </c>
      <c r="CK232" s="3" t="s">
        <v>732</v>
      </c>
      <c r="CL232" s="3">
        <v>114714961</v>
      </c>
      <c r="CM232" s="3">
        <v>4</v>
      </c>
      <c r="CN232" s="3">
        <v>4545</v>
      </c>
      <c r="CO232" s="3">
        <v>0</v>
      </c>
      <c r="CP232" s="3">
        <v>0</v>
      </c>
    </row>
    <row r="233" spans="1:94" ht="45">
      <c r="A233" s="4">
        <v>42285331460000</v>
      </c>
      <c r="B233" s="7">
        <v>4228533146</v>
      </c>
      <c r="C233" s="4">
        <f>COUNTIF(Table2[API 10/UWI],Table1[[#This Row],[Cleaned API]])</f>
        <v>1</v>
      </c>
      <c r="D233" s="7" t="str">
        <f>IFERROR(INDEX(Table2[Permit Type],MATCH(Table1[[#This Row],[Cleaned API]],Table2[API 10/UWI],0)), "Not in Permit List")</f>
        <v>NewDrill</v>
      </c>
      <c r="E233" s="7" t="str">
        <f>IF(AND(Table1[[#This Row],[Occurences in Magnum Permit List]]&gt;0, Table1[[#This Row],[Data Pull Permit Type]]="NewDrill"), "Y", "N")</f>
        <v>Y</v>
      </c>
      <c r="F233" s="3" t="s">
        <v>89</v>
      </c>
      <c r="G233" s="3" t="s">
        <v>730</v>
      </c>
      <c r="H233" s="8" t="s">
        <v>320</v>
      </c>
      <c r="I233" s="3" t="s">
        <v>228</v>
      </c>
      <c r="J233" s="3" t="str">
        <f>LEFT(Table1[[#This Row],[County/Parish]],LEN(Table1[[#This Row],[County/Parish]])-5)</f>
        <v>LAVACA</v>
      </c>
      <c r="K233" s="3">
        <v>2200</v>
      </c>
      <c r="L233" s="3" t="s">
        <v>93</v>
      </c>
      <c r="M233" s="3" t="s">
        <v>194</v>
      </c>
      <c r="N233" s="3" t="s">
        <v>95</v>
      </c>
      <c r="O233" s="3">
        <v>3000</v>
      </c>
      <c r="P233" s="5">
        <v>38472</v>
      </c>
      <c r="Q233" s="5">
        <v>38534</v>
      </c>
      <c r="R233" s="5">
        <v>39052</v>
      </c>
      <c r="S233" s="3">
        <v>18</v>
      </c>
      <c r="T233" s="3">
        <v>60253</v>
      </c>
      <c r="Y233" s="3">
        <v>783</v>
      </c>
      <c r="Z233" s="3">
        <v>105655</v>
      </c>
      <c r="AA233" s="3">
        <v>10042</v>
      </c>
      <c r="AB233" s="3" t="s">
        <v>163</v>
      </c>
      <c r="AD233" s="3">
        <v>6930</v>
      </c>
      <c r="AE233" s="3">
        <v>0</v>
      </c>
      <c r="AF233" s="3" t="s">
        <v>96</v>
      </c>
      <c r="AG233" s="3">
        <v>31388</v>
      </c>
      <c r="AH233" s="3">
        <v>5231</v>
      </c>
      <c r="AI233" s="3">
        <v>55040</v>
      </c>
      <c r="AJ233" s="3" t="s">
        <v>164</v>
      </c>
      <c r="AK233" s="3">
        <v>0</v>
      </c>
      <c r="AL233" s="3">
        <v>22</v>
      </c>
      <c r="AM233" s="3">
        <v>134</v>
      </c>
      <c r="AN233" s="3">
        <v>133935</v>
      </c>
      <c r="AO233" s="3">
        <v>1373</v>
      </c>
      <c r="AQ233" s="3">
        <v>31388</v>
      </c>
      <c r="AR233" s="5">
        <v>39049</v>
      </c>
      <c r="AS233" s="3">
        <v>55040</v>
      </c>
      <c r="AT233" s="3">
        <v>900</v>
      </c>
      <c r="AU233" s="3">
        <v>960</v>
      </c>
      <c r="AZ233" s="3">
        <v>0</v>
      </c>
      <c r="BA233" s="3">
        <v>0</v>
      </c>
      <c r="BB233" s="3">
        <v>7741</v>
      </c>
      <c r="BC233" s="3">
        <v>4</v>
      </c>
      <c r="BF233" s="3">
        <v>1290</v>
      </c>
      <c r="BG233" s="3">
        <v>4</v>
      </c>
      <c r="BH233" s="3">
        <v>8</v>
      </c>
      <c r="BI233" s="3">
        <v>4</v>
      </c>
      <c r="BJ233" s="3">
        <v>2246</v>
      </c>
      <c r="BK233" s="3">
        <v>2252</v>
      </c>
      <c r="BL233" s="3">
        <v>0.56999999999999995</v>
      </c>
      <c r="BN233" s="5">
        <v>38493</v>
      </c>
      <c r="BO233" s="3">
        <v>1</v>
      </c>
      <c r="BP233" s="3">
        <v>1</v>
      </c>
      <c r="BQ233" s="3" t="s">
        <v>413</v>
      </c>
      <c r="BR233" s="3" t="s">
        <v>165</v>
      </c>
      <c r="BS233" s="3">
        <v>218324</v>
      </c>
      <c r="BT233" s="3">
        <v>6</v>
      </c>
      <c r="BV233" s="3" t="s">
        <v>686</v>
      </c>
      <c r="BW233" s="3" t="s">
        <v>99</v>
      </c>
      <c r="BX233" s="3">
        <v>2</v>
      </c>
      <c r="BY233" s="3" t="s">
        <v>100</v>
      </c>
      <c r="CA233" s="3" t="s">
        <v>101</v>
      </c>
      <c r="CD233" s="3">
        <v>29.142320399999999</v>
      </c>
      <c r="CE233" s="3">
        <v>299</v>
      </c>
      <c r="CF233" s="3">
        <v>-96.8381823</v>
      </c>
      <c r="CI233" s="3" t="s">
        <v>102</v>
      </c>
      <c r="CJ233" s="3" t="s">
        <v>89</v>
      </c>
      <c r="CK233" s="3" t="s">
        <v>732</v>
      </c>
      <c r="CL233" s="3">
        <v>114714960</v>
      </c>
      <c r="CN233" s="3">
        <v>28865</v>
      </c>
      <c r="CO233" s="3">
        <v>50615</v>
      </c>
      <c r="CP233" s="3">
        <v>0</v>
      </c>
    </row>
    <row r="234" spans="1:94" ht="60">
      <c r="A234" s="4">
        <v>42015302410000</v>
      </c>
      <c r="B234" s="7">
        <v>4201530241</v>
      </c>
      <c r="C234" s="4">
        <f>COUNTIF(Table2[API 10/UWI],Table1[[#This Row],[Cleaned API]])</f>
        <v>2</v>
      </c>
      <c r="D234" s="7" t="str">
        <f>IFERROR(INDEX(Table2[Permit Type],MATCH(Table1[[#This Row],[Cleaned API]],Table2[API 10/UWI],0)), "Not in Permit List")</f>
        <v>Recomplete</v>
      </c>
      <c r="E234" s="7" t="str">
        <f>IF(AND(Table1[[#This Row],[Occurences in Magnum Permit List]]&gt;0, Table1[[#This Row],[Data Pull Permit Type]]="NewDrill"), "Y", "N")</f>
        <v>N</v>
      </c>
      <c r="F234" s="3" t="s">
        <v>89</v>
      </c>
      <c r="G234" s="3" t="s">
        <v>734</v>
      </c>
      <c r="H234" s="8">
        <v>1</v>
      </c>
      <c r="I234" s="3" t="s">
        <v>236</v>
      </c>
      <c r="J234" s="3" t="str">
        <f>LEFT(Table1[[#This Row],[County/Parish]],LEN(Table1[[#This Row],[County/Parish]])-5)</f>
        <v>AUSTIN</v>
      </c>
      <c r="K234" s="3" t="s">
        <v>644</v>
      </c>
      <c r="L234" s="3" t="s">
        <v>93</v>
      </c>
      <c r="M234" s="3" t="s">
        <v>94</v>
      </c>
      <c r="N234" s="3" t="s">
        <v>95</v>
      </c>
      <c r="O234" s="3">
        <v>11100</v>
      </c>
      <c r="P234" s="5">
        <v>38730</v>
      </c>
      <c r="Q234" s="5">
        <v>38838</v>
      </c>
      <c r="R234" s="5">
        <v>43983</v>
      </c>
      <c r="S234" s="3">
        <v>162</v>
      </c>
      <c r="T234" s="3">
        <v>710928</v>
      </c>
      <c r="U234" s="3">
        <v>108</v>
      </c>
      <c r="V234" s="3">
        <v>20</v>
      </c>
      <c r="Y234" s="3">
        <v>3098</v>
      </c>
      <c r="Z234" s="3">
        <v>2794</v>
      </c>
      <c r="AA234" s="3">
        <v>118508</v>
      </c>
      <c r="AD234" s="3">
        <v>5649</v>
      </c>
      <c r="AE234" s="3">
        <v>0</v>
      </c>
      <c r="AF234" s="3" t="s">
        <v>108</v>
      </c>
      <c r="AG234" s="3">
        <v>68714</v>
      </c>
      <c r="AH234" s="3">
        <v>11452</v>
      </c>
      <c r="AI234" s="3">
        <v>270</v>
      </c>
      <c r="AJ234" s="3" t="s">
        <v>181</v>
      </c>
      <c r="AK234" s="3">
        <v>0</v>
      </c>
      <c r="AL234" s="3">
        <v>91</v>
      </c>
      <c r="AM234" s="3">
        <v>546</v>
      </c>
      <c r="AN234" s="3">
        <v>545700</v>
      </c>
      <c r="AO234" s="3">
        <v>12</v>
      </c>
      <c r="AQ234" s="3">
        <v>32851</v>
      </c>
      <c r="AR234" s="5">
        <v>40527</v>
      </c>
      <c r="AS234" s="3">
        <v>128</v>
      </c>
      <c r="AT234" s="3">
        <v>58</v>
      </c>
      <c r="AU234" s="3">
        <v>2150</v>
      </c>
      <c r="AX234" s="3">
        <v>35546400</v>
      </c>
      <c r="AZ234" s="3">
        <v>0</v>
      </c>
      <c r="BA234" s="3">
        <v>0</v>
      </c>
      <c r="BB234" s="3">
        <v>16371</v>
      </c>
      <c r="BC234" s="3">
        <v>2</v>
      </c>
      <c r="BD234" s="3">
        <v>3</v>
      </c>
      <c r="BE234" s="3">
        <v>31</v>
      </c>
      <c r="BF234" s="3">
        <v>2729</v>
      </c>
      <c r="BG234" s="3">
        <v>2</v>
      </c>
      <c r="BH234" s="3">
        <v>16</v>
      </c>
      <c r="BI234" s="3">
        <v>2</v>
      </c>
      <c r="BJ234" s="3">
        <v>10412</v>
      </c>
      <c r="BK234" s="3">
        <v>10466</v>
      </c>
      <c r="BL234" s="3">
        <v>0.67</v>
      </c>
      <c r="BN234" s="5">
        <v>38848</v>
      </c>
      <c r="BO234" s="3">
        <v>1</v>
      </c>
      <c r="BP234" s="3">
        <v>1</v>
      </c>
      <c r="BQ234" s="3" t="s">
        <v>89</v>
      </c>
      <c r="BR234" s="3" t="s">
        <v>150</v>
      </c>
      <c r="BS234" s="3">
        <v>217825</v>
      </c>
      <c r="BT234" s="3">
        <v>54</v>
      </c>
      <c r="BV234" s="3" t="s">
        <v>624</v>
      </c>
      <c r="BW234" s="3" t="s">
        <v>99</v>
      </c>
      <c r="BX234" s="3">
        <v>3</v>
      </c>
      <c r="BY234" s="3" t="s">
        <v>100</v>
      </c>
      <c r="BZ234" s="3">
        <v>180</v>
      </c>
      <c r="CA234" s="3" t="s">
        <v>101</v>
      </c>
      <c r="CD234" s="3">
        <v>29.7653748</v>
      </c>
      <c r="CE234" s="3">
        <v>364</v>
      </c>
      <c r="CF234" s="3">
        <v>-96.194049800000002</v>
      </c>
      <c r="CG234" s="3">
        <v>2</v>
      </c>
      <c r="CI234" s="3" t="s">
        <v>102</v>
      </c>
      <c r="CJ234" s="3" t="s">
        <v>89</v>
      </c>
      <c r="CK234" s="3" t="s">
        <v>152</v>
      </c>
      <c r="CL234" s="3">
        <v>114125501</v>
      </c>
      <c r="CN234" s="3">
        <v>31398</v>
      </c>
      <c r="CO234" s="3">
        <v>125</v>
      </c>
      <c r="CP234" s="3">
        <v>0</v>
      </c>
    </row>
    <row r="235" spans="1:94" ht="45">
      <c r="A235" s="4">
        <v>42285331240000</v>
      </c>
      <c r="B235" s="7">
        <v>4228533124</v>
      </c>
      <c r="C235" s="4">
        <f>COUNTIF(Table2[API 10/UWI],Table1[[#This Row],[Cleaned API]])</f>
        <v>1</v>
      </c>
      <c r="D235" s="7" t="str">
        <f>IFERROR(INDEX(Table2[Permit Type],MATCH(Table1[[#This Row],[Cleaned API]],Table2[API 10/UWI],0)), "Not in Permit List")</f>
        <v>NewDrill</v>
      </c>
      <c r="E235" s="7" t="str">
        <f>IF(AND(Table1[[#This Row],[Occurences in Magnum Permit List]]&gt;0, Table1[[#This Row],[Data Pull Permit Type]]="NewDrill"), "Y", "N")</f>
        <v>Y</v>
      </c>
      <c r="F235" s="3" t="s">
        <v>89</v>
      </c>
      <c r="G235" s="3" t="s">
        <v>686</v>
      </c>
      <c r="H235" s="8" t="s">
        <v>320</v>
      </c>
      <c r="I235" s="3" t="s">
        <v>228</v>
      </c>
      <c r="J235" s="3" t="str">
        <f>LEFT(Table1[[#This Row],[County/Parish]],LEN(Table1[[#This Row],[County/Parish]])-5)</f>
        <v>LAVACA</v>
      </c>
      <c r="K235" s="3">
        <v>3100</v>
      </c>
      <c r="L235" s="3" t="s">
        <v>93</v>
      </c>
      <c r="M235" s="3" t="s">
        <v>194</v>
      </c>
      <c r="N235" s="3" t="s">
        <v>95</v>
      </c>
      <c r="O235" s="3">
        <v>4531</v>
      </c>
      <c r="P235" s="5">
        <v>38380</v>
      </c>
      <c r="Q235" s="5">
        <v>38596</v>
      </c>
      <c r="R235" s="5">
        <v>39083</v>
      </c>
      <c r="S235" s="3">
        <v>17</v>
      </c>
      <c r="T235" s="3">
        <v>151493</v>
      </c>
      <c r="Y235" s="3">
        <v>121</v>
      </c>
      <c r="Z235" s="3">
        <v>1363</v>
      </c>
      <c r="AA235" s="3">
        <v>25249</v>
      </c>
      <c r="AB235" s="3" t="s">
        <v>163</v>
      </c>
      <c r="AD235" s="3">
        <v>6783</v>
      </c>
      <c r="AE235" s="3">
        <v>0</v>
      </c>
      <c r="AF235" s="3" t="s">
        <v>96</v>
      </c>
      <c r="AG235" s="3">
        <v>44027</v>
      </c>
      <c r="AH235" s="3">
        <v>7338</v>
      </c>
      <c r="AI235" s="3">
        <v>397</v>
      </c>
      <c r="AJ235" s="3" t="s">
        <v>164</v>
      </c>
      <c r="AK235" s="3">
        <v>0</v>
      </c>
      <c r="AL235" s="3">
        <v>43</v>
      </c>
      <c r="AM235" s="3">
        <v>260</v>
      </c>
      <c r="AN235" s="3">
        <v>260258</v>
      </c>
      <c r="AO235" s="3">
        <v>1</v>
      </c>
      <c r="AQ235" s="3">
        <v>36922</v>
      </c>
      <c r="AR235" s="5">
        <v>39203</v>
      </c>
      <c r="AS235" s="3">
        <v>333</v>
      </c>
      <c r="AT235" s="3">
        <v>0</v>
      </c>
      <c r="AU235" s="3">
        <v>0</v>
      </c>
      <c r="AZ235" s="3">
        <v>0</v>
      </c>
      <c r="BA235" s="3">
        <v>0</v>
      </c>
      <c r="BB235" s="3">
        <v>14259</v>
      </c>
      <c r="BC235" s="3">
        <v>10</v>
      </c>
      <c r="BF235" s="3">
        <v>2377</v>
      </c>
      <c r="BG235" s="3">
        <v>10</v>
      </c>
      <c r="BH235" s="3">
        <v>14</v>
      </c>
      <c r="BI235" s="3">
        <v>10</v>
      </c>
      <c r="BJ235" s="3">
        <v>3162</v>
      </c>
      <c r="BK235" s="3">
        <v>3166</v>
      </c>
      <c r="BL235" s="3">
        <v>0.56000000000000005</v>
      </c>
      <c r="BN235" s="5">
        <v>38596</v>
      </c>
      <c r="BO235" s="3">
        <v>1</v>
      </c>
      <c r="BP235" s="3">
        <v>1</v>
      </c>
      <c r="BQ235" s="3" t="s">
        <v>413</v>
      </c>
      <c r="BR235" s="3" t="s">
        <v>165</v>
      </c>
      <c r="BS235" s="3">
        <v>217733</v>
      </c>
      <c r="BT235" s="3">
        <v>4</v>
      </c>
      <c r="BV235" s="3" t="s">
        <v>679</v>
      </c>
      <c r="BW235" s="3" t="s">
        <v>99</v>
      </c>
      <c r="BX235" s="3">
        <v>2</v>
      </c>
      <c r="BY235" s="3" t="s">
        <v>100</v>
      </c>
      <c r="CA235" s="3" t="s">
        <v>101</v>
      </c>
      <c r="CD235" s="3">
        <v>29.192066000000001</v>
      </c>
      <c r="CE235" s="3">
        <v>19</v>
      </c>
      <c r="CF235" s="3">
        <v>-96.761214300000006</v>
      </c>
      <c r="CI235" s="3" t="s">
        <v>102</v>
      </c>
      <c r="CJ235" s="3" t="s">
        <v>89</v>
      </c>
      <c r="CK235" s="3" t="s">
        <v>680</v>
      </c>
      <c r="CL235" s="3">
        <v>114125445</v>
      </c>
      <c r="CN235" s="3">
        <v>114571</v>
      </c>
      <c r="CO235" s="3">
        <v>1030</v>
      </c>
      <c r="CP235" s="3">
        <v>0</v>
      </c>
    </row>
    <row r="236" spans="1:94" ht="45">
      <c r="A236" s="4">
        <v>42285331230000</v>
      </c>
      <c r="B236" s="7">
        <v>4228533123</v>
      </c>
      <c r="C236" s="4">
        <f>COUNTIF(Table2[API 10/UWI],Table1[[#This Row],[Cleaned API]])</f>
        <v>1</v>
      </c>
      <c r="D236" s="7" t="str">
        <f>IFERROR(INDEX(Table2[Permit Type],MATCH(Table1[[#This Row],[Cleaned API]],Table2[API 10/UWI],0)), "Not in Permit List")</f>
        <v>NewDrill</v>
      </c>
      <c r="E236" s="7" t="str">
        <f>IF(AND(Table1[[#This Row],[Occurences in Magnum Permit List]]&gt;0, Table1[[#This Row],[Data Pull Permit Type]]="NewDrill"), "Y", "N")</f>
        <v>Y</v>
      </c>
      <c r="F236" s="3" t="s">
        <v>89</v>
      </c>
      <c r="G236" s="3" t="s">
        <v>735</v>
      </c>
      <c r="H236" s="8" t="s">
        <v>736</v>
      </c>
      <c r="I236" s="3" t="s">
        <v>228</v>
      </c>
      <c r="J236" s="3" t="str">
        <f>LEFT(Table1[[#This Row],[County/Parish]],LEN(Table1[[#This Row],[County/Parish]])-5)</f>
        <v>LAVACA</v>
      </c>
      <c r="K236" s="3">
        <v>2300</v>
      </c>
      <c r="L236" s="3" t="s">
        <v>93</v>
      </c>
      <c r="M236" s="3" t="s">
        <v>94</v>
      </c>
      <c r="N236" s="3" t="s">
        <v>95</v>
      </c>
      <c r="O236" s="3">
        <v>4500</v>
      </c>
      <c r="P236" s="5">
        <v>37946</v>
      </c>
      <c r="Q236" s="5">
        <v>38565</v>
      </c>
      <c r="R236" s="5">
        <v>39722</v>
      </c>
      <c r="S236" s="3">
        <v>33</v>
      </c>
      <c r="T236" s="3">
        <v>82726</v>
      </c>
      <c r="V236" s="3">
        <v>1</v>
      </c>
      <c r="X236" s="3">
        <v>1</v>
      </c>
      <c r="Z236" s="3">
        <v>2911</v>
      </c>
      <c r="AA236" s="3">
        <v>13789</v>
      </c>
      <c r="AB236" s="3" t="s">
        <v>163</v>
      </c>
      <c r="AD236" s="3">
        <v>903</v>
      </c>
      <c r="AE236" s="3">
        <v>0</v>
      </c>
      <c r="AF236" s="3" t="s">
        <v>96</v>
      </c>
      <c r="AG236" s="3">
        <v>40855</v>
      </c>
      <c r="AH236" s="3">
        <v>6809</v>
      </c>
      <c r="AI236" s="3">
        <v>1439</v>
      </c>
      <c r="AJ236" s="3" t="s">
        <v>164</v>
      </c>
      <c r="AK236" s="3">
        <v>0</v>
      </c>
      <c r="AL236" s="3">
        <v>40</v>
      </c>
      <c r="AM236" s="3">
        <v>239</v>
      </c>
      <c r="AN236" s="3">
        <v>239200</v>
      </c>
      <c r="AO236" s="3">
        <v>0</v>
      </c>
      <c r="AQ236" s="3">
        <v>16229</v>
      </c>
      <c r="AR236" s="5">
        <v>39051</v>
      </c>
      <c r="AS236" s="3">
        <v>570</v>
      </c>
      <c r="AT236" s="3">
        <v>590</v>
      </c>
      <c r="AU236" s="3">
        <v>970</v>
      </c>
      <c r="AW236" s="3">
        <v>8055000</v>
      </c>
      <c r="AX236" s="3">
        <v>82726000</v>
      </c>
      <c r="AY236" s="3">
        <v>0.124</v>
      </c>
      <c r="AZ236" s="3">
        <v>0</v>
      </c>
      <c r="BB236" s="3">
        <v>8915</v>
      </c>
      <c r="BC236" s="3">
        <v>5</v>
      </c>
      <c r="BD236" s="3">
        <v>1</v>
      </c>
      <c r="BE236" s="3">
        <v>1</v>
      </c>
      <c r="BF236" s="3">
        <v>1486</v>
      </c>
      <c r="BG236" s="3">
        <v>5</v>
      </c>
      <c r="BH236" s="3">
        <v>9</v>
      </c>
      <c r="BI236" s="3">
        <v>5</v>
      </c>
      <c r="BJ236" s="3">
        <v>2296</v>
      </c>
      <c r="BK236" s="3">
        <v>2300</v>
      </c>
      <c r="BL236" s="3">
        <v>0.56000000000000005</v>
      </c>
      <c r="BN236" s="5">
        <v>38584</v>
      </c>
      <c r="BO236" s="3">
        <v>1</v>
      </c>
      <c r="BP236" s="3">
        <v>1</v>
      </c>
      <c r="BQ236" s="3" t="s">
        <v>89</v>
      </c>
      <c r="BS236" s="3">
        <v>217738</v>
      </c>
      <c r="BT236" s="3">
        <v>4</v>
      </c>
      <c r="BV236" s="3" t="s">
        <v>679</v>
      </c>
      <c r="BW236" s="3" t="s">
        <v>99</v>
      </c>
      <c r="BX236" s="3">
        <v>2</v>
      </c>
      <c r="BY236" s="3" t="s">
        <v>100</v>
      </c>
      <c r="CA236" s="3" t="s">
        <v>101</v>
      </c>
      <c r="CD236" s="3">
        <v>29.194727</v>
      </c>
      <c r="CE236" s="3">
        <v>19</v>
      </c>
      <c r="CF236" s="3">
        <v>-96.773967999999996</v>
      </c>
      <c r="CI236" s="3" t="s">
        <v>102</v>
      </c>
      <c r="CJ236" s="3" t="s">
        <v>89</v>
      </c>
      <c r="CK236" s="3" t="s">
        <v>680</v>
      </c>
      <c r="CL236" s="3">
        <v>114125444</v>
      </c>
      <c r="CM236" s="3">
        <v>1</v>
      </c>
      <c r="CN236" s="3">
        <v>8055</v>
      </c>
      <c r="CO236" s="3">
        <v>284</v>
      </c>
      <c r="CP236" s="3">
        <v>0</v>
      </c>
    </row>
    <row r="237" spans="1:94" ht="45">
      <c r="A237" s="4">
        <v>42285331230000</v>
      </c>
      <c r="B237" s="7">
        <v>4228533123</v>
      </c>
      <c r="C237" s="4">
        <f>COUNTIF(Table2[API 10/UWI],Table1[[#This Row],[Cleaned API]])</f>
        <v>1</v>
      </c>
      <c r="D237" s="7" t="str">
        <f>IFERROR(INDEX(Table2[Permit Type],MATCH(Table1[[#This Row],[Cleaned API]],Table2[API 10/UWI],0)), "Not in Permit List")</f>
        <v>NewDrill</v>
      </c>
      <c r="E237" s="7" t="str">
        <f>IF(AND(Table1[[#This Row],[Occurences in Magnum Permit List]]&gt;0, Table1[[#This Row],[Data Pull Permit Type]]="NewDrill"), "Y", "N")</f>
        <v>Y</v>
      </c>
      <c r="F237" s="3" t="s">
        <v>89</v>
      </c>
      <c r="G237" s="3" t="s">
        <v>735</v>
      </c>
      <c r="H237" s="8" t="s">
        <v>737</v>
      </c>
      <c r="I237" s="3" t="s">
        <v>228</v>
      </c>
      <c r="J237" s="3" t="str">
        <f>LEFT(Table1[[#This Row],[County/Parish]],LEN(Table1[[#This Row],[County/Parish]])-5)</f>
        <v>LAVACA</v>
      </c>
      <c r="K237" s="3">
        <v>2200</v>
      </c>
      <c r="L237" s="3" t="s">
        <v>93</v>
      </c>
      <c r="M237" s="3" t="s">
        <v>94</v>
      </c>
      <c r="N237" s="3" t="s">
        <v>95</v>
      </c>
      <c r="O237" s="3">
        <v>4500</v>
      </c>
      <c r="P237" s="5">
        <v>37946</v>
      </c>
      <c r="Q237" s="5">
        <v>38565</v>
      </c>
      <c r="R237" s="5">
        <v>39022</v>
      </c>
      <c r="S237" s="3">
        <v>14</v>
      </c>
      <c r="T237" s="3">
        <v>15691</v>
      </c>
      <c r="Y237" s="3">
        <v>1432</v>
      </c>
      <c r="Z237" s="3">
        <v>0</v>
      </c>
      <c r="AA237" s="3">
        <v>2615</v>
      </c>
      <c r="AB237" s="3" t="s">
        <v>163</v>
      </c>
      <c r="AD237" s="3">
        <v>630</v>
      </c>
      <c r="AE237" s="3">
        <v>0</v>
      </c>
      <c r="AF237" s="3" t="s">
        <v>96</v>
      </c>
      <c r="AG237" s="3">
        <v>7002</v>
      </c>
      <c r="AH237" s="3">
        <v>1167</v>
      </c>
      <c r="AI237" s="3">
        <v>0</v>
      </c>
      <c r="AJ237" s="3" t="s">
        <v>164</v>
      </c>
      <c r="AK237" s="3">
        <v>0</v>
      </c>
      <c r="AL237" s="3">
        <v>14</v>
      </c>
      <c r="AM237" s="3">
        <v>86</v>
      </c>
      <c r="AN237" s="3">
        <v>85533</v>
      </c>
      <c r="AO237" s="3">
        <v>0</v>
      </c>
      <c r="AQ237" s="3">
        <v>5915</v>
      </c>
      <c r="AR237" s="5">
        <v>38595</v>
      </c>
      <c r="AS237" s="3">
        <v>0</v>
      </c>
      <c r="AT237" s="3">
        <v>565</v>
      </c>
      <c r="AU237" s="3">
        <v>880</v>
      </c>
      <c r="AZ237" s="3">
        <v>0</v>
      </c>
      <c r="BA237" s="3">
        <v>0</v>
      </c>
      <c r="BB237" s="3">
        <v>2566</v>
      </c>
      <c r="BC237" s="3">
        <v>2</v>
      </c>
      <c r="BF237" s="3">
        <v>428</v>
      </c>
      <c r="BG237" s="3">
        <v>2</v>
      </c>
      <c r="BH237" s="3">
        <v>3</v>
      </c>
      <c r="BI237" s="3">
        <v>2</v>
      </c>
      <c r="BJ237" s="3">
        <v>2148</v>
      </c>
      <c r="BK237" s="3">
        <v>2153</v>
      </c>
      <c r="BL237" s="3">
        <v>0.56000000000000005</v>
      </c>
      <c r="BN237" s="5">
        <v>38584</v>
      </c>
      <c r="BO237" s="3">
        <v>1</v>
      </c>
      <c r="BP237" s="3">
        <v>1</v>
      </c>
      <c r="BQ237" s="3" t="s">
        <v>89</v>
      </c>
      <c r="BS237" s="3">
        <v>217736</v>
      </c>
      <c r="BT237" s="3">
        <v>5</v>
      </c>
      <c r="BV237" s="3" t="s">
        <v>679</v>
      </c>
      <c r="BW237" s="3" t="s">
        <v>99</v>
      </c>
      <c r="BX237" s="3">
        <v>2</v>
      </c>
      <c r="BY237" s="3" t="s">
        <v>100</v>
      </c>
      <c r="CA237" s="3" t="s">
        <v>101</v>
      </c>
      <c r="CD237" s="3">
        <v>29.194727</v>
      </c>
      <c r="CE237" s="3">
        <v>19</v>
      </c>
      <c r="CF237" s="3">
        <v>-96.773967999999996</v>
      </c>
      <c r="CI237" s="3" t="s">
        <v>102</v>
      </c>
      <c r="CJ237" s="3" t="s">
        <v>89</v>
      </c>
      <c r="CK237" s="3" t="s">
        <v>680</v>
      </c>
      <c r="CL237" s="3">
        <v>114125443</v>
      </c>
      <c r="CN237" s="3">
        <v>9776</v>
      </c>
      <c r="CO237" s="3">
        <v>0</v>
      </c>
      <c r="CP237" s="3">
        <v>0</v>
      </c>
    </row>
    <row r="238" spans="1:94" ht="45">
      <c r="A238" s="4">
        <v>42285331240000</v>
      </c>
      <c r="B238" s="7">
        <v>4228533124</v>
      </c>
      <c r="C238" s="4">
        <f>COUNTIF(Table2[API 10/UWI],Table1[[#This Row],[Cleaned API]])</f>
        <v>1</v>
      </c>
      <c r="D238" s="7" t="str">
        <f>IFERROR(INDEX(Table2[Permit Type],MATCH(Table1[[#This Row],[Cleaned API]],Table2[API 10/UWI],0)), "Not in Permit List")</f>
        <v>NewDrill</v>
      </c>
      <c r="E238" s="7" t="str">
        <f>IF(AND(Table1[[#This Row],[Occurences in Magnum Permit List]]&gt;0, Table1[[#This Row],[Data Pull Permit Type]]="NewDrill"), "Y", "N")</f>
        <v>Y</v>
      </c>
      <c r="F238" s="3" t="s">
        <v>89</v>
      </c>
      <c r="G238" s="3" t="s">
        <v>686</v>
      </c>
      <c r="H238" s="8" t="s">
        <v>731</v>
      </c>
      <c r="I238" s="3" t="s">
        <v>228</v>
      </c>
      <c r="J238" s="3" t="str">
        <f>LEFT(Table1[[#This Row],[County/Parish]],LEN(Table1[[#This Row],[County/Parish]])-5)</f>
        <v>LAVACA</v>
      </c>
      <c r="K238" s="3" t="s">
        <v>738</v>
      </c>
      <c r="L238" s="3" t="s">
        <v>93</v>
      </c>
      <c r="M238" s="3" t="s">
        <v>194</v>
      </c>
      <c r="N238" s="3" t="s">
        <v>95</v>
      </c>
      <c r="O238" s="3">
        <v>4531</v>
      </c>
      <c r="P238" s="5">
        <v>38380</v>
      </c>
      <c r="AB238" s="3" t="s">
        <v>163</v>
      </c>
      <c r="AF238" s="3" t="s">
        <v>96</v>
      </c>
      <c r="AJ238" s="3" t="s">
        <v>164</v>
      </c>
      <c r="AR238" s="5">
        <v>39203</v>
      </c>
      <c r="AT238" s="3">
        <v>0</v>
      </c>
      <c r="AU238" s="3">
        <v>0</v>
      </c>
      <c r="BJ238" s="3">
        <v>3306</v>
      </c>
      <c r="BK238" s="3">
        <v>3308</v>
      </c>
      <c r="BN238" s="5">
        <v>38596</v>
      </c>
      <c r="BO238" s="3">
        <v>1</v>
      </c>
      <c r="BQ238" s="3" t="s">
        <v>413</v>
      </c>
      <c r="BR238" s="3" t="s">
        <v>165</v>
      </c>
      <c r="BS238" s="3">
        <v>217734</v>
      </c>
      <c r="BT238" s="3">
        <v>2</v>
      </c>
      <c r="BV238" s="3" t="s">
        <v>679</v>
      </c>
      <c r="BW238" s="3" t="s">
        <v>99</v>
      </c>
      <c r="BX238" s="3">
        <v>2</v>
      </c>
      <c r="BY238" s="3" t="s">
        <v>100</v>
      </c>
      <c r="CA238" s="3" t="s">
        <v>101</v>
      </c>
      <c r="CD238" s="3">
        <v>29.192066000000001</v>
      </c>
      <c r="CE238" s="3">
        <v>19</v>
      </c>
      <c r="CF238" s="3">
        <v>-96.761214300000006</v>
      </c>
      <c r="CI238" s="3" t="s">
        <v>102</v>
      </c>
      <c r="CJ238" s="3" t="s">
        <v>89</v>
      </c>
      <c r="CK238" s="3" t="s">
        <v>680</v>
      </c>
      <c r="CL238" s="3">
        <v>114125442</v>
      </c>
      <c r="CP238" s="3">
        <v>0</v>
      </c>
    </row>
    <row r="239" spans="1:94" ht="60">
      <c r="A239" s="4">
        <v>42239333180000</v>
      </c>
      <c r="B239" s="7">
        <v>4223933318</v>
      </c>
      <c r="C239" s="4">
        <f>COUNTIF(Table2[API 10/UWI],Table1[[#This Row],[Cleaned API]])</f>
        <v>1</v>
      </c>
      <c r="D239" s="7" t="str">
        <f>IFERROR(INDEX(Table2[Permit Type],MATCH(Table1[[#This Row],[Cleaned API]],Table2[API 10/UWI],0)), "Not in Permit List")</f>
        <v>NewDrill</v>
      </c>
      <c r="E239" s="7" t="str">
        <f>IF(AND(Table1[[#This Row],[Occurences in Magnum Permit List]]&gt;0, Table1[[#This Row],[Data Pull Permit Type]]="NewDrill"), "Y", "N")</f>
        <v>Y</v>
      </c>
      <c r="F239" s="3" t="s">
        <v>89</v>
      </c>
      <c r="G239" s="3" t="s">
        <v>739</v>
      </c>
      <c r="H239" s="8">
        <v>1</v>
      </c>
      <c r="I239" s="3" t="s">
        <v>246</v>
      </c>
      <c r="J239" s="3" t="str">
        <f>LEFT(Table1[[#This Row],[County/Parish]],LEN(Table1[[#This Row],[County/Parish]])-5)</f>
        <v>JACKSON</v>
      </c>
      <c r="K239" s="3">
        <v>3400</v>
      </c>
      <c r="L239" s="3" t="s">
        <v>93</v>
      </c>
      <c r="M239" s="3" t="s">
        <v>194</v>
      </c>
      <c r="N239" s="3" t="s">
        <v>95</v>
      </c>
      <c r="O239" s="3">
        <v>4012</v>
      </c>
      <c r="P239" s="5">
        <v>38531</v>
      </c>
      <c r="Q239" s="5">
        <v>38596</v>
      </c>
      <c r="R239" s="5">
        <v>39203</v>
      </c>
      <c r="S239" s="3">
        <v>20</v>
      </c>
      <c r="T239" s="3">
        <v>254189</v>
      </c>
      <c r="Y239" s="3">
        <v>963</v>
      </c>
      <c r="Z239" s="3">
        <v>1293</v>
      </c>
      <c r="AA239" s="3">
        <v>42365</v>
      </c>
      <c r="AD239" s="3">
        <v>6974</v>
      </c>
      <c r="AE239" s="3">
        <v>0</v>
      </c>
      <c r="AF239" s="3" t="s">
        <v>96</v>
      </c>
      <c r="AG239" s="3">
        <v>64099</v>
      </c>
      <c r="AH239" s="3">
        <v>10683</v>
      </c>
      <c r="AI239" s="3">
        <v>325</v>
      </c>
      <c r="AK239" s="3">
        <v>0</v>
      </c>
      <c r="AL239" s="3">
        <v>75</v>
      </c>
      <c r="AM239" s="3">
        <v>448</v>
      </c>
      <c r="AN239" s="3">
        <v>448484</v>
      </c>
      <c r="AO239" s="3">
        <v>7</v>
      </c>
      <c r="AQ239" s="3">
        <v>94866</v>
      </c>
      <c r="AR239" s="5">
        <v>39203</v>
      </c>
      <c r="AS239" s="3">
        <v>481</v>
      </c>
      <c r="AT239" s="3">
        <v>896</v>
      </c>
      <c r="AU239" s="3">
        <v>1340</v>
      </c>
      <c r="AZ239" s="3">
        <v>0</v>
      </c>
      <c r="BA239" s="3">
        <v>0</v>
      </c>
      <c r="BB239" s="3">
        <v>20088</v>
      </c>
      <c r="BC239" s="3">
        <v>16</v>
      </c>
      <c r="BF239" s="3">
        <v>3348</v>
      </c>
      <c r="BG239" s="3">
        <v>16</v>
      </c>
      <c r="BH239" s="3">
        <v>20</v>
      </c>
      <c r="BI239" s="3">
        <v>16</v>
      </c>
      <c r="BJ239" s="3">
        <v>3347</v>
      </c>
      <c r="BK239" s="3">
        <v>3353</v>
      </c>
      <c r="BL239" s="3">
        <v>0.56000000000000005</v>
      </c>
      <c r="BN239" s="5">
        <v>38547</v>
      </c>
      <c r="BO239" s="3">
        <v>1</v>
      </c>
      <c r="BP239" s="3">
        <v>1</v>
      </c>
      <c r="BQ239" s="3" t="s">
        <v>89</v>
      </c>
      <c r="BR239" s="3" t="s">
        <v>150</v>
      </c>
      <c r="BS239" s="3">
        <v>217812</v>
      </c>
      <c r="BT239" s="3">
        <v>6</v>
      </c>
      <c r="BV239" s="3" t="s">
        <v>740</v>
      </c>
      <c r="BW239" s="3" t="s">
        <v>99</v>
      </c>
      <c r="BX239" s="3">
        <v>2</v>
      </c>
      <c r="BY239" s="3" t="s">
        <v>100</v>
      </c>
      <c r="CA239" s="3" t="s">
        <v>101</v>
      </c>
      <c r="CD239" s="3">
        <v>29.121355900000001</v>
      </c>
      <c r="CE239" s="3">
        <v>282</v>
      </c>
      <c r="CF239" s="3">
        <v>-96.799461800000003</v>
      </c>
      <c r="CI239" s="3" t="s">
        <v>102</v>
      </c>
      <c r="CJ239" s="3" t="s">
        <v>89</v>
      </c>
      <c r="CK239" s="3" t="s">
        <v>741</v>
      </c>
      <c r="CL239" s="3">
        <v>114125441</v>
      </c>
      <c r="CN239" s="3">
        <v>159323</v>
      </c>
      <c r="CO239" s="3">
        <v>812</v>
      </c>
      <c r="CP239" s="3">
        <v>0</v>
      </c>
    </row>
    <row r="240" spans="1:94" ht="45">
      <c r="A240" s="4">
        <v>42355336830000</v>
      </c>
      <c r="B240" s="7">
        <v>4235533683</v>
      </c>
      <c r="C240" s="4">
        <f>COUNTIF(Table2[API 10/UWI],Table1[[#This Row],[Cleaned API]])</f>
        <v>1</v>
      </c>
      <c r="D240" s="7" t="str">
        <f>IFERROR(INDEX(Table2[Permit Type],MATCH(Table1[[#This Row],[Cleaned API]],Table2[API 10/UWI],0)), "Not in Permit List")</f>
        <v>NewDrill</v>
      </c>
      <c r="E240" s="7" t="str">
        <f>IF(AND(Table1[[#This Row],[Occurences in Magnum Permit List]]&gt;0, Table1[[#This Row],[Data Pull Permit Type]]="NewDrill"), "Y", "N")</f>
        <v>Y</v>
      </c>
      <c r="F240" s="3" t="s">
        <v>89</v>
      </c>
      <c r="G240" s="3" t="s">
        <v>742</v>
      </c>
      <c r="H240" s="8">
        <v>1</v>
      </c>
      <c r="I240" s="3" t="s">
        <v>363</v>
      </c>
      <c r="J240" s="3" t="str">
        <f>LEFT(Table1[[#This Row],[County/Parish]],LEN(Table1[[#This Row],[County/Parish]])-5)</f>
        <v>NUECES</v>
      </c>
      <c r="K240" s="3" t="s">
        <v>689</v>
      </c>
      <c r="L240" s="3" t="s">
        <v>107</v>
      </c>
      <c r="M240" s="3" t="s">
        <v>94</v>
      </c>
      <c r="N240" s="3" t="s">
        <v>95</v>
      </c>
      <c r="O240" s="3">
        <v>12200</v>
      </c>
      <c r="P240" s="5">
        <v>38329</v>
      </c>
      <c r="Q240" s="5">
        <v>38626</v>
      </c>
      <c r="R240" s="5">
        <v>43983</v>
      </c>
      <c r="S240" s="3">
        <v>164</v>
      </c>
      <c r="T240" s="3">
        <v>103306</v>
      </c>
      <c r="U240" s="3">
        <v>8</v>
      </c>
      <c r="V240" s="3">
        <v>18524</v>
      </c>
      <c r="W240" s="3">
        <v>2</v>
      </c>
      <c r="X240" s="3">
        <v>68</v>
      </c>
      <c r="Y240" s="3">
        <v>238</v>
      </c>
      <c r="Z240" s="3">
        <v>0</v>
      </c>
      <c r="AA240" s="3">
        <v>35742</v>
      </c>
      <c r="AC240" s="3">
        <v>56</v>
      </c>
      <c r="AE240" s="3">
        <v>105</v>
      </c>
      <c r="AF240" s="3" t="s">
        <v>96</v>
      </c>
      <c r="AG240" s="3">
        <v>0</v>
      </c>
      <c r="AH240" s="3">
        <v>105</v>
      </c>
      <c r="AI240" s="3">
        <v>0</v>
      </c>
      <c r="AK240" s="3">
        <v>2</v>
      </c>
      <c r="AL240" s="3">
        <v>2</v>
      </c>
      <c r="AM240" s="3">
        <v>0</v>
      </c>
      <c r="AN240" s="3">
        <v>9214</v>
      </c>
      <c r="AO240" s="3">
        <v>0</v>
      </c>
      <c r="AP240" s="3">
        <v>727</v>
      </c>
      <c r="AQ240" s="3">
        <v>3733</v>
      </c>
      <c r="AR240" s="5">
        <v>39713</v>
      </c>
      <c r="AS240" s="3">
        <v>0</v>
      </c>
      <c r="AW240" s="3">
        <v>3974.3589999999999</v>
      </c>
      <c r="AX240" s="3">
        <v>5580</v>
      </c>
      <c r="AY240" s="3">
        <v>251.613</v>
      </c>
      <c r="AZ240" s="3">
        <v>0</v>
      </c>
      <c r="BA240" s="3">
        <v>285.7</v>
      </c>
      <c r="BB240" s="3">
        <v>7094</v>
      </c>
      <c r="BC240" s="3">
        <v>3</v>
      </c>
      <c r="BD240" s="3">
        <v>1347</v>
      </c>
      <c r="BE240" s="3">
        <v>37</v>
      </c>
      <c r="BF240" s="3">
        <v>2443</v>
      </c>
      <c r="BG240" s="3">
        <v>38</v>
      </c>
      <c r="BH240" s="3">
        <v>15</v>
      </c>
      <c r="BI240" s="3">
        <v>38</v>
      </c>
      <c r="BJ240" s="3">
        <v>9387</v>
      </c>
      <c r="BK240" s="3">
        <v>9399</v>
      </c>
      <c r="BM240" s="3">
        <v>40</v>
      </c>
      <c r="BN240" s="5">
        <v>38651</v>
      </c>
      <c r="BO240" s="3">
        <v>1</v>
      </c>
      <c r="BP240" s="3">
        <v>1</v>
      </c>
      <c r="BR240" s="3" t="s">
        <v>97</v>
      </c>
      <c r="BS240" s="3">
        <v>13355</v>
      </c>
      <c r="BT240" s="3">
        <v>12</v>
      </c>
      <c r="BV240" s="3" t="s">
        <v>690</v>
      </c>
      <c r="BW240" s="3" t="s">
        <v>99</v>
      </c>
      <c r="BX240" s="3">
        <v>4</v>
      </c>
      <c r="BY240" s="3" t="s">
        <v>100</v>
      </c>
      <c r="CA240" s="3" t="s">
        <v>101</v>
      </c>
      <c r="CD240" s="3">
        <v>27.793750800000002</v>
      </c>
      <c r="CE240" s="3">
        <v>62</v>
      </c>
      <c r="CF240" s="3">
        <v>-97.777662399999997</v>
      </c>
      <c r="CI240" s="3" t="s">
        <v>102</v>
      </c>
      <c r="CJ240" s="3" t="s">
        <v>89</v>
      </c>
      <c r="CK240" s="3" t="s">
        <v>743</v>
      </c>
      <c r="CL240" s="3">
        <v>113685871</v>
      </c>
      <c r="CM240" s="3">
        <v>741</v>
      </c>
      <c r="CN240" s="3">
        <v>2945</v>
      </c>
      <c r="CO240" s="3">
        <v>0</v>
      </c>
      <c r="CP240" s="3">
        <v>0</v>
      </c>
    </row>
    <row r="241" spans="1:94" ht="60">
      <c r="A241" s="4">
        <v>42015301390000</v>
      </c>
      <c r="B241" s="7">
        <v>4201530139</v>
      </c>
      <c r="C241" s="4">
        <f>COUNTIF(Table2[API 10/UWI],Table1[[#This Row],[Cleaned API]])</f>
        <v>4</v>
      </c>
      <c r="D241" s="7" t="str">
        <f>IFERROR(INDEX(Table2[Permit Type],MATCH(Table1[[#This Row],[Cleaned API]],Table2[API 10/UWI],0)), "Not in Permit List")</f>
        <v>Recomplete</v>
      </c>
      <c r="E241" s="7" t="str">
        <f>IF(AND(Table1[[#This Row],[Occurences in Magnum Permit List]]&gt;0, Table1[[#This Row],[Data Pull Permit Type]]="NewDrill"), "Y", "N")</f>
        <v>N</v>
      </c>
      <c r="F241" s="3" t="s">
        <v>89</v>
      </c>
      <c r="G241" s="3" t="s">
        <v>744</v>
      </c>
      <c r="H241" s="8">
        <v>1</v>
      </c>
      <c r="I241" s="3" t="s">
        <v>236</v>
      </c>
      <c r="J241" s="3" t="str">
        <f>LEFT(Table1[[#This Row],[County/Parish]],LEN(Table1[[#This Row],[County/Parish]])-5)</f>
        <v>AUSTIN</v>
      </c>
      <c r="K241" s="3">
        <v>9100</v>
      </c>
      <c r="L241" s="3" t="s">
        <v>107</v>
      </c>
      <c r="M241" s="3" t="s">
        <v>94</v>
      </c>
      <c r="N241" s="3" t="s">
        <v>95</v>
      </c>
      <c r="O241" s="3">
        <v>11082</v>
      </c>
      <c r="P241" s="5">
        <v>37164</v>
      </c>
      <c r="Q241" s="5">
        <v>38838</v>
      </c>
      <c r="R241" s="5">
        <v>43983</v>
      </c>
      <c r="S241" s="3">
        <v>169</v>
      </c>
      <c r="T241" s="3">
        <v>73269</v>
      </c>
      <c r="U241" s="3">
        <v>4</v>
      </c>
      <c r="V241" s="3">
        <v>8909</v>
      </c>
      <c r="W241" s="3">
        <v>0</v>
      </c>
      <c r="Y241" s="3">
        <v>173</v>
      </c>
      <c r="Z241" s="3">
        <v>0</v>
      </c>
      <c r="AA241" s="3">
        <v>21120</v>
      </c>
      <c r="AC241" s="3">
        <v>79</v>
      </c>
      <c r="AD241" s="3">
        <v>30</v>
      </c>
      <c r="AE241" s="3">
        <v>964</v>
      </c>
      <c r="AF241" s="3" t="s">
        <v>108</v>
      </c>
      <c r="AG241" s="3">
        <v>5730</v>
      </c>
      <c r="AH241" s="3">
        <v>1919</v>
      </c>
      <c r="AI241" s="3">
        <v>0</v>
      </c>
      <c r="AJ241" s="3" t="s">
        <v>181</v>
      </c>
      <c r="AK241" s="3">
        <v>6</v>
      </c>
      <c r="AL241" s="3">
        <v>10</v>
      </c>
      <c r="AM241" s="3">
        <v>25</v>
      </c>
      <c r="AN241" s="3">
        <v>62500</v>
      </c>
      <c r="AO241" s="3">
        <v>0</v>
      </c>
      <c r="AP241" s="3">
        <v>69</v>
      </c>
      <c r="AQ241" s="3">
        <v>424</v>
      </c>
      <c r="AR241" s="5">
        <v>38857</v>
      </c>
      <c r="AS241" s="3">
        <v>0</v>
      </c>
      <c r="AV241" s="3">
        <v>3970</v>
      </c>
      <c r="AW241" s="3">
        <v>13256.41</v>
      </c>
      <c r="AX241" s="3">
        <v>8220</v>
      </c>
      <c r="AY241" s="3">
        <v>75.435000000000002</v>
      </c>
      <c r="AZ241" s="3">
        <v>251.7</v>
      </c>
      <c r="BA241" s="3">
        <v>0</v>
      </c>
      <c r="BB241" s="3">
        <v>1654</v>
      </c>
      <c r="BC241" s="3">
        <v>4</v>
      </c>
      <c r="BD241" s="3">
        <v>233</v>
      </c>
      <c r="BE241" s="3">
        <v>27</v>
      </c>
      <c r="BF241" s="3">
        <v>480</v>
      </c>
      <c r="BG241" s="3">
        <v>4</v>
      </c>
      <c r="BH241" s="3">
        <v>3</v>
      </c>
      <c r="BI241" s="3">
        <v>4</v>
      </c>
      <c r="BJ241" s="3">
        <v>9428</v>
      </c>
      <c r="BK241" s="3">
        <v>9434</v>
      </c>
      <c r="BM241" s="3">
        <v>39.4</v>
      </c>
      <c r="BN241" s="5">
        <v>27061</v>
      </c>
      <c r="BO241" s="3">
        <v>1</v>
      </c>
      <c r="BP241" s="3">
        <v>1</v>
      </c>
      <c r="BR241" s="3" t="s">
        <v>150</v>
      </c>
      <c r="BS241" s="3">
        <v>24861</v>
      </c>
      <c r="BT241" s="3">
        <v>6</v>
      </c>
      <c r="BV241" s="3" t="s">
        <v>640</v>
      </c>
      <c r="BW241" s="3" t="s">
        <v>99</v>
      </c>
      <c r="BX241" s="3">
        <v>3</v>
      </c>
      <c r="BY241" s="3" t="s">
        <v>100</v>
      </c>
      <c r="CA241" s="3" t="s">
        <v>101</v>
      </c>
      <c r="CD241" s="3">
        <v>29.976056799999999</v>
      </c>
      <c r="CF241" s="3">
        <v>-96.340064900000002</v>
      </c>
      <c r="CI241" s="3" t="s">
        <v>102</v>
      </c>
      <c r="CJ241" s="3" t="s">
        <v>89</v>
      </c>
      <c r="CL241" s="3">
        <v>113685867</v>
      </c>
      <c r="CM241" s="3">
        <v>78</v>
      </c>
      <c r="CN241" s="3">
        <v>1034</v>
      </c>
      <c r="CO241" s="3">
        <v>0</v>
      </c>
      <c r="CP241" s="3">
        <v>0</v>
      </c>
    </row>
    <row r="242" spans="1:94" ht="60">
      <c r="A242" s="4">
        <v>42409325860000</v>
      </c>
      <c r="B242" s="7">
        <v>4240932586</v>
      </c>
      <c r="C242" s="4">
        <f>COUNTIF(Table2[API 10/UWI],Table1[[#This Row],[Cleaned API]])</f>
        <v>4</v>
      </c>
      <c r="D242" s="7" t="str">
        <f>IFERROR(INDEX(Table2[Permit Type],MATCH(Table1[[#This Row],[Cleaned API]],Table2[API 10/UWI],0)), "Not in Permit List")</f>
        <v>Recomplete</v>
      </c>
      <c r="E242" s="7" t="str">
        <f>IF(AND(Table1[[#This Row],[Occurences in Magnum Permit List]]&gt;0, Table1[[#This Row],[Data Pull Permit Type]]="NewDrill"), "Y", "N")</f>
        <v>N</v>
      </c>
      <c r="F242" s="3" t="s">
        <v>89</v>
      </c>
      <c r="G242" s="3" t="s">
        <v>358</v>
      </c>
      <c r="H242" s="8">
        <v>1</v>
      </c>
      <c r="I242" s="3" t="s">
        <v>293</v>
      </c>
      <c r="J242" s="3" t="str">
        <f>LEFT(Table1[[#This Row],[County/Parish]],LEN(Table1[[#This Row],[County/Parish]])-5)</f>
        <v>SAN PATRICIO</v>
      </c>
      <c r="K242" s="3" t="s">
        <v>359</v>
      </c>
      <c r="L242" s="3" t="s">
        <v>93</v>
      </c>
      <c r="M242" s="3" t="s">
        <v>168</v>
      </c>
      <c r="N242" s="3" t="s">
        <v>95</v>
      </c>
      <c r="O242" s="3">
        <v>9500</v>
      </c>
      <c r="P242" s="5">
        <v>38343</v>
      </c>
      <c r="Q242" s="5">
        <v>38777</v>
      </c>
      <c r="R242" s="5">
        <v>41122</v>
      </c>
      <c r="S242" s="3">
        <v>77</v>
      </c>
      <c r="T242" s="3">
        <v>347218</v>
      </c>
      <c r="V242" s="3">
        <v>29173</v>
      </c>
      <c r="X242" s="3">
        <v>25</v>
      </c>
      <c r="Y242" s="3">
        <v>69</v>
      </c>
      <c r="Z242" s="3">
        <v>0</v>
      </c>
      <c r="AA242" s="3">
        <v>87043</v>
      </c>
      <c r="AC242" s="3">
        <v>290</v>
      </c>
      <c r="AD242" s="3">
        <v>3248</v>
      </c>
      <c r="AE242" s="3">
        <v>1563</v>
      </c>
      <c r="AF242" s="3" t="s">
        <v>96</v>
      </c>
      <c r="AG242" s="3">
        <v>19170</v>
      </c>
      <c r="AH242" s="3">
        <v>4758</v>
      </c>
      <c r="AI242" s="3">
        <v>0</v>
      </c>
      <c r="AK242" s="3">
        <v>9</v>
      </c>
      <c r="AL242" s="3">
        <v>26</v>
      </c>
      <c r="AM242" s="3">
        <v>102</v>
      </c>
      <c r="AN242" s="3">
        <v>154333</v>
      </c>
      <c r="AO242" s="3">
        <v>0</v>
      </c>
      <c r="AP242" s="3">
        <v>5002</v>
      </c>
      <c r="AQ242" s="3">
        <v>29984</v>
      </c>
      <c r="AR242" s="5">
        <v>38783</v>
      </c>
      <c r="AS242" s="3">
        <v>0</v>
      </c>
      <c r="AT242" s="3">
        <v>1265</v>
      </c>
      <c r="AU242" s="3">
        <v>2415</v>
      </c>
      <c r="AV242" s="3">
        <v>11540</v>
      </c>
      <c r="AW242" s="3">
        <v>2123.3850000000002</v>
      </c>
      <c r="AX242" s="3">
        <v>11900</v>
      </c>
      <c r="AY242" s="3">
        <v>470.94600000000003</v>
      </c>
      <c r="AZ242" s="3">
        <v>86.7</v>
      </c>
      <c r="BA242" s="3">
        <v>362.3</v>
      </c>
      <c r="BB242" s="3">
        <v>7647</v>
      </c>
      <c r="BC242" s="3">
        <v>44</v>
      </c>
      <c r="BD242" s="3">
        <v>665</v>
      </c>
      <c r="BE242" s="3">
        <v>34</v>
      </c>
      <c r="BF242" s="3">
        <v>1907</v>
      </c>
      <c r="BG242" s="3">
        <v>34</v>
      </c>
      <c r="BH242" s="3">
        <v>11</v>
      </c>
      <c r="BI242" s="3">
        <v>34</v>
      </c>
      <c r="BJ242" s="3">
        <v>7860</v>
      </c>
      <c r="BK242" s="3">
        <v>7862</v>
      </c>
      <c r="BL242" s="3">
        <v>0.67</v>
      </c>
      <c r="BM242" s="3">
        <v>52</v>
      </c>
      <c r="BN242" s="5">
        <v>38776</v>
      </c>
      <c r="BO242" s="3">
        <v>1</v>
      </c>
      <c r="BP242" s="3">
        <v>1</v>
      </c>
      <c r="BQ242" s="3" t="s">
        <v>745</v>
      </c>
      <c r="BR242" s="3" t="s">
        <v>335</v>
      </c>
      <c r="BS242" s="3">
        <v>216966</v>
      </c>
      <c r="BT242" s="3">
        <v>2</v>
      </c>
      <c r="BV242" s="3" t="s">
        <v>349</v>
      </c>
      <c r="BW242" s="3" t="s">
        <v>99</v>
      </c>
      <c r="BX242" s="3">
        <v>4</v>
      </c>
      <c r="BY242" s="3" t="s">
        <v>100</v>
      </c>
      <c r="CA242" s="3" t="s">
        <v>101</v>
      </c>
      <c r="CD242" s="3">
        <v>27.984111899999998</v>
      </c>
      <c r="CE242" s="3">
        <v>231</v>
      </c>
      <c r="CF242" s="3">
        <v>-97.264985100000004</v>
      </c>
      <c r="CI242" s="3" t="s">
        <v>102</v>
      </c>
      <c r="CJ242" s="3" t="s">
        <v>89</v>
      </c>
      <c r="CK242" s="3" t="s">
        <v>350</v>
      </c>
      <c r="CL242" s="3">
        <v>113685441</v>
      </c>
      <c r="CM242" s="3">
        <v>3250</v>
      </c>
      <c r="CN242" s="3">
        <v>6901</v>
      </c>
      <c r="CO242" s="3">
        <v>0</v>
      </c>
      <c r="CP242" s="3">
        <v>0</v>
      </c>
    </row>
    <row r="243" spans="1:94" ht="60">
      <c r="A243" s="4">
        <v>42015308980000</v>
      </c>
      <c r="B243" s="7">
        <v>4201530898</v>
      </c>
      <c r="C243" s="4">
        <f>COUNTIF(Table2[API 10/UWI],Table1[[#This Row],[Cleaned API]])</f>
        <v>2</v>
      </c>
      <c r="D243" s="7" t="str">
        <f>IFERROR(INDEX(Table2[Permit Type],MATCH(Table1[[#This Row],[Cleaned API]],Table2[API 10/UWI],0)), "Not in Permit List")</f>
        <v>Recomplete</v>
      </c>
      <c r="E243" s="7" t="str">
        <f>IF(AND(Table1[[#This Row],[Occurences in Magnum Permit List]]&gt;0, Table1[[#This Row],[Data Pull Permit Type]]="NewDrill"), "Y", "N")</f>
        <v>N</v>
      </c>
      <c r="F243" s="3" t="s">
        <v>89</v>
      </c>
      <c r="G243" s="3" t="s">
        <v>734</v>
      </c>
      <c r="H243" s="8">
        <v>5</v>
      </c>
      <c r="I243" s="3" t="s">
        <v>236</v>
      </c>
      <c r="J243" s="3" t="str">
        <f>LEFT(Table1[[#This Row],[County/Parish]],LEN(Table1[[#This Row],[County/Parish]])-5)</f>
        <v>AUSTIN</v>
      </c>
      <c r="K243" s="3" t="s">
        <v>644</v>
      </c>
      <c r="L243" s="3" t="s">
        <v>93</v>
      </c>
      <c r="M243" s="3" t="s">
        <v>94</v>
      </c>
      <c r="N243" s="3" t="s">
        <v>119</v>
      </c>
      <c r="O243" s="3">
        <v>10900</v>
      </c>
      <c r="P243" s="5">
        <v>38537</v>
      </c>
      <c r="Q243" s="5">
        <v>38838</v>
      </c>
      <c r="R243" s="5">
        <v>40238</v>
      </c>
      <c r="S243" s="3">
        <v>29</v>
      </c>
      <c r="T243" s="3">
        <v>421513</v>
      </c>
      <c r="V243" s="3">
        <v>3451</v>
      </c>
      <c r="X243" s="3">
        <v>2</v>
      </c>
      <c r="Z243" s="3">
        <v>2737</v>
      </c>
      <c r="AA243" s="3">
        <v>73703</v>
      </c>
      <c r="AC243" s="3">
        <v>425</v>
      </c>
      <c r="AD243" s="3">
        <v>39332</v>
      </c>
      <c r="AE243" s="3">
        <v>1835</v>
      </c>
      <c r="AF243" s="3" t="s">
        <v>108</v>
      </c>
      <c r="AG243" s="3">
        <v>195802</v>
      </c>
      <c r="AH243" s="3">
        <v>34469</v>
      </c>
      <c r="AI243" s="3">
        <v>1188</v>
      </c>
      <c r="AJ243" s="3" t="s">
        <v>181</v>
      </c>
      <c r="AK243" s="3">
        <v>15</v>
      </c>
      <c r="AL243" s="3">
        <v>274</v>
      </c>
      <c r="AM243" s="3">
        <v>1553</v>
      </c>
      <c r="AN243" s="3">
        <v>1641067</v>
      </c>
      <c r="AO243" s="3">
        <v>0</v>
      </c>
      <c r="AP243" s="3">
        <v>98</v>
      </c>
      <c r="AQ243" s="3">
        <v>14684</v>
      </c>
      <c r="AR243" s="5">
        <v>42491</v>
      </c>
      <c r="AS243" s="3">
        <v>138</v>
      </c>
      <c r="AT243" s="3">
        <v>0</v>
      </c>
      <c r="AU243" s="3">
        <v>0</v>
      </c>
      <c r="AV243" s="3">
        <v>105890</v>
      </c>
      <c r="AX243" s="3">
        <v>122140</v>
      </c>
      <c r="AZ243" s="3">
        <v>9.4</v>
      </c>
      <c r="BB243" s="3">
        <v>46592</v>
      </c>
      <c r="BC243" s="3">
        <v>2</v>
      </c>
      <c r="BD243" s="3">
        <v>440</v>
      </c>
      <c r="BE243" s="3">
        <v>2</v>
      </c>
      <c r="BF243" s="3">
        <v>8205</v>
      </c>
      <c r="BG243" s="3">
        <v>2</v>
      </c>
      <c r="BH243" s="3">
        <v>49</v>
      </c>
      <c r="BI243" s="3">
        <v>2</v>
      </c>
      <c r="BJ243" s="3">
        <v>9812</v>
      </c>
      <c r="BK243" s="3">
        <v>9824</v>
      </c>
      <c r="BL243" s="3">
        <v>0.67</v>
      </c>
      <c r="BM243" s="3">
        <v>54.7</v>
      </c>
      <c r="BN243" s="5">
        <v>38849</v>
      </c>
      <c r="BO243" s="3">
        <v>1</v>
      </c>
      <c r="BP243" s="3">
        <v>1</v>
      </c>
      <c r="BQ243" s="3" t="s">
        <v>89</v>
      </c>
      <c r="BR243" s="3" t="s">
        <v>150</v>
      </c>
      <c r="BS243" s="3">
        <v>216963</v>
      </c>
      <c r="BT243" s="3">
        <v>12</v>
      </c>
      <c r="BV243" s="3" t="s">
        <v>624</v>
      </c>
      <c r="BW243" s="3" t="s">
        <v>99</v>
      </c>
      <c r="BX243" s="3">
        <v>3</v>
      </c>
      <c r="BY243" s="3" t="s">
        <v>100</v>
      </c>
      <c r="BZ243" s="3">
        <v>180</v>
      </c>
      <c r="CA243" s="3" t="s">
        <v>101</v>
      </c>
      <c r="CD243" s="3">
        <v>29.763769799999999</v>
      </c>
      <c r="CE243" s="3">
        <v>364</v>
      </c>
      <c r="CF243" s="3">
        <v>-96.197590300000002</v>
      </c>
      <c r="CG243" s="3">
        <v>2</v>
      </c>
      <c r="CI243" s="3" t="s">
        <v>102</v>
      </c>
      <c r="CJ243" s="3" t="s">
        <v>89</v>
      </c>
      <c r="CK243" s="3" t="s">
        <v>152</v>
      </c>
      <c r="CL243" s="3">
        <v>113685396</v>
      </c>
      <c r="CM243" s="3">
        <v>2</v>
      </c>
      <c r="CO243" s="3">
        <v>0</v>
      </c>
      <c r="CP243" s="3">
        <v>0</v>
      </c>
    </row>
    <row r="244" spans="1:94" ht="45">
      <c r="A244" s="4">
        <v>42215311070000</v>
      </c>
      <c r="B244" s="7">
        <v>4221531107</v>
      </c>
      <c r="C244" s="4">
        <f>COUNTIF(Table2[API 10/UWI],Table1[[#This Row],[Cleaned API]])</f>
        <v>1</v>
      </c>
      <c r="D244" s="7" t="str">
        <f>IFERROR(INDEX(Table2[Permit Type],MATCH(Table1[[#This Row],[Cleaned API]],Table2[API 10/UWI],0)), "Not in Permit List")</f>
        <v>Recomplete</v>
      </c>
      <c r="E244" s="7" t="str">
        <f>IF(AND(Table1[[#This Row],[Occurences in Magnum Permit List]]&gt;0, Table1[[#This Row],[Data Pull Permit Type]]="NewDrill"), "Y", "N")</f>
        <v>N</v>
      </c>
      <c r="F244" s="3" t="s">
        <v>89</v>
      </c>
      <c r="G244" s="3" t="s">
        <v>553</v>
      </c>
      <c r="H244" s="8">
        <v>7</v>
      </c>
      <c r="I244" s="3" t="s">
        <v>443</v>
      </c>
      <c r="J244" s="3" t="str">
        <f>LEFT(Table1[[#This Row],[County/Parish]],LEN(Table1[[#This Row],[County/Parish]])-5)</f>
        <v>HIDALGO</v>
      </c>
      <c r="K244" s="3" t="s">
        <v>444</v>
      </c>
      <c r="L244" s="3" t="s">
        <v>93</v>
      </c>
      <c r="M244" s="3" t="s">
        <v>194</v>
      </c>
      <c r="N244" s="3" t="s">
        <v>95</v>
      </c>
      <c r="O244" s="3">
        <v>9013</v>
      </c>
      <c r="P244" s="5">
        <v>38484</v>
      </c>
      <c r="Q244" s="5">
        <v>38473</v>
      </c>
      <c r="R244" s="5">
        <v>38626</v>
      </c>
      <c r="S244" s="3">
        <v>4</v>
      </c>
      <c r="T244" s="3">
        <v>3513</v>
      </c>
      <c r="Y244" s="3">
        <v>11</v>
      </c>
      <c r="Z244" s="3">
        <v>0</v>
      </c>
      <c r="AA244" s="3">
        <v>586</v>
      </c>
      <c r="AD244" s="3">
        <v>1693</v>
      </c>
      <c r="AE244" s="3">
        <v>0</v>
      </c>
      <c r="AF244" s="3" t="s">
        <v>96</v>
      </c>
      <c r="AG244" s="3">
        <v>3513</v>
      </c>
      <c r="AH244" s="3">
        <v>586</v>
      </c>
      <c r="AI244" s="3">
        <v>0</v>
      </c>
      <c r="AK244" s="3">
        <v>0</v>
      </c>
      <c r="AL244" s="3">
        <v>10</v>
      </c>
      <c r="AM244" s="3">
        <v>60</v>
      </c>
      <c r="AN244" s="3">
        <v>59867</v>
      </c>
      <c r="AO244" s="3">
        <v>0</v>
      </c>
      <c r="AR244" s="5">
        <v>42522</v>
      </c>
      <c r="AT244" s="3">
        <v>0</v>
      </c>
      <c r="AU244" s="3">
        <v>0</v>
      </c>
      <c r="AZ244" s="3">
        <v>0</v>
      </c>
      <c r="BA244" s="3">
        <v>0</v>
      </c>
      <c r="BB244" s="3">
        <v>1796</v>
      </c>
      <c r="BC244" s="3">
        <v>2</v>
      </c>
      <c r="BF244" s="3">
        <v>299</v>
      </c>
      <c r="BG244" s="3">
        <v>2</v>
      </c>
      <c r="BH244" s="3">
        <v>2</v>
      </c>
      <c r="BI244" s="3">
        <v>2</v>
      </c>
      <c r="BJ244" s="3">
        <v>6631</v>
      </c>
      <c r="BK244" s="3">
        <v>6638</v>
      </c>
      <c r="BL244" s="3">
        <v>0.72</v>
      </c>
      <c r="BM244" s="3">
        <v>66.5</v>
      </c>
      <c r="BN244" s="5">
        <v>38484</v>
      </c>
      <c r="BO244" s="3">
        <v>1</v>
      </c>
      <c r="BP244" s="3">
        <v>1</v>
      </c>
      <c r="BQ244" s="3" t="s">
        <v>413</v>
      </c>
      <c r="BR244" s="3" t="s">
        <v>335</v>
      </c>
      <c r="BS244" s="3">
        <v>216585</v>
      </c>
      <c r="BT244" s="3">
        <v>7</v>
      </c>
      <c r="BV244" s="3" t="s">
        <v>445</v>
      </c>
      <c r="BW244" s="3" t="s">
        <v>99</v>
      </c>
      <c r="BX244" s="3">
        <v>4</v>
      </c>
      <c r="BY244" s="3" t="s">
        <v>100</v>
      </c>
      <c r="CA244" s="3" t="s">
        <v>101</v>
      </c>
      <c r="CD244" s="3">
        <v>26.262508499999999</v>
      </c>
      <c r="CE244" s="3">
        <v>54</v>
      </c>
      <c r="CF244" s="3">
        <v>-97.909125099999997</v>
      </c>
      <c r="CI244" s="3" t="s">
        <v>102</v>
      </c>
      <c r="CJ244" s="3" t="s">
        <v>89</v>
      </c>
      <c r="CK244" s="3" t="s">
        <v>447</v>
      </c>
      <c r="CL244" s="3">
        <v>113627240</v>
      </c>
      <c r="CN244" s="3">
        <v>3513</v>
      </c>
      <c r="CO244" s="3">
        <v>0</v>
      </c>
      <c r="CP244" s="3">
        <v>0</v>
      </c>
    </row>
    <row r="245" spans="1:94" ht="45">
      <c r="A245" s="4">
        <v>42215315210000</v>
      </c>
      <c r="B245" s="7">
        <v>4221531521</v>
      </c>
      <c r="C245" s="4">
        <f>COUNTIF(Table2[API 10/UWI],Table1[[#This Row],[Cleaned API]])</f>
        <v>2</v>
      </c>
      <c r="D245" s="7" t="str">
        <f>IFERROR(INDEX(Table2[Permit Type],MATCH(Table1[[#This Row],[Cleaned API]],Table2[API 10/UWI],0)), "Not in Permit List")</f>
        <v>Recomplete</v>
      </c>
      <c r="E245" s="7" t="str">
        <f>IF(AND(Table1[[#This Row],[Occurences in Magnum Permit List]]&gt;0, Table1[[#This Row],[Data Pull Permit Type]]="NewDrill"), "Y", "N")</f>
        <v>N</v>
      </c>
      <c r="F245" s="3" t="s">
        <v>89</v>
      </c>
      <c r="G245" s="3" t="s">
        <v>553</v>
      </c>
      <c r="H245" s="8">
        <v>9</v>
      </c>
      <c r="I245" s="3" t="s">
        <v>443</v>
      </c>
      <c r="J245" s="3" t="str">
        <f>LEFT(Table1[[#This Row],[County/Parish]],LEN(Table1[[#This Row],[County/Parish]])-5)</f>
        <v>HIDALGO</v>
      </c>
      <c r="K245" s="3" t="s">
        <v>746</v>
      </c>
      <c r="L245" s="3" t="s">
        <v>93</v>
      </c>
      <c r="M245" s="3" t="s">
        <v>211</v>
      </c>
      <c r="N245" s="3" t="s">
        <v>95</v>
      </c>
      <c r="O245" s="3">
        <v>10830</v>
      </c>
      <c r="P245" s="5">
        <v>36811</v>
      </c>
      <c r="Q245" s="5">
        <v>38626</v>
      </c>
      <c r="R245" s="5">
        <v>38991</v>
      </c>
      <c r="S245" s="3">
        <v>9</v>
      </c>
      <c r="T245" s="3">
        <v>3561</v>
      </c>
      <c r="Y245" s="3">
        <v>25</v>
      </c>
      <c r="Z245" s="3">
        <v>181</v>
      </c>
      <c r="AA245" s="3">
        <v>594</v>
      </c>
      <c r="AD245" s="3">
        <v>3000</v>
      </c>
      <c r="AE245" s="3">
        <v>0</v>
      </c>
      <c r="AF245" s="3" t="s">
        <v>96</v>
      </c>
      <c r="AG245" s="3">
        <v>3334</v>
      </c>
      <c r="AH245" s="3">
        <v>556</v>
      </c>
      <c r="AI245" s="3">
        <v>169</v>
      </c>
      <c r="AK245" s="3">
        <v>0</v>
      </c>
      <c r="AL245" s="3">
        <v>1</v>
      </c>
      <c r="AM245" s="3">
        <v>8</v>
      </c>
      <c r="AN245" s="3">
        <v>7633</v>
      </c>
      <c r="AO245" s="3">
        <v>1</v>
      </c>
      <c r="AQ245" s="3">
        <v>3000</v>
      </c>
      <c r="AR245" s="5">
        <v>39600</v>
      </c>
      <c r="AS245" s="3">
        <v>152</v>
      </c>
      <c r="AT245" s="3">
        <v>0</v>
      </c>
      <c r="AU245" s="3">
        <v>0</v>
      </c>
      <c r="AZ245" s="3">
        <v>0</v>
      </c>
      <c r="BA245" s="3">
        <v>0</v>
      </c>
      <c r="BB245" s="3">
        <v>3000</v>
      </c>
      <c r="BC245" s="3">
        <v>1</v>
      </c>
      <c r="BF245" s="3">
        <v>500</v>
      </c>
      <c r="BG245" s="3">
        <v>1</v>
      </c>
      <c r="BH245" s="3">
        <v>3</v>
      </c>
      <c r="BI245" s="3">
        <v>1</v>
      </c>
      <c r="BJ245" s="3">
        <v>8552</v>
      </c>
      <c r="BK245" s="3">
        <v>8566</v>
      </c>
      <c r="BL245" s="3">
        <v>0.56999999999999995</v>
      </c>
      <c r="BN245" s="5">
        <v>38615</v>
      </c>
      <c r="BO245" s="3">
        <v>1</v>
      </c>
      <c r="BP245" s="3">
        <v>1</v>
      </c>
      <c r="BQ245" s="3" t="s">
        <v>413</v>
      </c>
      <c r="BR245" s="3" t="s">
        <v>335</v>
      </c>
      <c r="BS245" s="3">
        <v>216173</v>
      </c>
      <c r="BT245" s="3">
        <v>14</v>
      </c>
      <c r="BV245" s="3" t="s">
        <v>445</v>
      </c>
      <c r="BW245" s="3" t="s">
        <v>99</v>
      </c>
      <c r="BX245" s="3">
        <v>4</v>
      </c>
      <c r="BY245" s="3" t="s">
        <v>100</v>
      </c>
      <c r="CA245" s="3" t="s">
        <v>101</v>
      </c>
      <c r="CD245" s="3">
        <v>26.261217299999998</v>
      </c>
      <c r="CE245" s="3">
        <v>54</v>
      </c>
      <c r="CF245" s="3">
        <v>-97.909182999999999</v>
      </c>
      <c r="CI245" s="3" t="s">
        <v>102</v>
      </c>
      <c r="CJ245" s="3" t="s">
        <v>89</v>
      </c>
      <c r="CK245" s="3" t="s">
        <v>447</v>
      </c>
      <c r="CL245" s="3">
        <v>113103586</v>
      </c>
      <c r="CN245" s="3">
        <v>561</v>
      </c>
      <c r="CO245" s="3">
        <v>29</v>
      </c>
      <c r="CP245" s="3">
        <v>0</v>
      </c>
    </row>
    <row r="246" spans="1:94" ht="45">
      <c r="A246" s="4">
        <v>42409327990000</v>
      </c>
      <c r="B246" s="7">
        <v>4240932799</v>
      </c>
      <c r="C246" s="4">
        <f>COUNTIF(Table2[API 10/UWI],Table1[[#This Row],[Cleaned API]])</f>
        <v>1</v>
      </c>
      <c r="D246" s="7" t="str">
        <f>IFERROR(INDEX(Table2[Permit Type],MATCH(Table1[[#This Row],[Cleaned API]],Table2[API 10/UWI],0)), "Not in Permit List")</f>
        <v>NewDrill</v>
      </c>
      <c r="E246" s="7" t="str">
        <f>IF(AND(Table1[[#This Row],[Occurences in Magnum Permit List]]&gt;0, Table1[[#This Row],[Data Pull Permit Type]]="NewDrill"), "Y", "N")</f>
        <v>Y</v>
      </c>
      <c r="F246" s="3" t="s">
        <v>89</v>
      </c>
      <c r="G246" s="3" t="s">
        <v>747</v>
      </c>
      <c r="H246" s="8">
        <v>3</v>
      </c>
      <c r="I246" s="3" t="s">
        <v>293</v>
      </c>
      <c r="J246" s="3" t="str">
        <f>LEFT(Table1[[#This Row],[County/Parish]],LEN(Table1[[#This Row],[County/Parish]])-5)</f>
        <v>SAN PATRICIO</v>
      </c>
      <c r="K246" s="3" t="s">
        <v>748</v>
      </c>
      <c r="L246" s="3" t="s">
        <v>93</v>
      </c>
      <c r="M246" s="3" t="s">
        <v>194</v>
      </c>
      <c r="N246" s="3" t="s">
        <v>95</v>
      </c>
      <c r="O246" s="3">
        <v>5902</v>
      </c>
      <c r="P246" s="5">
        <v>38590</v>
      </c>
      <c r="Q246" s="5">
        <v>38687</v>
      </c>
      <c r="R246" s="5">
        <v>39783</v>
      </c>
      <c r="S246" s="3">
        <v>36</v>
      </c>
      <c r="T246" s="3">
        <v>50573</v>
      </c>
      <c r="V246" s="3">
        <v>6</v>
      </c>
      <c r="X246" s="3">
        <v>1</v>
      </c>
      <c r="Y246" s="3">
        <v>235</v>
      </c>
      <c r="Z246" s="3">
        <v>0</v>
      </c>
      <c r="AA246" s="3">
        <v>8435</v>
      </c>
      <c r="AD246" s="3">
        <v>2045</v>
      </c>
      <c r="AE246" s="3">
        <v>0</v>
      </c>
      <c r="AF246" s="3" t="s">
        <v>96</v>
      </c>
      <c r="AG246" s="3">
        <v>15961</v>
      </c>
      <c r="AH246" s="3">
        <v>2660</v>
      </c>
      <c r="AI246" s="3">
        <v>0</v>
      </c>
      <c r="AK246" s="3">
        <v>0</v>
      </c>
      <c r="AL246" s="3">
        <v>25</v>
      </c>
      <c r="AM246" s="3">
        <v>149</v>
      </c>
      <c r="AN246" s="3">
        <v>148806</v>
      </c>
      <c r="AO246" s="3">
        <v>0</v>
      </c>
      <c r="AP246" s="3">
        <v>5</v>
      </c>
      <c r="AQ246" s="3">
        <v>16371</v>
      </c>
      <c r="AR246" s="5">
        <v>38705</v>
      </c>
      <c r="AS246" s="3">
        <v>0</v>
      </c>
      <c r="AT246" s="3">
        <v>975</v>
      </c>
      <c r="AU246" s="3">
        <v>1680</v>
      </c>
      <c r="AW246" s="3">
        <v>6221000</v>
      </c>
      <c r="AX246" s="3">
        <v>8428830</v>
      </c>
      <c r="AY246" s="3">
        <v>0.161</v>
      </c>
      <c r="AZ246" s="3">
        <v>0</v>
      </c>
      <c r="BA246" s="3">
        <v>4.3</v>
      </c>
      <c r="BB246" s="3">
        <v>4613</v>
      </c>
      <c r="BC246" s="3">
        <v>2</v>
      </c>
      <c r="BD246" s="3">
        <v>4</v>
      </c>
      <c r="BE246" s="3">
        <v>1</v>
      </c>
      <c r="BF246" s="3">
        <v>769</v>
      </c>
      <c r="BG246" s="3">
        <v>2</v>
      </c>
      <c r="BH246" s="3">
        <v>5</v>
      </c>
      <c r="BI246" s="3">
        <v>2</v>
      </c>
      <c r="BJ246" s="3">
        <v>4598</v>
      </c>
      <c r="BK246" s="3">
        <v>4605</v>
      </c>
      <c r="BL246" s="3">
        <v>0.56999999999999995</v>
      </c>
      <c r="BN246" s="5">
        <v>38630</v>
      </c>
      <c r="BO246" s="3">
        <v>1</v>
      </c>
      <c r="BP246" s="3">
        <v>1</v>
      </c>
      <c r="BQ246" s="3" t="s">
        <v>89</v>
      </c>
      <c r="BR246" s="3" t="s">
        <v>335</v>
      </c>
      <c r="BS246" s="3">
        <v>216299</v>
      </c>
      <c r="BT246" s="3">
        <v>7</v>
      </c>
      <c r="BV246" s="3" t="s">
        <v>749</v>
      </c>
      <c r="BW246" s="3" t="s">
        <v>99</v>
      </c>
      <c r="BX246" s="3">
        <v>4</v>
      </c>
      <c r="BY246" s="3" t="s">
        <v>100</v>
      </c>
      <c r="CA246" s="3" t="s">
        <v>101</v>
      </c>
      <c r="CD246" s="3">
        <v>28.113720600000001</v>
      </c>
      <c r="CE246" s="3">
        <v>316</v>
      </c>
      <c r="CF246" s="3">
        <v>-97.679789099999994</v>
      </c>
      <c r="CI246" s="3" t="s">
        <v>102</v>
      </c>
      <c r="CJ246" s="3" t="s">
        <v>89</v>
      </c>
      <c r="CK246" s="3" t="s">
        <v>401</v>
      </c>
      <c r="CL246" s="3">
        <v>113103581</v>
      </c>
      <c r="CM246" s="3">
        <v>1</v>
      </c>
      <c r="CN246" s="3">
        <v>6221</v>
      </c>
      <c r="CO246" s="3">
        <v>0</v>
      </c>
      <c r="CP246" s="3">
        <v>0</v>
      </c>
    </row>
    <row r="247" spans="1:94" ht="60">
      <c r="A247" s="4">
        <v>42015308980000</v>
      </c>
      <c r="B247" s="7">
        <v>4201530898</v>
      </c>
      <c r="C247" s="4">
        <f>COUNTIF(Table2[API 10/UWI],Table1[[#This Row],[Cleaned API]])</f>
        <v>2</v>
      </c>
      <c r="D247" s="7" t="str">
        <f>IFERROR(INDEX(Table2[Permit Type],MATCH(Table1[[#This Row],[Cleaned API]],Table2[API 10/UWI],0)), "Not in Permit List")</f>
        <v>Recomplete</v>
      </c>
      <c r="E247" s="7" t="str">
        <f>IF(AND(Table1[[#This Row],[Occurences in Magnum Permit List]]&gt;0, Table1[[#This Row],[Data Pull Permit Type]]="NewDrill"), "Y", "N")</f>
        <v>N</v>
      </c>
      <c r="F247" s="3" t="s">
        <v>89</v>
      </c>
      <c r="G247" s="3" t="s">
        <v>734</v>
      </c>
      <c r="H247" s="8">
        <v>5</v>
      </c>
      <c r="I247" s="3" t="s">
        <v>236</v>
      </c>
      <c r="J247" s="3" t="str">
        <f>LEFT(Table1[[#This Row],[County/Parish]],LEN(Table1[[#This Row],[County/Parish]])-5)</f>
        <v>AUSTIN</v>
      </c>
      <c r="K247" s="3" t="s">
        <v>750</v>
      </c>
      <c r="L247" s="3" t="s">
        <v>93</v>
      </c>
      <c r="M247" s="3" t="s">
        <v>211</v>
      </c>
      <c r="N247" s="3" t="s">
        <v>119</v>
      </c>
      <c r="O247" s="3">
        <v>10900</v>
      </c>
      <c r="P247" s="5">
        <v>38537</v>
      </c>
      <c r="Q247" s="5">
        <v>38626</v>
      </c>
      <c r="R247" s="5">
        <v>38808</v>
      </c>
      <c r="S247" s="3">
        <v>7</v>
      </c>
      <c r="T247" s="3">
        <v>35072</v>
      </c>
      <c r="Y247" s="3">
        <v>2199</v>
      </c>
      <c r="Z247" s="3">
        <v>0</v>
      </c>
      <c r="AA247" s="3">
        <v>5845</v>
      </c>
      <c r="AD247" s="3">
        <v>3965</v>
      </c>
      <c r="AE247" s="3">
        <v>0</v>
      </c>
      <c r="AF247" s="3" t="s">
        <v>108</v>
      </c>
      <c r="AG247" s="3">
        <v>32873</v>
      </c>
      <c r="AH247" s="3">
        <v>5479</v>
      </c>
      <c r="AI247" s="3">
        <v>0</v>
      </c>
      <c r="AJ247" s="3" t="s">
        <v>181</v>
      </c>
      <c r="AK247" s="3">
        <v>0</v>
      </c>
      <c r="AL247" s="3">
        <v>50</v>
      </c>
      <c r="AM247" s="3">
        <v>301</v>
      </c>
      <c r="AN247" s="3">
        <v>300967</v>
      </c>
      <c r="AO247" s="3">
        <v>0</v>
      </c>
      <c r="AR247" s="5">
        <v>39203</v>
      </c>
      <c r="AT247" s="3">
        <v>0</v>
      </c>
      <c r="AU247" s="3">
        <v>0</v>
      </c>
      <c r="AZ247" s="3">
        <v>0</v>
      </c>
      <c r="BA247" s="3">
        <v>0</v>
      </c>
      <c r="BB247" s="3">
        <v>9029</v>
      </c>
      <c r="BC247" s="3">
        <v>2</v>
      </c>
      <c r="BF247" s="3">
        <v>1505</v>
      </c>
      <c r="BG247" s="3">
        <v>2</v>
      </c>
      <c r="BH247" s="3">
        <v>9</v>
      </c>
      <c r="BI247" s="3">
        <v>2</v>
      </c>
      <c r="BJ247" s="3">
        <v>10260</v>
      </c>
      <c r="BK247" s="3">
        <v>10276</v>
      </c>
      <c r="BL247" s="3">
        <v>0.69</v>
      </c>
      <c r="BN247" s="5">
        <v>38637</v>
      </c>
      <c r="BO247" s="3">
        <v>1</v>
      </c>
      <c r="BP247" s="3">
        <v>1</v>
      </c>
      <c r="BQ247" s="3" t="s">
        <v>89</v>
      </c>
      <c r="BR247" s="3" t="s">
        <v>150</v>
      </c>
      <c r="BS247" s="3">
        <v>216159</v>
      </c>
      <c r="BT247" s="3">
        <v>16</v>
      </c>
      <c r="BV247" s="3" t="s">
        <v>624</v>
      </c>
      <c r="BW247" s="3" t="s">
        <v>99</v>
      </c>
      <c r="BX247" s="3">
        <v>3</v>
      </c>
      <c r="BY247" s="3" t="s">
        <v>100</v>
      </c>
      <c r="BZ247" s="3">
        <v>180</v>
      </c>
      <c r="CA247" s="3" t="s">
        <v>101</v>
      </c>
      <c r="CD247" s="3">
        <v>29.763769799999999</v>
      </c>
      <c r="CE247" s="3">
        <v>364</v>
      </c>
      <c r="CF247" s="3">
        <v>-96.197590300000002</v>
      </c>
      <c r="CG247" s="3">
        <v>2</v>
      </c>
      <c r="CI247" s="3" t="s">
        <v>102</v>
      </c>
      <c r="CJ247" s="3" t="s">
        <v>89</v>
      </c>
      <c r="CK247" s="3" t="s">
        <v>152</v>
      </c>
      <c r="CL247" s="3">
        <v>113103530</v>
      </c>
      <c r="CN247" s="3">
        <v>35072</v>
      </c>
      <c r="CO247" s="3">
        <v>0</v>
      </c>
      <c r="CP247" s="3">
        <v>0</v>
      </c>
    </row>
    <row r="248" spans="1:94" ht="45">
      <c r="A248" s="4">
        <v>42215314080000</v>
      </c>
      <c r="B248" s="7">
        <v>4221531408</v>
      </c>
      <c r="C248" s="4">
        <f>COUNTIF(Table2[API 10/UWI],Table1[[#This Row],[Cleaned API]])</f>
        <v>2</v>
      </c>
      <c r="D248" s="7" t="str">
        <f>IFERROR(INDEX(Table2[Permit Type],MATCH(Table1[[#This Row],[Cleaned API]],Table2[API 10/UWI],0)), "Not in Permit List")</f>
        <v>Recomplete</v>
      </c>
      <c r="E248" s="7" t="str">
        <f>IF(AND(Table1[[#This Row],[Occurences in Magnum Permit List]]&gt;0, Table1[[#This Row],[Data Pull Permit Type]]="NewDrill"), "Y", "N")</f>
        <v>N</v>
      </c>
      <c r="F248" s="3" t="s">
        <v>89</v>
      </c>
      <c r="G248" s="3" t="s">
        <v>553</v>
      </c>
      <c r="H248" s="8">
        <v>8</v>
      </c>
      <c r="I248" s="3" t="s">
        <v>443</v>
      </c>
      <c r="J248" s="3" t="str">
        <f>LEFT(Table1[[#This Row],[County/Parish]],LEN(Table1[[#This Row],[County/Parish]])-5)</f>
        <v>HIDALGO</v>
      </c>
      <c r="K248" s="3" t="s">
        <v>751</v>
      </c>
      <c r="L248" s="3" t="s">
        <v>93</v>
      </c>
      <c r="M248" s="3" t="s">
        <v>211</v>
      </c>
      <c r="N248" s="3" t="s">
        <v>95</v>
      </c>
      <c r="O248" s="3">
        <v>11100</v>
      </c>
      <c r="P248" s="5">
        <v>38518</v>
      </c>
      <c r="Q248" s="5">
        <v>38596</v>
      </c>
      <c r="R248" s="5">
        <v>38838</v>
      </c>
      <c r="S248" s="3">
        <v>6</v>
      </c>
      <c r="T248" s="3">
        <v>88293</v>
      </c>
      <c r="Y248" s="3">
        <v>71</v>
      </c>
      <c r="Z248" s="3">
        <v>0</v>
      </c>
      <c r="AA248" s="3">
        <v>14715</v>
      </c>
      <c r="AD248" s="3">
        <v>16147</v>
      </c>
      <c r="AE248" s="3">
        <v>0</v>
      </c>
      <c r="AF248" s="3" t="s">
        <v>96</v>
      </c>
      <c r="AG248" s="3">
        <v>87977</v>
      </c>
      <c r="AH248" s="3">
        <v>14663</v>
      </c>
      <c r="AI248" s="3">
        <v>0</v>
      </c>
      <c r="AK248" s="3">
        <v>0</v>
      </c>
      <c r="AL248" s="3">
        <v>191</v>
      </c>
      <c r="AM248" s="3">
        <v>1144</v>
      </c>
      <c r="AN248" s="3">
        <v>1144452</v>
      </c>
      <c r="AO248" s="3">
        <v>0</v>
      </c>
      <c r="AR248" s="5">
        <v>39600</v>
      </c>
      <c r="AT248" s="3">
        <v>0</v>
      </c>
      <c r="AU248" s="3">
        <v>0</v>
      </c>
      <c r="AZ248" s="3">
        <v>0</v>
      </c>
      <c r="BA248" s="3">
        <v>0</v>
      </c>
      <c r="BB248" s="3">
        <v>35478</v>
      </c>
      <c r="BC248" s="3">
        <v>2</v>
      </c>
      <c r="BF248" s="3">
        <v>5913</v>
      </c>
      <c r="BG248" s="3">
        <v>2</v>
      </c>
      <c r="BH248" s="3">
        <v>35</v>
      </c>
      <c r="BI248" s="3">
        <v>2</v>
      </c>
      <c r="BJ248" s="3">
        <v>8480</v>
      </c>
      <c r="BK248" s="3">
        <v>8490</v>
      </c>
      <c r="BL248" s="3">
        <v>0.56999999999999995</v>
      </c>
      <c r="BM248" s="3">
        <v>50.4</v>
      </c>
      <c r="BN248" s="5">
        <v>38604</v>
      </c>
      <c r="BO248" s="3">
        <v>1</v>
      </c>
      <c r="BP248" s="3">
        <v>1</v>
      </c>
      <c r="BQ248" s="3" t="s">
        <v>413</v>
      </c>
      <c r="BR248" s="3" t="s">
        <v>335</v>
      </c>
      <c r="BS248" s="3">
        <v>215942</v>
      </c>
      <c r="BT248" s="3">
        <v>10</v>
      </c>
      <c r="BV248" s="3" t="s">
        <v>445</v>
      </c>
      <c r="BW248" s="3" t="s">
        <v>99</v>
      </c>
      <c r="BX248" s="3">
        <v>4</v>
      </c>
      <c r="BY248" s="3" t="s">
        <v>100</v>
      </c>
      <c r="CA248" s="3" t="s">
        <v>101</v>
      </c>
      <c r="CD248" s="3">
        <v>26.263426599999999</v>
      </c>
      <c r="CE248" s="3">
        <v>54</v>
      </c>
      <c r="CF248" s="3">
        <v>-97.9081525</v>
      </c>
      <c r="CI248" s="3" t="s">
        <v>102</v>
      </c>
      <c r="CJ248" s="3" t="s">
        <v>89</v>
      </c>
      <c r="CK248" s="3" t="s">
        <v>447</v>
      </c>
      <c r="CL248" s="3">
        <v>112433437</v>
      </c>
      <c r="CN248" s="3">
        <v>88293</v>
      </c>
      <c r="CO248" s="3">
        <v>0</v>
      </c>
      <c r="CP248" s="3">
        <v>0</v>
      </c>
    </row>
    <row r="249" spans="1:94" ht="60">
      <c r="A249" s="4">
        <v>42015002620000</v>
      </c>
      <c r="B249" s="7">
        <v>4201500262</v>
      </c>
      <c r="C249" s="4">
        <f>COUNTIF(Table2[API 10/UWI],Table1[[#This Row],[Cleaned API]])</f>
        <v>2</v>
      </c>
      <c r="D249" s="7" t="str">
        <f>IFERROR(INDEX(Table2[Permit Type],MATCH(Table1[[#This Row],[Cleaned API]],Table2[API 10/UWI],0)), "Not in Permit List")</f>
        <v>Recomplete</v>
      </c>
      <c r="E249" s="7" t="str">
        <f>IF(AND(Table1[[#This Row],[Occurences in Magnum Permit List]]&gt;0, Table1[[#This Row],[Data Pull Permit Type]]="NewDrill"), "Y", "N")</f>
        <v>N</v>
      </c>
      <c r="F249" s="3" t="s">
        <v>89</v>
      </c>
      <c r="G249" s="3" t="s">
        <v>752</v>
      </c>
      <c r="H249" s="8" t="s">
        <v>736</v>
      </c>
      <c r="I249" s="3" t="s">
        <v>236</v>
      </c>
      <c r="J249" s="3" t="str">
        <f>LEFT(Table1[[#This Row],[County/Parish]],LEN(Table1[[#This Row],[County/Parish]])-5)</f>
        <v>AUSTIN</v>
      </c>
      <c r="K249" s="3" t="s">
        <v>644</v>
      </c>
      <c r="L249" s="3" t="s">
        <v>93</v>
      </c>
      <c r="M249" s="3" t="s">
        <v>94</v>
      </c>
      <c r="N249" s="3" t="s">
        <v>95</v>
      </c>
      <c r="O249" s="3">
        <v>10887</v>
      </c>
      <c r="P249" s="5">
        <v>38213</v>
      </c>
      <c r="Q249" s="5">
        <v>38473</v>
      </c>
      <c r="R249" s="5">
        <v>43983</v>
      </c>
      <c r="S249" s="3">
        <v>155</v>
      </c>
      <c r="T249" s="3">
        <v>374518</v>
      </c>
      <c r="U249" s="3">
        <v>64</v>
      </c>
      <c r="V249" s="3">
        <v>1737</v>
      </c>
      <c r="W249" s="3">
        <v>0</v>
      </c>
      <c r="Y249" s="3">
        <v>243</v>
      </c>
      <c r="Z249" s="3">
        <v>8685</v>
      </c>
      <c r="AA249" s="3">
        <v>64157</v>
      </c>
      <c r="AD249" s="3">
        <v>588</v>
      </c>
      <c r="AE249" s="3">
        <v>136</v>
      </c>
      <c r="AF249" s="3" t="s">
        <v>108</v>
      </c>
      <c r="AG249" s="3">
        <v>28115</v>
      </c>
      <c r="AH249" s="3">
        <v>4822</v>
      </c>
      <c r="AI249" s="3">
        <v>528</v>
      </c>
      <c r="AJ249" s="3" t="s">
        <v>181</v>
      </c>
      <c r="AK249" s="3">
        <v>0</v>
      </c>
      <c r="AL249" s="3">
        <v>26</v>
      </c>
      <c r="AM249" s="3">
        <v>155</v>
      </c>
      <c r="AN249" s="3">
        <v>154500</v>
      </c>
      <c r="AO249" s="3">
        <v>5</v>
      </c>
      <c r="AQ249" s="3">
        <v>17229</v>
      </c>
      <c r="AR249" s="5">
        <v>42176</v>
      </c>
      <c r="AS249" s="3">
        <v>346</v>
      </c>
      <c r="AT249" s="3">
        <v>75</v>
      </c>
      <c r="AU249" s="3">
        <v>680</v>
      </c>
      <c r="AW249" s="3">
        <v>153338.462</v>
      </c>
      <c r="AX249" s="3">
        <v>215610</v>
      </c>
      <c r="AY249" s="3">
        <v>6.5220000000000002</v>
      </c>
      <c r="AZ249" s="3">
        <v>0</v>
      </c>
      <c r="BA249" s="3">
        <v>0</v>
      </c>
      <c r="BB249" s="3">
        <v>8349</v>
      </c>
      <c r="BC249" s="3">
        <v>13</v>
      </c>
      <c r="BD249" s="3">
        <v>136</v>
      </c>
      <c r="BE249" s="3">
        <v>1</v>
      </c>
      <c r="BF249" s="3">
        <v>1392</v>
      </c>
      <c r="BG249" s="3">
        <v>13</v>
      </c>
      <c r="BH249" s="3">
        <v>8</v>
      </c>
      <c r="BI249" s="3">
        <v>13</v>
      </c>
      <c r="BJ249" s="3">
        <v>10360</v>
      </c>
      <c r="BK249" s="3">
        <v>10385</v>
      </c>
      <c r="BL249" s="3">
        <v>0.7</v>
      </c>
      <c r="BN249" s="5">
        <v>38254</v>
      </c>
      <c r="BO249" s="3">
        <v>1</v>
      </c>
      <c r="BP249" s="3">
        <v>1</v>
      </c>
      <c r="BQ249" s="3" t="s">
        <v>89</v>
      </c>
      <c r="BR249" s="3" t="s">
        <v>150</v>
      </c>
      <c r="BS249" s="3">
        <v>215622</v>
      </c>
      <c r="BT249" s="3">
        <v>25</v>
      </c>
      <c r="BV249" s="3" t="s">
        <v>624</v>
      </c>
      <c r="BW249" s="3" t="s">
        <v>99</v>
      </c>
      <c r="BX249" s="3">
        <v>3</v>
      </c>
      <c r="BY249" s="3" t="s">
        <v>100</v>
      </c>
      <c r="BZ249" s="3">
        <v>179</v>
      </c>
      <c r="CA249" s="3" t="s">
        <v>101</v>
      </c>
      <c r="CD249" s="3">
        <v>29.760844899999999</v>
      </c>
      <c r="CE249" s="3">
        <v>214</v>
      </c>
      <c r="CF249" s="3">
        <v>-96.201915299999996</v>
      </c>
      <c r="CG249" s="3">
        <v>2</v>
      </c>
      <c r="CI249" s="3" t="s">
        <v>102</v>
      </c>
      <c r="CJ249" s="3" t="s">
        <v>89</v>
      </c>
      <c r="CK249" s="3" t="s">
        <v>152</v>
      </c>
      <c r="CL249" s="3">
        <v>112433362</v>
      </c>
      <c r="CM249" s="3">
        <v>65</v>
      </c>
      <c r="CN249" s="3">
        <v>9967</v>
      </c>
      <c r="CO249" s="3">
        <v>199</v>
      </c>
      <c r="CP249" s="3">
        <v>0</v>
      </c>
    </row>
    <row r="250" spans="1:94" ht="60">
      <c r="A250" s="4">
        <v>42015002620000</v>
      </c>
      <c r="B250" s="7">
        <v>4201500262</v>
      </c>
      <c r="C250" s="4">
        <f>COUNTIF(Table2[API 10/UWI],Table1[[#This Row],[Cleaned API]])</f>
        <v>2</v>
      </c>
      <c r="D250" s="7" t="str">
        <f>IFERROR(INDEX(Table2[Permit Type],MATCH(Table1[[#This Row],[Cleaned API]],Table2[API 10/UWI],0)), "Not in Permit List")</f>
        <v>Recomplete</v>
      </c>
      <c r="E250" s="7" t="str">
        <f>IF(AND(Table1[[#This Row],[Occurences in Magnum Permit List]]&gt;0, Table1[[#This Row],[Data Pull Permit Type]]="NewDrill"), "Y", "N")</f>
        <v>N</v>
      </c>
      <c r="F250" s="3" t="s">
        <v>89</v>
      </c>
      <c r="G250" s="3" t="s">
        <v>752</v>
      </c>
      <c r="H250" s="8" t="s">
        <v>737</v>
      </c>
      <c r="I250" s="3" t="s">
        <v>236</v>
      </c>
      <c r="J250" s="3" t="str">
        <f>LEFT(Table1[[#This Row],[County/Parish]],LEN(Table1[[#This Row],[County/Parish]])-5)</f>
        <v>AUSTIN</v>
      </c>
      <c r="K250" s="3" t="s">
        <v>753</v>
      </c>
      <c r="L250" s="3" t="s">
        <v>93</v>
      </c>
      <c r="M250" s="3" t="s">
        <v>211</v>
      </c>
      <c r="N250" s="3" t="s">
        <v>95</v>
      </c>
      <c r="O250" s="3">
        <v>10887</v>
      </c>
      <c r="P250" s="5">
        <v>38213</v>
      </c>
      <c r="AF250" s="3" t="s">
        <v>108</v>
      </c>
      <c r="AJ250" s="3" t="s">
        <v>181</v>
      </c>
      <c r="AR250" s="5">
        <v>39203</v>
      </c>
      <c r="AT250" s="3">
        <v>0</v>
      </c>
      <c r="AU250" s="3">
        <v>0</v>
      </c>
      <c r="BJ250" s="3">
        <v>9813</v>
      </c>
      <c r="BK250" s="3">
        <v>9843</v>
      </c>
      <c r="BN250" s="5">
        <v>38254</v>
      </c>
      <c r="BO250" s="3">
        <v>1</v>
      </c>
      <c r="BQ250" s="3" t="s">
        <v>89</v>
      </c>
      <c r="BR250" s="3" t="s">
        <v>150</v>
      </c>
      <c r="BS250" s="3">
        <v>215623</v>
      </c>
      <c r="BT250" s="3">
        <v>30</v>
      </c>
      <c r="BV250" s="3" t="s">
        <v>624</v>
      </c>
      <c r="BW250" s="3" t="s">
        <v>99</v>
      </c>
      <c r="BX250" s="3">
        <v>3</v>
      </c>
      <c r="BY250" s="3" t="s">
        <v>100</v>
      </c>
      <c r="BZ250" s="3">
        <v>179</v>
      </c>
      <c r="CA250" s="3" t="s">
        <v>101</v>
      </c>
      <c r="CD250" s="3">
        <v>29.760844899999999</v>
      </c>
      <c r="CE250" s="3">
        <v>214</v>
      </c>
      <c r="CF250" s="3">
        <v>-96.201915299999996</v>
      </c>
      <c r="CG250" s="3">
        <v>2</v>
      </c>
      <c r="CI250" s="3" t="s">
        <v>102</v>
      </c>
      <c r="CJ250" s="3" t="s">
        <v>89</v>
      </c>
      <c r="CK250" s="3" t="s">
        <v>152</v>
      </c>
      <c r="CL250" s="3">
        <v>112433361</v>
      </c>
      <c r="CP250" s="3">
        <v>0</v>
      </c>
    </row>
    <row r="251" spans="1:94" ht="60">
      <c r="A251" s="4">
        <v>42015308730000</v>
      </c>
      <c r="B251" s="7">
        <v>4201530873</v>
      </c>
      <c r="C251" s="4">
        <f>COUNTIF(Table2[API 10/UWI],Table1[[#This Row],[Cleaned API]])</f>
        <v>1</v>
      </c>
      <c r="D251" s="7" t="str">
        <f>IFERROR(INDEX(Table2[Permit Type],MATCH(Table1[[#This Row],[Cleaned API]],Table2[API 10/UWI],0)), "Not in Permit List")</f>
        <v>NewDrill</v>
      </c>
      <c r="E251" s="7" t="str">
        <f>IF(AND(Table1[[#This Row],[Occurences in Magnum Permit List]]&gt;0, Table1[[#This Row],[Data Pull Permit Type]]="NewDrill"), "Y", "N")</f>
        <v>Y</v>
      </c>
      <c r="F251" s="3" t="s">
        <v>89</v>
      </c>
      <c r="G251" s="3" t="s">
        <v>754</v>
      </c>
      <c r="H251" s="8">
        <v>1</v>
      </c>
      <c r="I251" s="3" t="s">
        <v>236</v>
      </c>
      <c r="J251" s="3" t="str">
        <f>LEFT(Table1[[#This Row],[County/Parish]],LEN(Table1[[#This Row],[County/Parish]])-5)</f>
        <v>AUSTIN</v>
      </c>
      <c r="K251" s="3" t="s">
        <v>755</v>
      </c>
      <c r="L251" s="3" t="s">
        <v>93</v>
      </c>
      <c r="M251" s="3" t="s">
        <v>194</v>
      </c>
      <c r="N251" s="3" t="s">
        <v>119</v>
      </c>
      <c r="O251" s="3">
        <v>10858</v>
      </c>
      <c r="P251" s="5">
        <v>38208</v>
      </c>
      <c r="Q251" s="5">
        <v>38443</v>
      </c>
      <c r="R251" s="5">
        <v>39722</v>
      </c>
      <c r="S251" s="3">
        <v>42</v>
      </c>
      <c r="T251" s="3">
        <v>118353</v>
      </c>
      <c r="Y251" s="3">
        <v>238</v>
      </c>
      <c r="Z251" s="3">
        <v>45085</v>
      </c>
      <c r="AA251" s="3">
        <v>19726</v>
      </c>
      <c r="AD251" s="3">
        <v>2389</v>
      </c>
      <c r="AE251" s="3">
        <v>0</v>
      </c>
      <c r="AF251" s="3" t="s">
        <v>108</v>
      </c>
      <c r="AG251" s="3">
        <v>11706</v>
      </c>
      <c r="AH251" s="3">
        <v>1951</v>
      </c>
      <c r="AI251" s="3">
        <v>4458</v>
      </c>
      <c r="AJ251" s="3" t="s">
        <v>181</v>
      </c>
      <c r="AK251" s="3">
        <v>0</v>
      </c>
      <c r="AL251" s="3">
        <v>8</v>
      </c>
      <c r="AM251" s="3">
        <v>47</v>
      </c>
      <c r="AN251" s="3">
        <v>46839</v>
      </c>
      <c r="AO251" s="3">
        <v>91</v>
      </c>
      <c r="AQ251" s="3">
        <v>36275</v>
      </c>
      <c r="AR251" s="5">
        <v>42491</v>
      </c>
      <c r="AS251" s="3">
        <v>13819</v>
      </c>
      <c r="AT251" s="3">
        <v>0</v>
      </c>
      <c r="AU251" s="3">
        <v>0</v>
      </c>
      <c r="AZ251" s="3">
        <v>0</v>
      </c>
      <c r="BA251" s="3">
        <v>0</v>
      </c>
      <c r="BB251" s="3">
        <v>6090</v>
      </c>
      <c r="BC251" s="3">
        <v>25</v>
      </c>
      <c r="BF251" s="3">
        <v>1015</v>
      </c>
      <c r="BG251" s="3">
        <v>25</v>
      </c>
      <c r="BH251" s="3">
        <v>6</v>
      </c>
      <c r="BI251" s="3">
        <v>25</v>
      </c>
      <c r="BJ251" s="3">
        <v>3217</v>
      </c>
      <c r="BK251" s="3">
        <v>3221</v>
      </c>
      <c r="BL251" s="3">
        <v>0.56000000000000005</v>
      </c>
      <c r="BN251" s="5">
        <v>38386</v>
      </c>
      <c r="BO251" s="3">
        <v>1</v>
      </c>
      <c r="BP251" s="3">
        <v>1</v>
      </c>
      <c r="BQ251" s="3" t="s">
        <v>89</v>
      </c>
      <c r="BR251" s="3" t="s">
        <v>150</v>
      </c>
      <c r="BS251" s="3">
        <v>214501</v>
      </c>
      <c r="BT251" s="3">
        <v>4</v>
      </c>
      <c r="BV251" s="3" t="s">
        <v>624</v>
      </c>
      <c r="BW251" s="3" t="s">
        <v>99</v>
      </c>
      <c r="BX251" s="3">
        <v>3</v>
      </c>
      <c r="BY251" s="3" t="s">
        <v>100</v>
      </c>
      <c r="BZ251" s="3">
        <v>163</v>
      </c>
      <c r="CA251" s="3" t="s">
        <v>101</v>
      </c>
      <c r="CD251" s="3">
        <v>29.773352899999999</v>
      </c>
      <c r="CE251" s="3">
        <v>206</v>
      </c>
      <c r="CF251" s="3">
        <v>-96.212654200000003</v>
      </c>
      <c r="CG251" s="3">
        <v>2</v>
      </c>
      <c r="CI251" s="3" t="s">
        <v>102</v>
      </c>
      <c r="CJ251" s="3" t="s">
        <v>89</v>
      </c>
      <c r="CK251" s="3" t="s">
        <v>152</v>
      </c>
      <c r="CL251" s="3">
        <v>110952086</v>
      </c>
      <c r="CN251" s="3">
        <v>24292</v>
      </c>
      <c r="CO251" s="3">
        <v>9253</v>
      </c>
      <c r="CP251" s="3">
        <v>0</v>
      </c>
    </row>
    <row r="252" spans="1:94" ht="45">
      <c r="A252" s="4">
        <v>42089316290000</v>
      </c>
      <c r="B252" s="7">
        <v>4208931629</v>
      </c>
      <c r="C252" s="4">
        <f>COUNTIF(Table2[API 10/UWI],Table1[[#This Row],[Cleaned API]])</f>
        <v>1</v>
      </c>
      <c r="D252" s="7" t="str">
        <f>IFERROR(INDEX(Table2[Permit Type],MATCH(Table1[[#This Row],[Cleaned API]],Table2[API 10/UWI],0)), "Not in Permit List")</f>
        <v>ReEnter</v>
      </c>
      <c r="E252" s="7" t="str">
        <f>IF(AND(Table1[[#This Row],[Occurences in Magnum Permit List]]&gt;0, Table1[[#This Row],[Data Pull Permit Type]]="NewDrill"), "Y", "N")</f>
        <v>N</v>
      </c>
      <c r="F252" s="3" t="s">
        <v>89</v>
      </c>
      <c r="G252" s="3" t="s">
        <v>756</v>
      </c>
      <c r="H252" s="8">
        <v>2</v>
      </c>
      <c r="I252" s="3" t="s">
        <v>179</v>
      </c>
      <c r="J252" s="3" t="str">
        <f>LEFT(Table1[[#This Row],[County/Parish]],LEN(Table1[[#This Row],[County/Parish]])-5)</f>
        <v>COLORADO</v>
      </c>
      <c r="K252" s="3" t="s">
        <v>757</v>
      </c>
      <c r="L252" s="3" t="s">
        <v>93</v>
      </c>
      <c r="M252" s="3" t="s">
        <v>94</v>
      </c>
      <c r="N252" s="3" t="s">
        <v>95</v>
      </c>
      <c r="O252" s="3">
        <v>11000</v>
      </c>
      <c r="P252" s="5">
        <v>38595</v>
      </c>
      <c r="Q252" s="5">
        <v>38596</v>
      </c>
      <c r="R252" s="5">
        <v>41183</v>
      </c>
      <c r="S252" s="3">
        <v>85</v>
      </c>
      <c r="T252" s="3">
        <v>622741</v>
      </c>
      <c r="V252" s="3">
        <v>2</v>
      </c>
      <c r="Y252" s="3">
        <v>459</v>
      </c>
      <c r="Z252" s="3">
        <v>4767</v>
      </c>
      <c r="AA252" s="3">
        <v>103792</v>
      </c>
      <c r="AD252" s="3">
        <v>1905</v>
      </c>
      <c r="AE252" s="3">
        <v>0</v>
      </c>
      <c r="AF252" s="3" t="s">
        <v>108</v>
      </c>
      <c r="AG252" s="3">
        <v>37987</v>
      </c>
      <c r="AH252" s="3">
        <v>6331</v>
      </c>
      <c r="AI252" s="3">
        <v>403</v>
      </c>
      <c r="AJ252" s="3" t="s">
        <v>181</v>
      </c>
      <c r="AK252" s="3">
        <v>0</v>
      </c>
      <c r="AL252" s="3">
        <v>31</v>
      </c>
      <c r="AM252" s="3">
        <v>184</v>
      </c>
      <c r="AN252" s="3">
        <v>183548</v>
      </c>
      <c r="AO252" s="3">
        <v>4</v>
      </c>
      <c r="AQ252" s="3">
        <v>29479</v>
      </c>
      <c r="AR252" s="5">
        <v>42137</v>
      </c>
      <c r="AS252" s="3">
        <v>287</v>
      </c>
      <c r="AT252" s="3">
        <v>40</v>
      </c>
      <c r="AU252" s="3">
        <v>2310</v>
      </c>
      <c r="AX252" s="3">
        <v>311370500</v>
      </c>
      <c r="AZ252" s="3">
        <v>0</v>
      </c>
      <c r="BA252" s="3">
        <v>0</v>
      </c>
      <c r="BB252" s="3">
        <v>17286</v>
      </c>
      <c r="BC252" s="3">
        <v>34</v>
      </c>
      <c r="BD252" s="3">
        <v>2</v>
      </c>
      <c r="BE252" s="3">
        <v>1</v>
      </c>
      <c r="BF252" s="3">
        <v>2881</v>
      </c>
      <c r="BG252" s="3">
        <v>34</v>
      </c>
      <c r="BH252" s="3">
        <v>17</v>
      </c>
      <c r="BI252" s="3">
        <v>34</v>
      </c>
      <c r="BJ252" s="3">
        <v>10702</v>
      </c>
      <c r="BK252" s="3">
        <v>10710</v>
      </c>
      <c r="BL252" s="3">
        <v>0.68</v>
      </c>
      <c r="BM252" s="3">
        <v>48.3</v>
      </c>
      <c r="BN252" s="5">
        <v>38800</v>
      </c>
      <c r="BO252" s="3">
        <v>1</v>
      </c>
      <c r="BP252" s="3">
        <v>1</v>
      </c>
      <c r="BQ252" s="3" t="s">
        <v>89</v>
      </c>
      <c r="BR252" s="3" t="s">
        <v>212</v>
      </c>
      <c r="BS252" s="3">
        <v>214235</v>
      </c>
      <c r="BT252" s="3">
        <v>8</v>
      </c>
      <c r="BV252" s="3" t="s">
        <v>575</v>
      </c>
      <c r="BW252" s="3" t="s">
        <v>99</v>
      </c>
      <c r="BX252" s="3">
        <v>3</v>
      </c>
      <c r="BY252" s="3" t="s">
        <v>100</v>
      </c>
      <c r="CA252" s="3" t="s">
        <v>101</v>
      </c>
      <c r="CD252" s="3">
        <v>29.6697256</v>
      </c>
      <c r="CE252" s="3">
        <v>84</v>
      </c>
      <c r="CF252" s="3">
        <v>-96.3658109</v>
      </c>
      <c r="CI252" s="3" t="s">
        <v>102</v>
      </c>
      <c r="CJ252" s="3" t="s">
        <v>89</v>
      </c>
      <c r="CK252" s="3" t="s">
        <v>576</v>
      </c>
      <c r="CL252" s="3">
        <v>110952085</v>
      </c>
      <c r="CN252" s="3">
        <v>15620</v>
      </c>
      <c r="CO252" s="3">
        <v>151</v>
      </c>
      <c r="CP252" s="3">
        <v>0</v>
      </c>
    </row>
    <row r="253" spans="1:94" ht="75">
      <c r="A253" s="4">
        <v>42291326100000</v>
      </c>
      <c r="B253" s="7">
        <v>4229132610</v>
      </c>
      <c r="C253" s="4">
        <f>COUNTIF(Table2[API 10/UWI],Table1[[#This Row],[Cleaned API]])</f>
        <v>1</v>
      </c>
      <c r="D253" s="7" t="str">
        <f>IFERROR(INDEX(Table2[Permit Type],MATCH(Table1[[#This Row],[Cleaned API]],Table2[API 10/UWI],0)), "Not in Permit List")</f>
        <v>NewDrill</v>
      </c>
      <c r="E253" s="7" t="str">
        <f>IF(AND(Table1[[#This Row],[Occurences in Magnum Permit List]]&gt;0, Table1[[#This Row],[Data Pull Permit Type]]="NewDrill"), "Y", "N")</f>
        <v>Y</v>
      </c>
      <c r="F253" s="3" t="s">
        <v>89</v>
      </c>
      <c r="G253" s="3" t="s">
        <v>758</v>
      </c>
      <c r="H253" s="8">
        <v>1</v>
      </c>
      <c r="I253" s="3" t="s">
        <v>492</v>
      </c>
      <c r="J253" s="3" t="str">
        <f>LEFT(Table1[[#This Row],[County/Parish]],LEN(Table1[[#This Row],[County/Parish]])-5)</f>
        <v>LIBERTY</v>
      </c>
      <c r="K253" s="3" t="s">
        <v>759</v>
      </c>
      <c r="L253" s="3" t="s">
        <v>93</v>
      </c>
      <c r="M253" s="3" t="s">
        <v>94</v>
      </c>
      <c r="N253" s="3" t="s">
        <v>95</v>
      </c>
      <c r="O253" s="3">
        <v>10300</v>
      </c>
      <c r="P253" s="5">
        <v>38567</v>
      </c>
      <c r="Q253" s="5">
        <v>38687</v>
      </c>
      <c r="R253" s="5">
        <v>41518</v>
      </c>
      <c r="S253" s="3">
        <v>86</v>
      </c>
      <c r="T253" s="3">
        <v>497791</v>
      </c>
      <c r="V253" s="3">
        <v>5243</v>
      </c>
      <c r="Y253" s="3">
        <v>982</v>
      </c>
      <c r="Z253" s="3">
        <v>7226</v>
      </c>
      <c r="AA253" s="3">
        <v>88208</v>
      </c>
      <c r="AC253" s="3">
        <v>75</v>
      </c>
      <c r="AD253" s="3">
        <v>3341</v>
      </c>
      <c r="AE253" s="3">
        <v>815</v>
      </c>
      <c r="AF253" s="3" t="s">
        <v>108</v>
      </c>
      <c r="AG253" s="3">
        <v>77212</v>
      </c>
      <c r="AH253" s="3">
        <v>13684</v>
      </c>
      <c r="AI253" s="3">
        <v>270</v>
      </c>
      <c r="AK253" s="3">
        <v>0</v>
      </c>
      <c r="AL253" s="3">
        <v>63</v>
      </c>
      <c r="AM253" s="3">
        <v>376</v>
      </c>
      <c r="AN253" s="3">
        <v>375935</v>
      </c>
      <c r="AO253" s="3">
        <v>140</v>
      </c>
      <c r="AP253" s="3">
        <v>497</v>
      </c>
      <c r="AQ253" s="3">
        <v>29807</v>
      </c>
      <c r="AR253" s="5">
        <v>42491</v>
      </c>
      <c r="AS253" s="3">
        <v>1160</v>
      </c>
      <c r="AT253" s="3">
        <v>0</v>
      </c>
      <c r="AU253" s="3">
        <v>0</v>
      </c>
      <c r="AW253" s="3">
        <v>94618.834000000003</v>
      </c>
      <c r="AX253" s="3">
        <v>94940</v>
      </c>
      <c r="AY253" s="3">
        <v>10.569000000000001</v>
      </c>
      <c r="AZ253" s="3">
        <v>0</v>
      </c>
      <c r="BA253" s="3">
        <v>0</v>
      </c>
      <c r="BB253" s="3">
        <v>17787</v>
      </c>
      <c r="BC253" s="3">
        <v>5</v>
      </c>
      <c r="BD253" s="3">
        <v>437</v>
      </c>
      <c r="BE253" s="3">
        <v>4</v>
      </c>
      <c r="BF253" s="3">
        <v>3130</v>
      </c>
      <c r="BG253" s="3">
        <v>5</v>
      </c>
      <c r="BH253" s="3">
        <v>19</v>
      </c>
      <c r="BI253" s="3">
        <v>5</v>
      </c>
      <c r="BJ253" s="3">
        <v>9050</v>
      </c>
      <c r="BK253" s="3">
        <v>9064</v>
      </c>
      <c r="BL253" s="3">
        <v>0.67</v>
      </c>
      <c r="BM253" s="3">
        <v>47</v>
      </c>
      <c r="BN253" s="5">
        <v>38658</v>
      </c>
      <c r="BO253" s="3">
        <v>1</v>
      </c>
      <c r="BP253" s="3">
        <v>1</v>
      </c>
      <c r="BQ253" s="3" t="s">
        <v>89</v>
      </c>
      <c r="BR253" s="3" t="s">
        <v>159</v>
      </c>
      <c r="BS253" s="3">
        <v>214543</v>
      </c>
      <c r="BT253" s="3">
        <v>14</v>
      </c>
      <c r="BV253" s="3" t="s">
        <v>683</v>
      </c>
      <c r="BW253" s="3" t="s">
        <v>99</v>
      </c>
      <c r="BX253" s="3">
        <v>3</v>
      </c>
      <c r="BY253" s="3" t="s">
        <v>100</v>
      </c>
      <c r="CA253" s="3" t="s">
        <v>101</v>
      </c>
      <c r="CD253" s="3">
        <v>30.350968600000002</v>
      </c>
      <c r="CE253" s="3">
        <v>24</v>
      </c>
      <c r="CF253" s="3">
        <v>-95.003729000000007</v>
      </c>
      <c r="CI253" s="3" t="s">
        <v>102</v>
      </c>
      <c r="CJ253" s="3" t="s">
        <v>89</v>
      </c>
      <c r="CK253" s="3" t="s">
        <v>684</v>
      </c>
      <c r="CL253" s="3">
        <v>110952070</v>
      </c>
      <c r="CM253" s="3">
        <v>223</v>
      </c>
      <c r="CN253" s="3">
        <v>21100</v>
      </c>
      <c r="CO253" s="3">
        <v>2528</v>
      </c>
      <c r="CP253" s="3">
        <v>0</v>
      </c>
    </row>
    <row r="254" spans="1:94" ht="60">
      <c r="A254" s="4">
        <v>42039308180000</v>
      </c>
      <c r="B254" s="7">
        <v>4203930818</v>
      </c>
      <c r="C254" s="4">
        <f>COUNTIF(Table2[API 10/UWI],Table1[[#This Row],[Cleaned API]])</f>
        <v>1</v>
      </c>
      <c r="D254" s="7" t="str">
        <f>IFERROR(INDEX(Table2[Permit Type],MATCH(Table1[[#This Row],[Cleaned API]],Table2[API 10/UWI],0)), "Not in Permit List")</f>
        <v>Recomplete</v>
      </c>
      <c r="E254" s="7" t="str">
        <f>IF(AND(Table1[[#This Row],[Occurences in Magnum Permit List]]&gt;0, Table1[[#This Row],[Data Pull Permit Type]]="NewDrill"), "Y", "N")</f>
        <v>N</v>
      </c>
      <c r="F254" s="3" t="s">
        <v>89</v>
      </c>
      <c r="G254" s="3" t="s">
        <v>414</v>
      </c>
      <c r="H254" s="8">
        <v>4</v>
      </c>
      <c r="I254" s="3" t="s">
        <v>112</v>
      </c>
      <c r="J254" s="3" t="str">
        <f>LEFT(Table1[[#This Row],[County/Parish]],LEN(Table1[[#This Row],[County/Parish]])-5)</f>
        <v>BRAZORIA</v>
      </c>
      <c r="K254" s="3">
        <v>9400</v>
      </c>
      <c r="L254" s="3" t="s">
        <v>93</v>
      </c>
      <c r="M254" s="3" t="s">
        <v>94</v>
      </c>
      <c r="N254" s="3" t="s">
        <v>95</v>
      </c>
      <c r="O254" s="3">
        <v>10447</v>
      </c>
      <c r="P254" s="5">
        <v>33696</v>
      </c>
      <c r="Q254" s="5">
        <v>37681</v>
      </c>
      <c r="R254" s="5">
        <v>39845</v>
      </c>
      <c r="S254" s="3">
        <v>57</v>
      </c>
      <c r="T254" s="3">
        <v>25462</v>
      </c>
      <c r="Y254" s="3">
        <v>410</v>
      </c>
      <c r="Z254" s="3">
        <v>0</v>
      </c>
      <c r="AA254" s="3">
        <v>4244</v>
      </c>
      <c r="AD254" s="3">
        <v>479</v>
      </c>
      <c r="AE254" s="3">
        <v>0</v>
      </c>
      <c r="AF254" s="3" t="s">
        <v>108</v>
      </c>
      <c r="AG254" s="3">
        <v>2159</v>
      </c>
      <c r="AH254" s="3">
        <v>360</v>
      </c>
      <c r="AI254" s="3">
        <v>0</v>
      </c>
      <c r="AK254" s="3">
        <v>0</v>
      </c>
      <c r="AL254" s="3">
        <v>2</v>
      </c>
      <c r="AM254" s="3">
        <v>13</v>
      </c>
      <c r="AN254" s="3">
        <v>12933</v>
      </c>
      <c r="AO254" s="3">
        <v>0</v>
      </c>
      <c r="AQ254" s="3">
        <v>5543</v>
      </c>
      <c r="AR254" s="5">
        <v>40360</v>
      </c>
      <c r="AS254" s="3">
        <v>0</v>
      </c>
      <c r="AT254" s="3">
        <v>0</v>
      </c>
      <c r="AU254" s="3">
        <v>0</v>
      </c>
      <c r="AZ254" s="3">
        <v>0</v>
      </c>
      <c r="BA254" s="3">
        <v>0</v>
      </c>
      <c r="BB254" s="3">
        <v>2100</v>
      </c>
      <c r="BC254" s="3">
        <v>68</v>
      </c>
      <c r="BF254" s="3">
        <v>350</v>
      </c>
      <c r="BG254" s="3">
        <v>68</v>
      </c>
      <c r="BH254" s="3">
        <v>2</v>
      </c>
      <c r="BI254" s="3">
        <v>68</v>
      </c>
      <c r="BL254" s="3">
        <v>0.59</v>
      </c>
      <c r="BN254" s="5">
        <v>30573</v>
      </c>
      <c r="BO254" s="3">
        <v>1</v>
      </c>
      <c r="BP254" s="3">
        <v>1</v>
      </c>
      <c r="BQ254" s="3" t="s">
        <v>89</v>
      </c>
      <c r="BR254" s="3" t="s">
        <v>150</v>
      </c>
      <c r="BS254" s="3">
        <v>214575</v>
      </c>
      <c r="BV254" s="3" t="s">
        <v>760</v>
      </c>
      <c r="BW254" s="3" t="s">
        <v>99</v>
      </c>
      <c r="BX254" s="3">
        <v>3</v>
      </c>
      <c r="BY254" s="3" t="s">
        <v>100</v>
      </c>
      <c r="CA254" s="3" t="s">
        <v>101</v>
      </c>
      <c r="CD254" s="3">
        <v>29.2134307</v>
      </c>
      <c r="CE254" s="3">
        <v>82</v>
      </c>
      <c r="CF254" s="3">
        <v>-95.503194500000006</v>
      </c>
      <c r="CI254" s="3" t="s">
        <v>102</v>
      </c>
      <c r="CJ254" s="3" t="s">
        <v>89</v>
      </c>
      <c r="CK254" s="3" t="s">
        <v>417</v>
      </c>
      <c r="CL254" s="3">
        <v>110952062</v>
      </c>
      <c r="CN254" s="3">
        <v>5122</v>
      </c>
      <c r="CO254" s="3">
        <v>0</v>
      </c>
      <c r="CP254" s="3">
        <v>0</v>
      </c>
    </row>
    <row r="255" spans="1:94" ht="60">
      <c r="A255" s="4">
        <v>42409326660000</v>
      </c>
      <c r="B255" s="7">
        <v>4240932666</v>
      </c>
      <c r="C255" s="4">
        <f>COUNTIF(Table2[API 10/UWI],Table1[[#This Row],[Cleaned API]])</f>
        <v>1</v>
      </c>
      <c r="D255" s="7" t="str">
        <f>IFERROR(INDEX(Table2[Permit Type],MATCH(Table1[[#This Row],[Cleaned API]],Table2[API 10/UWI],0)), "Not in Permit List")</f>
        <v>Recomplete</v>
      </c>
      <c r="E255" s="7" t="str">
        <f>IF(AND(Table1[[#This Row],[Occurences in Magnum Permit List]]&gt;0, Table1[[#This Row],[Data Pull Permit Type]]="NewDrill"), "Y", "N")</f>
        <v>N</v>
      </c>
      <c r="F255" s="3" t="s">
        <v>89</v>
      </c>
      <c r="G255" s="3" t="s">
        <v>462</v>
      </c>
      <c r="H255" s="8">
        <v>8</v>
      </c>
      <c r="I255" s="3" t="s">
        <v>293</v>
      </c>
      <c r="J255" s="3" t="str">
        <f>LEFT(Table1[[#This Row],[County/Parish]],LEN(Table1[[#This Row],[County/Parish]])-5)</f>
        <v>SAN PATRICIO</v>
      </c>
      <c r="K255" s="3" t="s">
        <v>463</v>
      </c>
      <c r="L255" s="3" t="s">
        <v>93</v>
      </c>
      <c r="M255" s="3" t="s">
        <v>168</v>
      </c>
      <c r="N255" s="3" t="s">
        <v>95</v>
      </c>
      <c r="O255" s="3">
        <v>7925</v>
      </c>
      <c r="P255" s="5">
        <v>38610</v>
      </c>
      <c r="Q255" s="5">
        <v>38596</v>
      </c>
      <c r="R255" s="5">
        <v>39356</v>
      </c>
      <c r="S255" s="3">
        <v>24</v>
      </c>
      <c r="T255" s="3">
        <v>69598</v>
      </c>
      <c r="V255" s="3">
        <v>1948</v>
      </c>
      <c r="X255" s="3">
        <v>1</v>
      </c>
      <c r="Z255" s="3">
        <v>109551</v>
      </c>
      <c r="AA255" s="3">
        <v>13548</v>
      </c>
      <c r="AC255" s="3">
        <v>23</v>
      </c>
      <c r="AE255" s="3">
        <v>516</v>
      </c>
      <c r="AF255" s="3" t="s">
        <v>96</v>
      </c>
      <c r="AG255" s="3">
        <v>31579</v>
      </c>
      <c r="AH255" s="3">
        <v>5779</v>
      </c>
      <c r="AI255" s="3">
        <v>49707</v>
      </c>
      <c r="AK255" s="3">
        <v>3</v>
      </c>
      <c r="AL255" s="3">
        <v>52</v>
      </c>
      <c r="AM255" s="3">
        <v>295</v>
      </c>
      <c r="AN255" s="3">
        <v>313032</v>
      </c>
      <c r="AO255" s="3">
        <v>0</v>
      </c>
      <c r="AP255" s="3">
        <v>1702</v>
      </c>
      <c r="AQ255" s="3">
        <v>48408</v>
      </c>
      <c r="AR255" s="5">
        <v>39722</v>
      </c>
      <c r="AS255" s="3">
        <v>76196</v>
      </c>
      <c r="AT255" s="3">
        <v>0</v>
      </c>
      <c r="AU255" s="3">
        <v>0</v>
      </c>
      <c r="AV255" s="3">
        <v>99480</v>
      </c>
      <c r="AW255" s="3">
        <v>91893.13</v>
      </c>
      <c r="AX255" s="3">
        <v>35730</v>
      </c>
      <c r="AY255" s="3">
        <v>10.882</v>
      </c>
      <c r="AZ255" s="3">
        <v>10.1</v>
      </c>
      <c r="BB255" s="3">
        <v>11622</v>
      </c>
      <c r="BC255" s="3">
        <v>10</v>
      </c>
      <c r="BD255" s="3">
        <v>880</v>
      </c>
      <c r="BE255" s="3">
        <v>11</v>
      </c>
      <c r="BF255" s="3">
        <v>2817</v>
      </c>
      <c r="BG255" s="3">
        <v>11</v>
      </c>
      <c r="BH255" s="3">
        <v>17</v>
      </c>
      <c r="BI255" s="3">
        <v>11</v>
      </c>
      <c r="BJ255" s="3">
        <v>6878</v>
      </c>
      <c r="BK255" s="3">
        <v>7055</v>
      </c>
      <c r="BL255" s="3">
        <v>0.6</v>
      </c>
      <c r="BM255" s="3">
        <v>37.5</v>
      </c>
      <c r="BN255" s="5">
        <v>38883</v>
      </c>
      <c r="BO255" s="3">
        <v>1</v>
      </c>
      <c r="BP255" s="3">
        <v>1</v>
      </c>
      <c r="BQ255" s="3" t="s">
        <v>464</v>
      </c>
      <c r="BR255" s="3" t="s">
        <v>335</v>
      </c>
      <c r="BS255" s="3">
        <v>213777</v>
      </c>
      <c r="BT255" s="3">
        <v>177</v>
      </c>
      <c r="BV255" s="3" t="s">
        <v>387</v>
      </c>
      <c r="BW255" s="3" t="s">
        <v>99</v>
      </c>
      <c r="BX255" s="3">
        <v>4</v>
      </c>
      <c r="BY255" s="3" t="s">
        <v>100</v>
      </c>
      <c r="CA255" s="3" t="s">
        <v>101</v>
      </c>
      <c r="CD255" s="3">
        <v>28.002861500000002</v>
      </c>
      <c r="CE255" s="3">
        <v>129</v>
      </c>
      <c r="CF255" s="3">
        <v>-97.429479400000005</v>
      </c>
      <c r="CI255" s="3" t="s">
        <v>102</v>
      </c>
      <c r="CJ255" s="3" t="s">
        <v>89</v>
      </c>
      <c r="CK255" s="3" t="s">
        <v>296</v>
      </c>
      <c r="CL255" s="3">
        <v>110416598</v>
      </c>
      <c r="CM255" s="3">
        <v>131</v>
      </c>
      <c r="CN255" s="3">
        <v>12038</v>
      </c>
      <c r="CO255" s="3">
        <v>18949</v>
      </c>
      <c r="CP255" s="3">
        <v>0</v>
      </c>
    </row>
    <row r="256" spans="1:94" ht="60">
      <c r="A256" s="4">
        <v>42131387590000</v>
      </c>
      <c r="B256" s="7">
        <v>4213138759</v>
      </c>
      <c r="C256" s="4">
        <f>COUNTIF(Table2[API 10/UWI],Table1[[#This Row],[Cleaned API]])</f>
        <v>0</v>
      </c>
      <c r="D256" s="7" t="str">
        <f>IFERROR(INDEX(Table2[Permit Type],MATCH(Table1[[#This Row],[Cleaned API]],Table2[API 10/UWI],0)), "Not in Permit List")</f>
        <v>Not in Permit List</v>
      </c>
      <c r="E256" s="7" t="str">
        <f>IF(AND(Table1[[#This Row],[Occurences in Magnum Permit List]]&gt;0, Table1[[#This Row],[Data Pull Permit Type]]="NewDrill"), "Y", "N")</f>
        <v>N</v>
      </c>
      <c r="F256" s="3" t="s">
        <v>89</v>
      </c>
      <c r="G256" s="3" t="s">
        <v>643</v>
      </c>
      <c r="H256" s="8">
        <v>1</v>
      </c>
      <c r="I256" s="3" t="s">
        <v>270</v>
      </c>
      <c r="J256" s="3" t="str">
        <f>LEFT(Table1[[#This Row],[County/Parish]],LEN(Table1[[#This Row],[County/Parish]])-5)</f>
        <v>DUVAL</v>
      </c>
      <c r="K256" s="3" t="s">
        <v>356</v>
      </c>
      <c r="L256" s="3" t="s">
        <v>93</v>
      </c>
      <c r="M256" s="3" t="s">
        <v>94</v>
      </c>
      <c r="N256" s="3" t="s">
        <v>95</v>
      </c>
      <c r="O256" s="3">
        <v>15300</v>
      </c>
      <c r="P256" s="5">
        <v>38334</v>
      </c>
      <c r="Q256" s="5">
        <v>38473</v>
      </c>
      <c r="R256" s="5">
        <v>43313</v>
      </c>
      <c r="S256" s="3">
        <v>72</v>
      </c>
      <c r="T256" s="3">
        <v>1700478</v>
      </c>
      <c r="V256" s="3">
        <v>454</v>
      </c>
      <c r="Y256" s="3">
        <v>1581</v>
      </c>
      <c r="Z256" s="3">
        <v>104750</v>
      </c>
      <c r="AA256" s="3">
        <v>283867</v>
      </c>
      <c r="AD256" s="3">
        <v>133170</v>
      </c>
      <c r="AE256" s="3">
        <v>0</v>
      </c>
      <c r="AF256" s="3" t="s">
        <v>96</v>
      </c>
      <c r="AG256" s="3">
        <v>618479</v>
      </c>
      <c r="AH256" s="3">
        <v>103080</v>
      </c>
      <c r="AI256" s="3">
        <v>47154</v>
      </c>
      <c r="AK256" s="3">
        <v>0</v>
      </c>
      <c r="AL256" s="3">
        <v>653</v>
      </c>
      <c r="AM256" s="3">
        <v>3918</v>
      </c>
      <c r="AN256" s="3">
        <v>3918167</v>
      </c>
      <c r="AO256" s="3">
        <v>70</v>
      </c>
      <c r="AR256" s="5">
        <v>43181</v>
      </c>
      <c r="AT256" s="3">
        <v>3000</v>
      </c>
      <c r="AU256" s="3">
        <v>6400</v>
      </c>
      <c r="AW256" s="3">
        <v>88690.244000000006</v>
      </c>
      <c r="AX256" s="3">
        <v>3745550</v>
      </c>
      <c r="AY256" s="3">
        <v>11.275</v>
      </c>
      <c r="AZ256" s="3">
        <v>0</v>
      </c>
      <c r="BA256" s="3">
        <v>0</v>
      </c>
      <c r="BB256" s="3">
        <v>133170</v>
      </c>
      <c r="BC256" s="3">
        <v>1</v>
      </c>
      <c r="BD256" s="3">
        <v>176</v>
      </c>
      <c r="BE256" s="3">
        <v>120</v>
      </c>
      <c r="BF256" s="3">
        <v>22195</v>
      </c>
      <c r="BG256" s="3">
        <v>1</v>
      </c>
      <c r="BH256" s="3">
        <v>133</v>
      </c>
      <c r="BI256" s="3">
        <v>1</v>
      </c>
      <c r="BJ256" s="3">
        <v>13437</v>
      </c>
      <c r="BK256" s="3">
        <v>13935</v>
      </c>
      <c r="BL256" s="3">
        <v>0.69</v>
      </c>
      <c r="BM256" s="3">
        <v>48</v>
      </c>
      <c r="BN256" s="5">
        <v>39036</v>
      </c>
      <c r="BO256" s="3">
        <v>1</v>
      </c>
      <c r="BP256" s="3">
        <v>1</v>
      </c>
      <c r="BQ256" s="3" t="s">
        <v>89</v>
      </c>
      <c r="BR256" s="3" t="s">
        <v>150</v>
      </c>
      <c r="BS256" s="3">
        <v>213792</v>
      </c>
      <c r="BT256" s="3">
        <v>498</v>
      </c>
      <c r="BV256" s="3" t="s">
        <v>761</v>
      </c>
      <c r="BW256" s="3" t="s">
        <v>99</v>
      </c>
      <c r="BX256" s="3">
        <v>4</v>
      </c>
      <c r="BY256" s="3" t="s">
        <v>100</v>
      </c>
      <c r="BZ256" s="3">
        <v>116</v>
      </c>
      <c r="CA256" s="3" t="s">
        <v>101</v>
      </c>
      <c r="CD256" s="3">
        <v>27.7792773</v>
      </c>
      <c r="CE256" s="3">
        <v>1272</v>
      </c>
      <c r="CF256" s="3">
        <v>-98.557597099999995</v>
      </c>
      <c r="CI256" s="3" t="s">
        <v>102</v>
      </c>
      <c r="CJ256" s="3" t="s">
        <v>89</v>
      </c>
      <c r="CK256" s="3" t="s">
        <v>646</v>
      </c>
      <c r="CL256" s="3">
        <v>110416559</v>
      </c>
      <c r="CM256" s="3">
        <v>410</v>
      </c>
      <c r="CN256" s="3">
        <v>36363</v>
      </c>
      <c r="CO256" s="3">
        <v>2801</v>
      </c>
      <c r="CP256" s="3">
        <v>0</v>
      </c>
    </row>
    <row r="257" spans="1:94" ht="30">
      <c r="A257" s="4">
        <v>42297345780000</v>
      </c>
      <c r="B257" s="7">
        <v>4229734578</v>
      </c>
      <c r="C257" s="4">
        <f>COUNTIF(Table2[API 10/UWI],Table1[[#This Row],[Cleaned API]])</f>
        <v>0</v>
      </c>
      <c r="D257" s="7" t="str">
        <f>IFERROR(INDEX(Table2[Permit Type],MATCH(Table1[[#This Row],[Cleaned API]],Table2[API 10/UWI],0)), "Not in Permit List")</f>
        <v>Not in Permit List</v>
      </c>
      <c r="E257" s="7" t="str">
        <f>IF(AND(Table1[[#This Row],[Occurences in Magnum Permit List]]&gt;0, Table1[[#This Row],[Data Pull Permit Type]]="NewDrill"), "Y", "N")</f>
        <v>N</v>
      </c>
      <c r="F257" s="3" t="s">
        <v>89</v>
      </c>
      <c r="G257" s="3" t="s">
        <v>762</v>
      </c>
      <c r="H257" s="8">
        <v>3</v>
      </c>
      <c r="I257" s="3" t="s">
        <v>439</v>
      </c>
      <c r="J257" s="3" t="str">
        <f>LEFT(Table1[[#This Row],[County/Parish]],LEN(Table1[[#This Row],[County/Parish]])-5)</f>
        <v>LIVE OAK</v>
      </c>
      <c r="L257" s="3" t="s">
        <v>93</v>
      </c>
      <c r="M257" s="3" t="s">
        <v>94</v>
      </c>
      <c r="N257" s="3" t="s">
        <v>95</v>
      </c>
      <c r="O257" s="3">
        <v>11500</v>
      </c>
      <c r="P257" s="5">
        <v>38307</v>
      </c>
      <c r="AB257" s="3" t="s">
        <v>163</v>
      </c>
      <c r="AF257" s="3" t="s">
        <v>96</v>
      </c>
      <c r="AJ257" s="3" t="s">
        <v>164</v>
      </c>
      <c r="AR257" s="5">
        <v>42644</v>
      </c>
      <c r="AT257" s="3">
        <v>0</v>
      </c>
      <c r="AU257" s="3">
        <v>0</v>
      </c>
      <c r="BJ257" s="3">
        <v>7357</v>
      </c>
      <c r="BK257" s="3">
        <v>7363</v>
      </c>
      <c r="BN257" s="5">
        <v>38324</v>
      </c>
      <c r="BO257" s="3">
        <v>1</v>
      </c>
      <c r="BS257" s="3">
        <v>213445</v>
      </c>
      <c r="BT257" s="3">
        <v>6</v>
      </c>
      <c r="BV257" s="3" t="s">
        <v>114</v>
      </c>
      <c r="BW257" s="3" t="s">
        <v>99</v>
      </c>
      <c r="BX257" s="3">
        <v>2</v>
      </c>
      <c r="BY257" s="3" t="s">
        <v>100</v>
      </c>
      <c r="BZ257" s="3">
        <v>265</v>
      </c>
      <c r="CA257" s="3" t="s">
        <v>101</v>
      </c>
      <c r="CD257" s="3">
        <v>28.146827699999999</v>
      </c>
      <c r="CE257" s="3">
        <v>120</v>
      </c>
      <c r="CF257" s="3">
        <v>-98.185709900000006</v>
      </c>
      <c r="CI257" s="3" t="s">
        <v>102</v>
      </c>
      <c r="CJ257" s="3" t="s">
        <v>89</v>
      </c>
      <c r="CK257" s="3" t="s">
        <v>646</v>
      </c>
      <c r="CL257" s="3">
        <v>110416454</v>
      </c>
      <c r="CP257" s="3">
        <v>0</v>
      </c>
    </row>
    <row r="258" spans="1:94" ht="45">
      <c r="A258" s="4">
        <v>42047321690000</v>
      </c>
      <c r="B258" s="7">
        <v>4204732169</v>
      </c>
      <c r="C258" s="4">
        <f>COUNTIF(Table2[API 10/UWI],Table1[[#This Row],[Cleaned API]])</f>
        <v>1</v>
      </c>
      <c r="D258" s="7" t="str">
        <f>IFERROR(INDEX(Table2[Permit Type],MATCH(Table1[[#This Row],[Cleaned API]],Table2[API 10/UWI],0)), "Not in Permit List")</f>
        <v>Amended</v>
      </c>
      <c r="E258" s="7" t="str">
        <f>IF(AND(Table1[[#This Row],[Occurences in Magnum Permit List]]&gt;0, Table1[[#This Row],[Data Pull Permit Type]]="NewDrill"), "Y", "N")</f>
        <v>N</v>
      </c>
      <c r="F258" s="3" t="s">
        <v>89</v>
      </c>
      <c r="G258" s="3" t="s">
        <v>454</v>
      </c>
      <c r="H258" s="8">
        <v>1</v>
      </c>
      <c r="I258" s="3" t="s">
        <v>333</v>
      </c>
      <c r="J258" s="3" t="str">
        <f>LEFT(Table1[[#This Row],[County/Parish]],LEN(Table1[[#This Row],[County/Parish]])-5)</f>
        <v>BROOKS</v>
      </c>
      <c r="K258" s="3" t="s">
        <v>763</v>
      </c>
      <c r="L258" s="3" t="s">
        <v>93</v>
      </c>
      <c r="M258" s="3" t="s">
        <v>211</v>
      </c>
      <c r="N258" s="3" t="s">
        <v>95</v>
      </c>
      <c r="O258" s="3">
        <v>10500</v>
      </c>
      <c r="P258" s="5">
        <v>38438</v>
      </c>
      <c r="AF258" s="3" t="s">
        <v>96</v>
      </c>
      <c r="AR258" s="5">
        <v>39965</v>
      </c>
      <c r="AT258" s="3">
        <v>0</v>
      </c>
      <c r="AU258" s="3">
        <v>0</v>
      </c>
      <c r="BJ258" s="3">
        <v>9910</v>
      </c>
      <c r="BK258" s="3">
        <v>9942</v>
      </c>
      <c r="BL258" s="3">
        <v>0.68</v>
      </c>
      <c r="BM258" s="3">
        <v>49.8</v>
      </c>
      <c r="BN258" s="5">
        <v>38533</v>
      </c>
      <c r="BO258" s="3">
        <v>1</v>
      </c>
      <c r="BS258" s="3">
        <v>212870</v>
      </c>
      <c r="BT258" s="3">
        <v>32</v>
      </c>
      <c r="BV258" s="3" t="s">
        <v>764</v>
      </c>
      <c r="BW258" s="3" t="s">
        <v>99</v>
      </c>
      <c r="BX258" s="3">
        <v>4</v>
      </c>
      <c r="BY258" s="3" t="s">
        <v>100</v>
      </c>
      <c r="CA258" s="3" t="s">
        <v>101</v>
      </c>
      <c r="CD258" s="3">
        <v>26.8614651</v>
      </c>
      <c r="CE258" s="3">
        <v>481</v>
      </c>
      <c r="CF258" s="3">
        <v>-98.270688500000006</v>
      </c>
      <c r="CI258" s="3" t="s">
        <v>102</v>
      </c>
      <c r="CJ258" s="3" t="s">
        <v>89</v>
      </c>
      <c r="CK258" s="3" t="s">
        <v>457</v>
      </c>
      <c r="CL258" s="3">
        <v>109316123</v>
      </c>
      <c r="CP258" s="3">
        <v>0</v>
      </c>
    </row>
    <row r="259" spans="1:94" ht="75">
      <c r="A259" s="4">
        <v>42131388100000</v>
      </c>
      <c r="B259" s="7">
        <v>4213138810</v>
      </c>
      <c r="C259" s="4">
        <f>COUNTIF(Table2[API 10/UWI],Table1[[#This Row],[Cleaned API]])</f>
        <v>1</v>
      </c>
      <c r="D259" s="7" t="str">
        <f>IFERROR(INDEX(Table2[Permit Type],MATCH(Table1[[#This Row],[Cleaned API]],Table2[API 10/UWI],0)), "Not in Permit List")</f>
        <v>NewDrill</v>
      </c>
      <c r="E259" s="7" t="str">
        <f>IF(AND(Table1[[#This Row],[Occurences in Magnum Permit List]]&gt;0, Table1[[#This Row],[Data Pull Permit Type]]="NewDrill"), "Y", "N")</f>
        <v>Y</v>
      </c>
      <c r="F259" s="3" t="s">
        <v>89</v>
      </c>
      <c r="G259" s="3" t="s">
        <v>765</v>
      </c>
      <c r="H259" s="8">
        <v>111</v>
      </c>
      <c r="I259" s="3" t="s">
        <v>270</v>
      </c>
      <c r="J259" s="3" t="str">
        <f>LEFT(Table1[[#This Row],[County/Parish]],LEN(Table1[[#This Row],[County/Parish]])-5)</f>
        <v>DUVAL</v>
      </c>
      <c r="K259" s="3">
        <v>4900</v>
      </c>
      <c r="L259" s="3" t="s">
        <v>93</v>
      </c>
      <c r="M259" s="3" t="s">
        <v>94</v>
      </c>
      <c r="N259" s="3" t="s">
        <v>95</v>
      </c>
      <c r="O259" s="3">
        <v>6190</v>
      </c>
      <c r="P259" s="5">
        <v>38509</v>
      </c>
      <c r="Q259" s="5">
        <v>38534</v>
      </c>
      <c r="R259" s="5">
        <v>38657</v>
      </c>
      <c r="S259" s="3">
        <v>5</v>
      </c>
      <c r="T259" s="3">
        <v>62838</v>
      </c>
      <c r="V259" s="3">
        <v>366</v>
      </c>
      <c r="Y259" s="3">
        <v>202</v>
      </c>
      <c r="Z259" s="3">
        <v>0</v>
      </c>
      <c r="AA259" s="3">
        <v>10839</v>
      </c>
      <c r="AC259" s="3">
        <v>102</v>
      </c>
      <c r="AD259" s="3">
        <v>3448</v>
      </c>
      <c r="AF259" s="3" t="s">
        <v>96</v>
      </c>
      <c r="AK259" s="3">
        <v>6</v>
      </c>
      <c r="AL259" s="3">
        <v>136</v>
      </c>
      <c r="AM259" s="3">
        <v>780</v>
      </c>
      <c r="AN259" s="3">
        <v>816839</v>
      </c>
      <c r="AO259" s="3">
        <v>0</v>
      </c>
      <c r="AV259" s="3">
        <v>127270</v>
      </c>
      <c r="AW259" s="3">
        <v>171688.52499999999</v>
      </c>
      <c r="AX259" s="3">
        <v>171690</v>
      </c>
      <c r="AY259" s="3">
        <v>5.8250000000000002</v>
      </c>
      <c r="AZ259" s="3">
        <v>7.9</v>
      </c>
      <c r="BA259" s="3">
        <v>0</v>
      </c>
      <c r="BB259" s="3">
        <v>24182</v>
      </c>
      <c r="BC259" s="3">
        <v>2</v>
      </c>
      <c r="BD259" s="3">
        <v>190</v>
      </c>
      <c r="BE259" s="3">
        <v>2</v>
      </c>
      <c r="BF259" s="3">
        <v>4220</v>
      </c>
      <c r="BG259" s="3">
        <v>2</v>
      </c>
      <c r="BH259" s="3">
        <v>25</v>
      </c>
      <c r="BI259" s="3">
        <v>2</v>
      </c>
      <c r="BJ259" s="3">
        <v>5003</v>
      </c>
      <c r="BL259" s="3">
        <v>0.65</v>
      </c>
      <c r="BM259" s="3">
        <v>68.5</v>
      </c>
      <c r="BN259" s="5">
        <v>38539</v>
      </c>
      <c r="BO259" s="3">
        <v>1</v>
      </c>
      <c r="BP259" s="3">
        <v>1</v>
      </c>
      <c r="BQ259" s="3" t="s">
        <v>89</v>
      </c>
      <c r="BR259" s="3" t="s">
        <v>713</v>
      </c>
      <c r="BS259" s="3">
        <v>212934</v>
      </c>
      <c r="BV259" s="3" t="s">
        <v>766</v>
      </c>
      <c r="BW259" s="3" t="s">
        <v>99</v>
      </c>
      <c r="BX259" s="3">
        <v>4</v>
      </c>
      <c r="BY259" s="3" t="s">
        <v>100</v>
      </c>
      <c r="CA259" s="3" t="s">
        <v>101</v>
      </c>
      <c r="CD259" s="3">
        <v>27.5270701</v>
      </c>
      <c r="CE259" s="3">
        <v>657</v>
      </c>
      <c r="CF259" s="3">
        <v>-98.386266399999997</v>
      </c>
      <c r="CI259" s="3" t="s">
        <v>102</v>
      </c>
      <c r="CJ259" s="3" t="s">
        <v>89</v>
      </c>
      <c r="CK259" s="3" t="s">
        <v>767</v>
      </c>
      <c r="CL259" s="3">
        <v>109301735</v>
      </c>
      <c r="CM259" s="3">
        <v>366</v>
      </c>
      <c r="CN259" s="3">
        <v>62838</v>
      </c>
      <c r="CO259" s="3">
        <v>0</v>
      </c>
      <c r="CP259" s="3">
        <v>0</v>
      </c>
    </row>
    <row r="260" spans="1:94" ht="45">
      <c r="A260" s="4">
        <v>42131388020000</v>
      </c>
      <c r="B260" s="7">
        <v>4213138802</v>
      </c>
      <c r="C260" s="4">
        <f>COUNTIF(Table2[API 10/UWI],Table1[[#This Row],[Cleaned API]])</f>
        <v>0</v>
      </c>
      <c r="D260" s="7" t="str">
        <f>IFERROR(INDEX(Table2[Permit Type],MATCH(Table1[[#This Row],[Cleaned API]],Table2[API 10/UWI],0)), "Not in Permit List")</f>
        <v>Not in Permit List</v>
      </c>
      <c r="E260" s="7" t="str">
        <f>IF(AND(Table1[[#This Row],[Occurences in Magnum Permit List]]&gt;0, Table1[[#This Row],[Data Pull Permit Type]]="NewDrill"), "Y", "N")</f>
        <v>N</v>
      </c>
      <c r="F260" s="3" t="s">
        <v>89</v>
      </c>
      <c r="G260" s="3" t="s">
        <v>643</v>
      </c>
      <c r="H260" s="8">
        <v>2</v>
      </c>
      <c r="I260" s="3" t="s">
        <v>270</v>
      </c>
      <c r="J260" s="3" t="str">
        <f>LEFT(Table1[[#This Row],[County/Parish]],LEN(Table1[[#This Row],[County/Parish]])-5)</f>
        <v>DUVAL</v>
      </c>
      <c r="K260" s="3" t="s">
        <v>356</v>
      </c>
      <c r="L260" s="3" t="s">
        <v>93</v>
      </c>
      <c r="M260" s="3" t="s">
        <v>94</v>
      </c>
      <c r="N260" s="3" t="s">
        <v>119</v>
      </c>
      <c r="O260" s="3">
        <v>16055</v>
      </c>
      <c r="P260" s="5">
        <v>38590</v>
      </c>
      <c r="Q260" s="5">
        <v>38565</v>
      </c>
      <c r="R260" s="5">
        <v>43983</v>
      </c>
      <c r="S260" s="3">
        <v>169</v>
      </c>
      <c r="T260" s="3">
        <v>2209457</v>
      </c>
      <c r="U260" s="3">
        <v>95</v>
      </c>
      <c r="V260" s="3">
        <v>74</v>
      </c>
      <c r="Y260" s="3">
        <v>2735</v>
      </c>
      <c r="Z260" s="3">
        <v>60802</v>
      </c>
      <c r="AA260" s="3">
        <v>368317</v>
      </c>
      <c r="AD260" s="3">
        <v>28216</v>
      </c>
      <c r="AE260" s="3">
        <v>0</v>
      </c>
      <c r="AF260" s="3" t="s">
        <v>96</v>
      </c>
      <c r="AG260" s="3">
        <v>524604</v>
      </c>
      <c r="AH260" s="3">
        <v>87434</v>
      </c>
      <c r="AI260" s="3">
        <v>12142</v>
      </c>
      <c r="AK260" s="3">
        <v>0</v>
      </c>
      <c r="AL260" s="3">
        <v>480</v>
      </c>
      <c r="AM260" s="3">
        <v>2880</v>
      </c>
      <c r="AN260" s="3">
        <v>2879867</v>
      </c>
      <c r="AO260" s="3">
        <v>146</v>
      </c>
      <c r="AQ260" s="3">
        <v>33722</v>
      </c>
      <c r="AR260" s="5">
        <v>40365</v>
      </c>
      <c r="AS260" s="3">
        <v>1799</v>
      </c>
      <c r="AT260" s="3">
        <v>808</v>
      </c>
      <c r="AU260" s="3">
        <v>2205</v>
      </c>
      <c r="AX260" s="3">
        <v>29857530</v>
      </c>
      <c r="AZ260" s="3">
        <v>0</v>
      </c>
      <c r="BA260" s="3">
        <v>0</v>
      </c>
      <c r="BB260" s="3">
        <v>117394</v>
      </c>
      <c r="BC260" s="3">
        <v>4</v>
      </c>
      <c r="BD260" s="3">
        <v>15</v>
      </c>
      <c r="BE260" s="3">
        <v>36</v>
      </c>
      <c r="BF260" s="3">
        <v>19566</v>
      </c>
      <c r="BG260" s="3">
        <v>4</v>
      </c>
      <c r="BH260" s="3">
        <v>117</v>
      </c>
      <c r="BI260" s="3">
        <v>4</v>
      </c>
      <c r="BJ260" s="3">
        <v>13643</v>
      </c>
      <c r="BK260" s="3">
        <v>14004</v>
      </c>
      <c r="BL260" s="3">
        <v>0.62</v>
      </c>
      <c r="BN260" s="5">
        <v>38642</v>
      </c>
      <c r="BO260" s="3">
        <v>1</v>
      </c>
      <c r="BP260" s="3">
        <v>1</v>
      </c>
      <c r="BQ260" s="3" t="s">
        <v>89</v>
      </c>
      <c r="BR260" s="3" t="s">
        <v>165</v>
      </c>
      <c r="BS260" s="3">
        <v>212342</v>
      </c>
      <c r="BT260" s="3">
        <v>361</v>
      </c>
      <c r="BV260" s="3" t="s">
        <v>761</v>
      </c>
      <c r="BW260" s="3" t="s">
        <v>99</v>
      </c>
      <c r="BX260" s="3">
        <v>4</v>
      </c>
      <c r="BY260" s="3" t="s">
        <v>100</v>
      </c>
      <c r="BZ260" s="3">
        <v>116</v>
      </c>
      <c r="CA260" s="3" t="s">
        <v>101</v>
      </c>
      <c r="CD260" s="3">
        <v>27.778600099999998</v>
      </c>
      <c r="CE260" s="3">
        <v>1272</v>
      </c>
      <c r="CF260" s="3">
        <v>-98.554018299999996</v>
      </c>
      <c r="CI260" s="3" t="s">
        <v>102</v>
      </c>
      <c r="CJ260" s="3" t="s">
        <v>89</v>
      </c>
      <c r="CK260" s="3" t="s">
        <v>646</v>
      </c>
      <c r="CL260" s="3">
        <v>108932959</v>
      </c>
      <c r="CN260" s="3">
        <v>31769</v>
      </c>
      <c r="CO260" s="3">
        <v>1695</v>
      </c>
      <c r="CP260" s="3">
        <v>0</v>
      </c>
    </row>
    <row r="261" spans="1:94" ht="60">
      <c r="A261" s="4">
        <v>42025327760000</v>
      </c>
      <c r="B261" s="7">
        <v>4202532776</v>
      </c>
      <c r="C261" s="4">
        <f>COUNTIF(Table2[API 10/UWI],Table1[[#This Row],[Cleaned API]])</f>
        <v>1</v>
      </c>
      <c r="D261" s="7" t="str">
        <f>IFERROR(INDEX(Table2[Permit Type],MATCH(Table1[[#This Row],[Cleaned API]],Table2[API 10/UWI],0)), "Not in Permit List")</f>
        <v>Amended</v>
      </c>
      <c r="E261" s="7" t="str">
        <f>IF(AND(Table1[[#This Row],[Occurences in Magnum Permit List]]&gt;0, Table1[[#This Row],[Data Pull Permit Type]]="NewDrill"), "Y", "N")</f>
        <v>N</v>
      </c>
      <c r="F261" s="3" t="s">
        <v>490</v>
      </c>
      <c r="G261" s="3" t="s">
        <v>768</v>
      </c>
      <c r="H261" s="8">
        <v>3</v>
      </c>
      <c r="I261" s="3" t="s">
        <v>161</v>
      </c>
      <c r="J261" s="3" t="str">
        <f>LEFT(Table1[[#This Row],[County/Parish]],LEN(Table1[[#This Row],[County/Parish]])-5)</f>
        <v>BEE</v>
      </c>
      <c r="K261" s="3" t="s">
        <v>717</v>
      </c>
      <c r="L261" s="3" t="s">
        <v>93</v>
      </c>
      <c r="M261" s="3" t="s">
        <v>94</v>
      </c>
      <c r="N261" s="3" t="s">
        <v>95</v>
      </c>
      <c r="O261" s="3">
        <v>10600</v>
      </c>
      <c r="P261" s="5">
        <v>38413</v>
      </c>
      <c r="Q261" s="5">
        <v>38443</v>
      </c>
      <c r="R261" s="5">
        <v>42491</v>
      </c>
      <c r="S261" s="3">
        <v>133</v>
      </c>
      <c r="T261" s="3">
        <v>539647</v>
      </c>
      <c r="V261" s="3">
        <v>8484</v>
      </c>
      <c r="Y261" s="3">
        <v>32</v>
      </c>
      <c r="Z261" s="3">
        <v>86356</v>
      </c>
      <c r="AA261" s="3">
        <v>98425</v>
      </c>
      <c r="AB261" s="3" t="s">
        <v>163</v>
      </c>
      <c r="AC261" s="3">
        <v>407</v>
      </c>
      <c r="AD261" s="3">
        <v>16686</v>
      </c>
      <c r="AE261" s="3">
        <v>1788</v>
      </c>
      <c r="AF261" s="3" t="s">
        <v>96</v>
      </c>
      <c r="AG261" s="3">
        <v>79772</v>
      </c>
      <c r="AH261" s="3">
        <v>15083</v>
      </c>
      <c r="AI261" s="3">
        <v>6136</v>
      </c>
      <c r="AJ261" s="3" t="s">
        <v>164</v>
      </c>
      <c r="AK261" s="3">
        <v>12</v>
      </c>
      <c r="AL261" s="3">
        <v>109</v>
      </c>
      <c r="AM261" s="3">
        <v>582</v>
      </c>
      <c r="AN261" s="3">
        <v>656355</v>
      </c>
      <c r="AO261" s="3">
        <v>8</v>
      </c>
      <c r="AP261" s="3">
        <v>592</v>
      </c>
      <c r="AQ261" s="3">
        <v>18915</v>
      </c>
      <c r="AR261" s="5">
        <v>39579</v>
      </c>
      <c r="AS261" s="3">
        <v>4589</v>
      </c>
      <c r="AT261" s="3">
        <v>150</v>
      </c>
      <c r="AU261" s="3">
        <v>4300</v>
      </c>
      <c r="AV261" s="3">
        <v>46850</v>
      </c>
      <c r="AW261" s="3">
        <v>27841.86</v>
      </c>
      <c r="AX261" s="3">
        <v>63610</v>
      </c>
      <c r="AY261" s="3">
        <v>35.917000000000002</v>
      </c>
      <c r="AZ261" s="3">
        <v>21.3</v>
      </c>
      <c r="BA261" s="3">
        <v>0</v>
      </c>
      <c r="BB261" s="3">
        <v>18037</v>
      </c>
      <c r="BC261" s="3">
        <v>2</v>
      </c>
      <c r="BD261" s="3">
        <v>407</v>
      </c>
      <c r="BE261" s="3">
        <v>1</v>
      </c>
      <c r="BF261" s="3">
        <v>3391</v>
      </c>
      <c r="BG261" s="3">
        <v>2</v>
      </c>
      <c r="BH261" s="3">
        <v>20</v>
      </c>
      <c r="BI261" s="3">
        <v>2</v>
      </c>
      <c r="BJ261" s="3">
        <v>9564</v>
      </c>
      <c r="BK261" s="3">
        <v>9580</v>
      </c>
      <c r="BL261" s="3">
        <v>0.7</v>
      </c>
      <c r="BM261" s="3">
        <v>43.1</v>
      </c>
      <c r="BN261" s="5">
        <v>38449</v>
      </c>
      <c r="BO261" s="3">
        <v>1</v>
      </c>
      <c r="BP261" s="3">
        <v>1</v>
      </c>
      <c r="BQ261" s="3" t="s">
        <v>89</v>
      </c>
      <c r="BR261" s="3" t="s">
        <v>97</v>
      </c>
      <c r="BS261" s="3">
        <v>212589</v>
      </c>
      <c r="BT261" s="3">
        <v>16</v>
      </c>
      <c r="BV261" s="3" t="s">
        <v>718</v>
      </c>
      <c r="BW261" s="3" t="s">
        <v>99</v>
      </c>
      <c r="BX261" s="3">
        <v>2</v>
      </c>
      <c r="BY261" s="3" t="s">
        <v>100</v>
      </c>
      <c r="CA261" s="3" t="s">
        <v>101</v>
      </c>
      <c r="CD261" s="3">
        <v>28.445926499999999</v>
      </c>
      <c r="CE261" s="3">
        <v>271</v>
      </c>
      <c r="CF261" s="3">
        <v>-97.848774199999994</v>
      </c>
      <c r="CI261" s="3" t="s">
        <v>102</v>
      </c>
      <c r="CJ261" s="3" t="s">
        <v>495</v>
      </c>
      <c r="CK261" s="3" t="s">
        <v>769</v>
      </c>
      <c r="CL261" s="3">
        <v>108932877</v>
      </c>
      <c r="CM261" s="3">
        <v>215</v>
      </c>
      <c r="CN261" s="3">
        <v>5986</v>
      </c>
      <c r="CO261" s="3">
        <v>1453</v>
      </c>
      <c r="CP261" s="3">
        <v>0</v>
      </c>
    </row>
    <row r="262" spans="1:94" ht="30">
      <c r="A262" s="4">
        <v>42015302480000</v>
      </c>
      <c r="B262" s="7">
        <v>4201530248</v>
      </c>
      <c r="C262" s="4">
        <f>COUNTIF(Table2[API 10/UWI],Table1[[#This Row],[Cleaned API]])</f>
        <v>0</v>
      </c>
      <c r="D262" s="7" t="str">
        <f>IFERROR(INDEX(Table2[Permit Type],MATCH(Table1[[#This Row],[Cleaned API]],Table2[API 10/UWI],0)), "Not in Permit List")</f>
        <v>Not in Permit List</v>
      </c>
      <c r="E262" s="7" t="str">
        <f>IF(AND(Table1[[#This Row],[Occurences in Magnum Permit List]]&gt;0, Table1[[#This Row],[Data Pull Permit Type]]="NewDrill"), "Y", "N")</f>
        <v>N</v>
      </c>
      <c r="F262" s="3" t="s">
        <v>89</v>
      </c>
      <c r="G262" s="3" t="s">
        <v>770</v>
      </c>
      <c r="H262" s="8">
        <v>2</v>
      </c>
      <c r="I262" s="3" t="s">
        <v>236</v>
      </c>
      <c r="J262" s="3" t="str">
        <f>LEFT(Table1[[#This Row],[County/Parish]],LEN(Table1[[#This Row],[County/Parish]])-5)</f>
        <v>AUSTIN</v>
      </c>
      <c r="L262" s="3" t="s">
        <v>93</v>
      </c>
      <c r="M262" s="3" t="s">
        <v>94</v>
      </c>
      <c r="N262" s="3" t="s">
        <v>95</v>
      </c>
      <c r="O262" s="3">
        <v>3554</v>
      </c>
      <c r="P262" s="5">
        <v>33543</v>
      </c>
      <c r="AF262" s="3" t="s">
        <v>108</v>
      </c>
      <c r="AJ262" s="3" t="s">
        <v>181</v>
      </c>
      <c r="AR262" s="5">
        <v>42309</v>
      </c>
      <c r="AT262" s="3">
        <v>0</v>
      </c>
      <c r="AU262" s="3">
        <v>0</v>
      </c>
      <c r="BJ262" s="3">
        <v>1690</v>
      </c>
      <c r="BK262" s="3">
        <v>1695</v>
      </c>
      <c r="BN262" s="5">
        <v>33546</v>
      </c>
      <c r="BO262" s="3">
        <v>1</v>
      </c>
      <c r="BS262" s="3">
        <v>211974</v>
      </c>
      <c r="BT262" s="3">
        <v>5</v>
      </c>
      <c r="BV262" s="3" t="s">
        <v>114</v>
      </c>
      <c r="BW262" s="3" t="s">
        <v>99</v>
      </c>
      <c r="BX262" s="3">
        <v>3</v>
      </c>
      <c r="BY262" s="3" t="s">
        <v>100</v>
      </c>
      <c r="BZ262" s="3">
        <v>180</v>
      </c>
      <c r="CA262" s="3" t="s">
        <v>101</v>
      </c>
      <c r="CD262" s="3">
        <v>29.7657697</v>
      </c>
      <c r="CE262" s="3">
        <v>364</v>
      </c>
      <c r="CF262" s="3">
        <v>-96.193610899999996</v>
      </c>
      <c r="CG262" s="3">
        <v>2</v>
      </c>
      <c r="CI262" s="3" t="s">
        <v>102</v>
      </c>
      <c r="CJ262" s="3" t="s">
        <v>89</v>
      </c>
      <c r="CK262" s="3" t="s">
        <v>152</v>
      </c>
      <c r="CL262" s="3">
        <v>108227743</v>
      </c>
      <c r="CP262" s="3">
        <v>0</v>
      </c>
    </row>
    <row r="263" spans="1:94" ht="45">
      <c r="A263" s="4">
        <v>42131387930000</v>
      </c>
      <c r="B263" s="7">
        <v>4213138793</v>
      </c>
      <c r="C263" s="4">
        <f>COUNTIF(Table2[API 10/UWI],Table1[[#This Row],[Cleaned API]])</f>
        <v>1</v>
      </c>
      <c r="D263" s="7" t="str">
        <f>IFERROR(INDEX(Table2[Permit Type],MATCH(Table1[[#This Row],[Cleaned API]],Table2[API 10/UWI],0)), "Not in Permit List")</f>
        <v>NewDrill</v>
      </c>
      <c r="E263" s="7" t="str">
        <f>IF(AND(Table1[[#This Row],[Occurences in Magnum Permit List]]&gt;0, Table1[[#This Row],[Data Pull Permit Type]]="NewDrill"), "Y", "N")</f>
        <v>Y</v>
      </c>
      <c r="F263" s="3" t="s">
        <v>89</v>
      </c>
      <c r="G263" s="3" t="s">
        <v>771</v>
      </c>
      <c r="H263" s="8"/>
      <c r="I263" s="3" t="s">
        <v>270</v>
      </c>
      <c r="J263" s="3" t="str">
        <f>LEFT(Table1[[#This Row],[County/Parish]],LEN(Table1[[#This Row],[County/Parish]])-5)</f>
        <v>DUVAL</v>
      </c>
      <c r="K263" s="3" t="s">
        <v>772</v>
      </c>
      <c r="L263" s="3" t="s">
        <v>107</v>
      </c>
      <c r="M263" s="3" t="s">
        <v>94</v>
      </c>
      <c r="N263" s="3" t="s">
        <v>95</v>
      </c>
      <c r="O263" s="3">
        <v>6163</v>
      </c>
      <c r="P263" s="5">
        <v>38447</v>
      </c>
      <c r="Q263" s="5">
        <v>38473</v>
      </c>
      <c r="R263" s="5">
        <v>38687</v>
      </c>
      <c r="S263" s="3">
        <v>8</v>
      </c>
      <c r="V263" s="3">
        <v>3873</v>
      </c>
      <c r="X263" s="3">
        <v>350</v>
      </c>
      <c r="Z263" s="3">
        <v>0</v>
      </c>
      <c r="AA263" s="3">
        <v>3873</v>
      </c>
      <c r="AC263" s="3">
        <v>528</v>
      </c>
      <c r="AE263" s="3">
        <v>2807</v>
      </c>
      <c r="AF263" s="3" t="s">
        <v>96</v>
      </c>
      <c r="AG263" s="3">
        <v>0</v>
      </c>
      <c r="AH263" s="3">
        <v>2807</v>
      </c>
      <c r="AI263" s="3">
        <v>0</v>
      </c>
      <c r="AK263" s="3">
        <v>17</v>
      </c>
      <c r="AL263" s="3">
        <v>17</v>
      </c>
      <c r="AM263" s="3">
        <v>0</v>
      </c>
      <c r="AN263" s="3">
        <v>99000</v>
      </c>
      <c r="AO263" s="3">
        <v>0</v>
      </c>
      <c r="AR263" s="5">
        <v>40148</v>
      </c>
      <c r="AV263" s="3">
        <v>0</v>
      </c>
      <c r="AX263" s="3">
        <v>0</v>
      </c>
      <c r="BD263" s="3">
        <v>716</v>
      </c>
      <c r="BE263" s="3">
        <v>7</v>
      </c>
      <c r="BF263" s="3">
        <v>716</v>
      </c>
      <c r="BG263" s="3">
        <v>7</v>
      </c>
      <c r="BH263" s="3">
        <v>4</v>
      </c>
      <c r="BI263" s="3">
        <v>7</v>
      </c>
      <c r="BJ263" s="3">
        <v>4936</v>
      </c>
      <c r="BK263" s="3">
        <v>6129</v>
      </c>
      <c r="BM263" s="3">
        <v>41.6</v>
      </c>
      <c r="BN263" s="5">
        <v>38478</v>
      </c>
      <c r="BO263" s="3">
        <v>1</v>
      </c>
      <c r="BP263" s="3">
        <v>1</v>
      </c>
      <c r="BQ263" s="3" t="s">
        <v>89</v>
      </c>
      <c r="BR263" s="3" t="s">
        <v>773</v>
      </c>
      <c r="BS263" s="3">
        <v>13313</v>
      </c>
      <c r="BT263" s="3">
        <v>1193</v>
      </c>
      <c r="BV263" s="3" t="s">
        <v>766</v>
      </c>
      <c r="BW263" s="3" t="s">
        <v>99</v>
      </c>
      <c r="BX263" s="3">
        <v>4</v>
      </c>
      <c r="BY263" s="3" t="s">
        <v>100</v>
      </c>
      <c r="CA263" s="3" t="s">
        <v>101</v>
      </c>
      <c r="CD263" s="3">
        <v>27.526585000000001</v>
      </c>
      <c r="CE263" s="3">
        <v>657</v>
      </c>
      <c r="CF263" s="3">
        <v>-98.390918499999998</v>
      </c>
      <c r="CI263" s="3" t="s">
        <v>102</v>
      </c>
      <c r="CJ263" s="3" t="s">
        <v>89</v>
      </c>
      <c r="CK263" s="3" t="s">
        <v>767</v>
      </c>
      <c r="CL263" s="3">
        <v>107965280</v>
      </c>
      <c r="CM263" s="3">
        <v>3873</v>
      </c>
      <c r="CO263" s="3">
        <v>0</v>
      </c>
      <c r="CP263" s="3">
        <v>0</v>
      </c>
    </row>
    <row r="264" spans="1:94" ht="45">
      <c r="A264" s="4">
        <v>42131387840000</v>
      </c>
      <c r="B264" s="7">
        <v>4213138784</v>
      </c>
      <c r="C264" s="4">
        <f>COUNTIF(Table2[API 10/UWI],Table1[[#This Row],[Cleaned API]])</f>
        <v>1</v>
      </c>
      <c r="D264" s="7" t="str">
        <f>IFERROR(INDEX(Table2[Permit Type],MATCH(Table1[[#This Row],[Cleaned API]],Table2[API 10/UWI],0)), "Not in Permit List")</f>
        <v>NewDrill</v>
      </c>
      <c r="E264" s="7" t="str">
        <f>IF(AND(Table1[[#This Row],[Occurences in Magnum Permit List]]&gt;0, Table1[[#This Row],[Data Pull Permit Type]]="NewDrill"), "Y", "N")</f>
        <v>Y</v>
      </c>
      <c r="F264" s="3" t="s">
        <v>89</v>
      </c>
      <c r="G264" s="3" t="s">
        <v>774</v>
      </c>
      <c r="H264" s="8" t="s">
        <v>775</v>
      </c>
      <c r="I264" s="3" t="s">
        <v>270</v>
      </c>
      <c r="J264" s="3" t="str">
        <f>LEFT(Table1[[#This Row],[County/Parish]],LEN(Table1[[#This Row],[County/Parish]])-5)</f>
        <v>DUVAL</v>
      </c>
      <c r="K264" s="3" t="s">
        <v>776</v>
      </c>
      <c r="L264" s="3" t="s">
        <v>93</v>
      </c>
      <c r="M264" s="3" t="s">
        <v>211</v>
      </c>
      <c r="N264" s="3" t="s">
        <v>95</v>
      </c>
      <c r="O264" s="3">
        <v>7636</v>
      </c>
      <c r="P264" s="5">
        <v>38417</v>
      </c>
      <c r="Q264" s="5">
        <v>38504</v>
      </c>
      <c r="R264" s="5">
        <v>38687</v>
      </c>
      <c r="S264" s="3">
        <v>7</v>
      </c>
      <c r="T264" s="3">
        <v>15986</v>
      </c>
      <c r="V264" s="3">
        <v>712</v>
      </c>
      <c r="Y264" s="3">
        <v>1251</v>
      </c>
      <c r="Z264" s="3">
        <v>0</v>
      </c>
      <c r="AA264" s="3">
        <v>3376</v>
      </c>
      <c r="AC264" s="3">
        <v>65</v>
      </c>
      <c r="AD264" s="3">
        <v>4320</v>
      </c>
      <c r="AE264" s="3">
        <v>712</v>
      </c>
      <c r="AF264" s="3" t="s">
        <v>96</v>
      </c>
      <c r="AG264" s="3">
        <v>14735</v>
      </c>
      <c r="AH264" s="3">
        <v>3168</v>
      </c>
      <c r="AI264" s="3">
        <v>0</v>
      </c>
      <c r="AK264" s="3">
        <v>6</v>
      </c>
      <c r="AL264" s="3">
        <v>30</v>
      </c>
      <c r="AM264" s="3">
        <v>144</v>
      </c>
      <c r="AN264" s="3">
        <v>177871</v>
      </c>
      <c r="AO264" s="3">
        <v>0</v>
      </c>
      <c r="AV264" s="3">
        <v>25150</v>
      </c>
      <c r="AW264" s="3">
        <v>22452.246999999999</v>
      </c>
      <c r="AX264" s="3">
        <v>22450</v>
      </c>
      <c r="AY264" s="3">
        <v>44.539000000000001</v>
      </c>
      <c r="AZ264" s="3">
        <v>39.799999999999997</v>
      </c>
      <c r="BA264" s="3">
        <v>0</v>
      </c>
      <c r="BB264" s="3">
        <v>4452</v>
      </c>
      <c r="BC264" s="3">
        <v>2</v>
      </c>
      <c r="BD264" s="3">
        <v>223</v>
      </c>
      <c r="BE264" s="3">
        <v>5</v>
      </c>
      <c r="BF264" s="3">
        <v>919</v>
      </c>
      <c r="BG264" s="3">
        <v>2</v>
      </c>
      <c r="BH264" s="3">
        <v>6</v>
      </c>
      <c r="BI264" s="3">
        <v>2</v>
      </c>
      <c r="BJ264" s="3">
        <v>7232</v>
      </c>
      <c r="BK264" s="3">
        <v>7254</v>
      </c>
      <c r="BL264" s="3">
        <v>0.67</v>
      </c>
      <c r="BM264" s="3">
        <v>54.2</v>
      </c>
      <c r="BN264" s="5">
        <v>38499</v>
      </c>
      <c r="BO264" s="3">
        <v>1</v>
      </c>
      <c r="BP264" s="3">
        <v>1</v>
      </c>
      <c r="BQ264" s="3" t="s">
        <v>89</v>
      </c>
      <c r="BR264" s="3" t="s">
        <v>773</v>
      </c>
      <c r="BS264" s="3">
        <v>210838</v>
      </c>
      <c r="BT264" s="3">
        <v>22</v>
      </c>
      <c r="BV264" s="3" t="s">
        <v>272</v>
      </c>
      <c r="BW264" s="3" t="s">
        <v>99</v>
      </c>
      <c r="BX264" s="3">
        <v>4</v>
      </c>
      <c r="BY264" s="3" t="s">
        <v>100</v>
      </c>
      <c r="CA264" s="3" t="s">
        <v>101</v>
      </c>
      <c r="CD264" s="3">
        <v>27.504580000000001</v>
      </c>
      <c r="CE264" s="3">
        <v>657</v>
      </c>
      <c r="CF264" s="3">
        <v>-98.351192900000001</v>
      </c>
      <c r="CI264" s="3" t="s">
        <v>102</v>
      </c>
      <c r="CJ264" s="3" t="s">
        <v>89</v>
      </c>
      <c r="CK264" s="3" t="s">
        <v>767</v>
      </c>
      <c r="CL264" s="3">
        <v>107964658</v>
      </c>
      <c r="CM264" s="3">
        <v>712</v>
      </c>
      <c r="CN264" s="3">
        <v>15986</v>
      </c>
      <c r="CO264" s="3">
        <v>0</v>
      </c>
      <c r="CP264" s="3">
        <v>0</v>
      </c>
    </row>
    <row r="265" spans="1:94" ht="60">
      <c r="A265" s="4">
        <v>42015302950000</v>
      </c>
      <c r="B265" s="7">
        <v>4201530295</v>
      </c>
      <c r="C265" s="4">
        <f>COUNTIF(Table2[API 10/UWI],Table1[[#This Row],[Cleaned API]])</f>
        <v>1</v>
      </c>
      <c r="D265" s="7" t="str">
        <f>IFERROR(INDEX(Table2[Permit Type],MATCH(Table1[[#This Row],[Cleaned API]],Table2[API 10/UWI],0)), "Not in Permit List")</f>
        <v>Recomplete</v>
      </c>
      <c r="E265" s="7" t="str">
        <f>IF(AND(Table1[[#This Row],[Occurences in Magnum Permit List]]&gt;0, Table1[[#This Row],[Data Pull Permit Type]]="NewDrill"), "Y", "N")</f>
        <v>N</v>
      </c>
      <c r="F265" s="3" t="s">
        <v>89</v>
      </c>
      <c r="G265" s="3" t="s">
        <v>777</v>
      </c>
      <c r="H265" s="8">
        <v>1</v>
      </c>
      <c r="I265" s="3" t="s">
        <v>236</v>
      </c>
      <c r="J265" s="3" t="str">
        <f>LEFT(Table1[[#This Row],[County/Parish]],LEN(Table1[[#This Row],[County/Parish]])-5)</f>
        <v>AUSTIN</v>
      </c>
      <c r="K265" s="3" t="s">
        <v>644</v>
      </c>
      <c r="L265" s="3" t="s">
        <v>93</v>
      </c>
      <c r="M265" s="3" t="s">
        <v>94</v>
      </c>
      <c r="N265" s="3" t="s">
        <v>95</v>
      </c>
      <c r="O265" s="3">
        <v>12905</v>
      </c>
      <c r="P265" s="5">
        <v>38322</v>
      </c>
      <c r="Q265" s="5">
        <v>38504</v>
      </c>
      <c r="R265" s="5">
        <v>43983</v>
      </c>
      <c r="S265" s="3">
        <v>164</v>
      </c>
      <c r="T265" s="3">
        <v>476634</v>
      </c>
      <c r="U265" s="3">
        <v>48</v>
      </c>
      <c r="V265" s="3">
        <v>259</v>
      </c>
      <c r="W265" s="3">
        <v>1</v>
      </c>
      <c r="Y265" s="3">
        <v>217</v>
      </c>
      <c r="Z265" s="3">
        <v>12197</v>
      </c>
      <c r="AA265" s="3">
        <v>79698</v>
      </c>
      <c r="AC265" s="3">
        <v>5</v>
      </c>
      <c r="AD265" s="3">
        <v>7099</v>
      </c>
      <c r="AE265" s="3">
        <v>7</v>
      </c>
      <c r="AF265" s="3" t="s">
        <v>108</v>
      </c>
      <c r="AG265" s="3">
        <v>61642</v>
      </c>
      <c r="AH265" s="3">
        <v>10281</v>
      </c>
      <c r="AI265" s="3">
        <v>851</v>
      </c>
      <c r="AJ265" s="3" t="s">
        <v>181</v>
      </c>
      <c r="AK265" s="3">
        <v>0</v>
      </c>
      <c r="AL265" s="3">
        <v>66</v>
      </c>
      <c r="AM265" s="3">
        <v>399</v>
      </c>
      <c r="AN265" s="3">
        <v>398774</v>
      </c>
      <c r="AO265" s="3">
        <v>7</v>
      </c>
      <c r="AP265" s="3">
        <v>63</v>
      </c>
      <c r="AQ265" s="3">
        <v>12064</v>
      </c>
      <c r="AR265" s="5">
        <v>39611</v>
      </c>
      <c r="AS265" s="3">
        <v>363</v>
      </c>
      <c r="AT265" s="3">
        <v>75</v>
      </c>
      <c r="AU265" s="3">
        <v>2150</v>
      </c>
      <c r="AV265" s="3">
        <v>12356000</v>
      </c>
      <c r="AW265" s="3">
        <v>87952.096000000005</v>
      </c>
      <c r="AX265" s="3">
        <v>1840290</v>
      </c>
      <c r="AY265" s="3">
        <v>11.37</v>
      </c>
      <c r="AZ265" s="3">
        <v>0.1</v>
      </c>
      <c r="BA265" s="3">
        <v>0</v>
      </c>
      <c r="BB265" s="3">
        <v>12356</v>
      </c>
      <c r="BC265" s="3">
        <v>2</v>
      </c>
      <c r="BD265" s="3">
        <v>167</v>
      </c>
      <c r="BE265" s="3">
        <v>180</v>
      </c>
      <c r="BF265" s="3">
        <v>2060</v>
      </c>
      <c r="BG265" s="3">
        <v>2</v>
      </c>
      <c r="BH265" s="3">
        <v>12</v>
      </c>
      <c r="BI265" s="3">
        <v>2</v>
      </c>
      <c r="BJ265" s="3">
        <v>10756</v>
      </c>
      <c r="BK265" s="3">
        <v>10786</v>
      </c>
      <c r="BL265" s="3">
        <v>0.67</v>
      </c>
      <c r="BN265" s="5">
        <v>38506</v>
      </c>
      <c r="BO265" s="3">
        <v>1</v>
      </c>
      <c r="BP265" s="3">
        <v>1</v>
      </c>
      <c r="BQ265" s="3" t="s">
        <v>89</v>
      </c>
      <c r="BR265" s="3" t="s">
        <v>150</v>
      </c>
      <c r="BS265" s="3">
        <v>210199</v>
      </c>
      <c r="BT265" s="3">
        <v>30</v>
      </c>
      <c r="BV265" s="3" t="s">
        <v>624</v>
      </c>
      <c r="BW265" s="3" t="s">
        <v>99</v>
      </c>
      <c r="BX265" s="3">
        <v>3</v>
      </c>
      <c r="BY265" s="3" t="s">
        <v>100</v>
      </c>
      <c r="CA265" s="3" t="s">
        <v>101</v>
      </c>
      <c r="CD265" s="3">
        <v>29.7605939</v>
      </c>
      <c r="CE265" s="3">
        <v>5</v>
      </c>
      <c r="CF265" s="3">
        <v>-96.189263100000005</v>
      </c>
      <c r="CI265" s="3" t="s">
        <v>102</v>
      </c>
      <c r="CJ265" s="3" t="s">
        <v>89</v>
      </c>
      <c r="CK265" s="3" t="s">
        <v>625</v>
      </c>
      <c r="CL265" s="3">
        <v>107623337</v>
      </c>
      <c r="CM265" s="3">
        <v>167</v>
      </c>
      <c r="CN265" s="3">
        <v>14688</v>
      </c>
      <c r="CO265" s="3">
        <v>441</v>
      </c>
      <c r="CP265" s="3">
        <v>0</v>
      </c>
    </row>
    <row r="266" spans="1:94" ht="60">
      <c r="A266" s="4">
        <v>42015308890000</v>
      </c>
      <c r="B266" s="7">
        <v>4201530889</v>
      </c>
      <c r="C266" s="4">
        <f>COUNTIF(Table2[API 10/UWI],Table1[[#This Row],[Cleaned API]])</f>
        <v>2</v>
      </c>
      <c r="D266" s="7" t="str">
        <f>IFERROR(INDEX(Table2[Permit Type],MATCH(Table1[[#This Row],[Cleaned API]],Table2[API 10/UWI],0)), "Not in Permit List")</f>
        <v>FieldTransfer</v>
      </c>
      <c r="E266" s="7" t="str">
        <f>IF(AND(Table1[[#This Row],[Occurences in Magnum Permit List]]&gt;0, Table1[[#This Row],[Data Pull Permit Type]]="NewDrill"), "Y", "N")</f>
        <v>N</v>
      </c>
      <c r="F266" s="3" t="s">
        <v>89</v>
      </c>
      <c r="G266" s="3" t="s">
        <v>752</v>
      </c>
      <c r="H266" s="8">
        <v>6</v>
      </c>
      <c r="I266" s="3" t="s">
        <v>236</v>
      </c>
      <c r="J266" s="3" t="str">
        <f>LEFT(Table1[[#This Row],[County/Parish]],LEN(Table1[[#This Row],[County/Parish]])-5)</f>
        <v>AUSTIN</v>
      </c>
      <c r="K266" s="3" t="s">
        <v>644</v>
      </c>
      <c r="L266" s="3" t="s">
        <v>93</v>
      </c>
      <c r="M266" s="3" t="s">
        <v>94</v>
      </c>
      <c r="N266" s="3" t="s">
        <v>119</v>
      </c>
      <c r="O266" s="3">
        <v>10900</v>
      </c>
      <c r="P266" s="5">
        <v>38390</v>
      </c>
      <c r="Q266" s="5">
        <v>38473</v>
      </c>
      <c r="R266" s="5">
        <v>43983</v>
      </c>
      <c r="S266" s="3">
        <v>174</v>
      </c>
      <c r="T266" s="3">
        <v>722464</v>
      </c>
      <c r="U266" s="3">
        <v>7</v>
      </c>
      <c r="V266" s="3">
        <v>4278</v>
      </c>
      <c r="Y266" s="3">
        <v>297</v>
      </c>
      <c r="Z266" s="3">
        <v>12220</v>
      </c>
      <c r="AA266" s="3">
        <v>124689</v>
      </c>
      <c r="AC266" s="3">
        <v>163</v>
      </c>
      <c r="AD266" s="3">
        <v>24290</v>
      </c>
      <c r="AE266" s="3">
        <v>1204</v>
      </c>
      <c r="AF266" s="3" t="s">
        <v>108</v>
      </c>
      <c r="AG266" s="3">
        <v>218884</v>
      </c>
      <c r="AH266" s="3">
        <v>37685</v>
      </c>
      <c r="AI266" s="3">
        <v>3181</v>
      </c>
      <c r="AJ266" s="3" t="s">
        <v>181</v>
      </c>
      <c r="AK266" s="3">
        <v>9</v>
      </c>
      <c r="AL266" s="3">
        <v>269</v>
      </c>
      <c r="AM266" s="3">
        <v>1559</v>
      </c>
      <c r="AN266" s="3">
        <v>1611600</v>
      </c>
      <c r="AO266" s="3">
        <v>7</v>
      </c>
      <c r="AQ266" s="3">
        <v>4172</v>
      </c>
      <c r="AR266" s="5">
        <v>39437</v>
      </c>
      <c r="AS266" s="3">
        <v>93</v>
      </c>
      <c r="AT266" s="3">
        <v>45</v>
      </c>
      <c r="AU266" s="3">
        <v>2800</v>
      </c>
      <c r="AV266" s="3">
        <v>176450</v>
      </c>
      <c r="AX266" s="3">
        <v>168880</v>
      </c>
      <c r="AZ266" s="3">
        <v>5.7</v>
      </c>
      <c r="BA266" s="3">
        <v>0</v>
      </c>
      <c r="BB266" s="3">
        <v>46758</v>
      </c>
      <c r="BC266" s="3">
        <v>2</v>
      </c>
      <c r="BD266" s="3">
        <v>288</v>
      </c>
      <c r="BE266" s="3">
        <v>3</v>
      </c>
      <c r="BF266" s="3">
        <v>8058</v>
      </c>
      <c r="BG266" s="3">
        <v>2</v>
      </c>
      <c r="BH266" s="3">
        <v>48</v>
      </c>
      <c r="BI266" s="3">
        <v>2</v>
      </c>
      <c r="BJ266" s="3">
        <v>10306</v>
      </c>
      <c r="BK266" s="3">
        <v>10326</v>
      </c>
      <c r="BL266" s="3">
        <v>0.67</v>
      </c>
      <c r="BM266" s="3">
        <v>49.4</v>
      </c>
      <c r="BN266" s="5">
        <v>38483</v>
      </c>
      <c r="BO266" s="3">
        <v>1</v>
      </c>
      <c r="BP266" s="3">
        <v>1</v>
      </c>
      <c r="BQ266" s="3" t="s">
        <v>89</v>
      </c>
      <c r="BR266" s="3" t="s">
        <v>150</v>
      </c>
      <c r="BS266" s="3">
        <v>210200</v>
      </c>
      <c r="BT266" s="3">
        <v>20</v>
      </c>
      <c r="BV266" s="3" t="s">
        <v>624</v>
      </c>
      <c r="BW266" s="3" t="s">
        <v>99</v>
      </c>
      <c r="BX266" s="3">
        <v>3</v>
      </c>
      <c r="BY266" s="3" t="s">
        <v>100</v>
      </c>
      <c r="BZ266" s="3">
        <v>179</v>
      </c>
      <c r="CA266" s="3" t="s">
        <v>101</v>
      </c>
      <c r="CD266" s="3">
        <v>29.757826900000001</v>
      </c>
      <c r="CE266" s="3">
        <v>214</v>
      </c>
      <c r="CF266" s="3">
        <v>-96.199272199999996</v>
      </c>
      <c r="CG266" s="3">
        <v>2</v>
      </c>
      <c r="CI266" s="3" t="s">
        <v>102</v>
      </c>
      <c r="CJ266" s="3" t="s">
        <v>89</v>
      </c>
      <c r="CK266" s="3" t="s">
        <v>152</v>
      </c>
      <c r="CL266" s="3">
        <v>107623336</v>
      </c>
      <c r="CN266" s="3">
        <v>2784</v>
      </c>
      <c r="CO266" s="3">
        <v>61</v>
      </c>
      <c r="CP266" s="3">
        <v>0</v>
      </c>
    </row>
    <row r="267" spans="1:94" ht="45">
      <c r="A267" s="4">
        <v>42015308890000</v>
      </c>
      <c r="B267" s="7">
        <v>4201530889</v>
      </c>
      <c r="C267" s="4">
        <f>COUNTIF(Table2[API 10/UWI],Table1[[#This Row],[Cleaned API]])</f>
        <v>2</v>
      </c>
      <c r="D267" s="7" t="str">
        <f>IFERROR(INDEX(Table2[Permit Type],MATCH(Table1[[#This Row],[Cleaned API]],Table2[API 10/UWI],0)), "Not in Permit List")</f>
        <v>FieldTransfer</v>
      </c>
      <c r="E267" s="7" t="str">
        <f>IF(AND(Table1[[#This Row],[Occurences in Magnum Permit List]]&gt;0, Table1[[#This Row],[Data Pull Permit Type]]="NewDrill"), "Y", "N")</f>
        <v>N</v>
      </c>
      <c r="F267" s="3" t="s">
        <v>89</v>
      </c>
      <c r="G267" s="3" t="s">
        <v>752</v>
      </c>
      <c r="H267" s="8">
        <v>6</v>
      </c>
      <c r="I267" s="3" t="s">
        <v>236</v>
      </c>
      <c r="J267" s="3" t="str">
        <f>LEFT(Table1[[#This Row],[County/Parish]],LEN(Table1[[#This Row],[County/Parish]])-5)</f>
        <v>AUSTIN</v>
      </c>
      <c r="K267" s="3" t="s">
        <v>778</v>
      </c>
      <c r="L267" s="3" t="s">
        <v>93</v>
      </c>
      <c r="M267" s="3" t="s">
        <v>211</v>
      </c>
      <c r="N267" s="3" t="s">
        <v>119</v>
      </c>
      <c r="O267" s="3">
        <v>10900</v>
      </c>
      <c r="P267" s="5">
        <v>38390</v>
      </c>
      <c r="Q267" s="5">
        <v>38443</v>
      </c>
      <c r="R267" s="5">
        <v>38443</v>
      </c>
      <c r="S267" s="3">
        <v>1</v>
      </c>
      <c r="T267" s="3">
        <v>10023</v>
      </c>
      <c r="V267" s="3">
        <v>86</v>
      </c>
      <c r="X267" s="3">
        <v>86</v>
      </c>
      <c r="Y267" s="3">
        <v>10023</v>
      </c>
      <c r="Z267" s="3">
        <v>0</v>
      </c>
      <c r="AA267" s="3">
        <v>1757</v>
      </c>
      <c r="AC267" s="3">
        <v>86</v>
      </c>
      <c r="AD267" s="3">
        <v>10023</v>
      </c>
      <c r="AF267" s="3" t="s">
        <v>108</v>
      </c>
      <c r="AJ267" s="3" t="s">
        <v>181</v>
      </c>
      <c r="AK267" s="3">
        <v>0</v>
      </c>
      <c r="AL267" s="3">
        <v>0</v>
      </c>
      <c r="AM267" s="3">
        <v>0</v>
      </c>
      <c r="AO267" s="3">
        <v>0</v>
      </c>
      <c r="AR267" s="5">
        <v>39203</v>
      </c>
      <c r="AT267" s="3">
        <v>0</v>
      </c>
      <c r="AU267" s="3">
        <v>0</v>
      </c>
      <c r="AW267" s="3">
        <v>116546.512</v>
      </c>
      <c r="AX267" s="3">
        <v>116550</v>
      </c>
      <c r="AY267" s="3">
        <v>8.58</v>
      </c>
      <c r="AZ267" s="3">
        <v>0</v>
      </c>
      <c r="BA267" s="3">
        <v>8.6</v>
      </c>
      <c r="BB267" s="3">
        <v>10023</v>
      </c>
      <c r="BC267" s="3">
        <v>1</v>
      </c>
      <c r="BD267" s="3">
        <v>86</v>
      </c>
      <c r="BE267" s="3">
        <v>1</v>
      </c>
      <c r="BF267" s="3">
        <v>1757</v>
      </c>
      <c r="BG267" s="3">
        <v>1</v>
      </c>
      <c r="BH267" s="3">
        <v>11</v>
      </c>
      <c r="BI267" s="3">
        <v>1</v>
      </c>
      <c r="BJ267" s="3">
        <v>10593</v>
      </c>
      <c r="BK267" s="3">
        <v>10644</v>
      </c>
      <c r="BL267" s="3">
        <v>0.67</v>
      </c>
      <c r="BM267" s="3">
        <v>42.7</v>
      </c>
      <c r="BN267" s="5">
        <v>38447</v>
      </c>
      <c r="BO267" s="3">
        <v>1</v>
      </c>
      <c r="BP267" s="3">
        <v>1</v>
      </c>
      <c r="BQ267" s="3" t="s">
        <v>89</v>
      </c>
      <c r="BR267" s="3" t="s">
        <v>165</v>
      </c>
      <c r="BS267" s="3">
        <v>208771</v>
      </c>
      <c r="BT267" s="3">
        <v>51</v>
      </c>
      <c r="BV267" s="3" t="s">
        <v>624</v>
      </c>
      <c r="BW267" s="3" t="s">
        <v>99</v>
      </c>
      <c r="BX267" s="3">
        <v>3</v>
      </c>
      <c r="BY267" s="3" t="s">
        <v>100</v>
      </c>
      <c r="BZ267" s="3">
        <v>179</v>
      </c>
      <c r="CA267" s="3" t="s">
        <v>101</v>
      </c>
      <c r="CD267" s="3">
        <v>29.757826900000001</v>
      </c>
      <c r="CE267" s="3">
        <v>214</v>
      </c>
      <c r="CF267" s="3">
        <v>-96.199272199999996</v>
      </c>
      <c r="CG267" s="3">
        <v>2</v>
      </c>
      <c r="CI267" s="3" t="s">
        <v>102</v>
      </c>
      <c r="CJ267" s="3" t="s">
        <v>89</v>
      </c>
      <c r="CK267" s="3" t="s">
        <v>152</v>
      </c>
      <c r="CL267" s="3">
        <v>105694208</v>
      </c>
      <c r="CM267" s="3">
        <v>86</v>
      </c>
      <c r="CN267" s="3">
        <v>10023</v>
      </c>
      <c r="CO267" s="3">
        <v>0</v>
      </c>
      <c r="CP267" s="3">
        <v>0</v>
      </c>
    </row>
    <row r="268" spans="1:94" ht="45">
      <c r="A268" s="4">
        <v>42245323580000</v>
      </c>
      <c r="B268" s="7">
        <v>4224532358</v>
      </c>
      <c r="C268" s="4">
        <f>COUNTIF(Table2[API 10/UWI],Table1[[#This Row],[Cleaned API]])</f>
        <v>3</v>
      </c>
      <c r="D268" s="7" t="str">
        <f>IFERROR(INDEX(Table2[Permit Type],MATCH(Table1[[#This Row],[Cleaned API]],Table2[API 10/UWI],0)), "Not in Permit List")</f>
        <v>Recomplete</v>
      </c>
      <c r="E268" s="7" t="str">
        <f>IF(AND(Table1[[#This Row],[Occurences in Magnum Permit List]]&gt;0, Table1[[#This Row],[Data Pull Permit Type]]="NewDrill"), "Y", "N")</f>
        <v>N</v>
      </c>
      <c r="F268" s="3" t="s">
        <v>89</v>
      </c>
      <c r="G268" s="3" t="s">
        <v>650</v>
      </c>
      <c r="H268" s="8">
        <v>2</v>
      </c>
      <c r="I268" s="3" t="s">
        <v>105</v>
      </c>
      <c r="J268" s="3" t="str">
        <f>LEFT(Table1[[#This Row],[County/Parish]],LEN(Table1[[#This Row],[County/Parish]])-5)</f>
        <v>JEFFERSON</v>
      </c>
      <c r="K268" s="3" t="s">
        <v>466</v>
      </c>
      <c r="L268" s="3" t="s">
        <v>93</v>
      </c>
      <c r="M268" s="3" t="s">
        <v>211</v>
      </c>
      <c r="N268" s="3" t="s">
        <v>95</v>
      </c>
      <c r="O268" s="3">
        <v>10300</v>
      </c>
      <c r="P268" s="5">
        <v>38204</v>
      </c>
      <c r="Q268" s="5">
        <v>38261</v>
      </c>
      <c r="R268" s="5">
        <v>39356</v>
      </c>
      <c r="S268" s="3">
        <v>37</v>
      </c>
      <c r="T268" s="3">
        <v>691670</v>
      </c>
      <c r="V268" s="3">
        <v>655</v>
      </c>
      <c r="Y268" s="3">
        <v>89</v>
      </c>
      <c r="Z268" s="3">
        <v>34360</v>
      </c>
      <c r="AA268" s="3">
        <v>115933</v>
      </c>
      <c r="AC268" s="3">
        <v>19</v>
      </c>
      <c r="AD268" s="3">
        <v>19722</v>
      </c>
      <c r="AE268" s="3">
        <v>273</v>
      </c>
      <c r="AF268" s="3" t="s">
        <v>108</v>
      </c>
      <c r="AG268" s="3">
        <v>200339</v>
      </c>
      <c r="AH268" s="3">
        <v>33663</v>
      </c>
      <c r="AI268" s="3">
        <v>9247</v>
      </c>
      <c r="AK268" s="3">
        <v>2</v>
      </c>
      <c r="AL268" s="3">
        <v>192</v>
      </c>
      <c r="AM268" s="3">
        <v>1145</v>
      </c>
      <c r="AN268" s="3">
        <v>1154200</v>
      </c>
      <c r="AO268" s="3">
        <v>6</v>
      </c>
      <c r="AP268" s="3">
        <v>117</v>
      </c>
      <c r="AQ268" s="3">
        <v>214629</v>
      </c>
      <c r="AR268" s="5">
        <v>39441</v>
      </c>
      <c r="AS268" s="3">
        <v>10902</v>
      </c>
      <c r="AT268" s="3">
        <v>610</v>
      </c>
      <c r="AU268" s="3">
        <v>850</v>
      </c>
      <c r="AV268" s="3">
        <v>746740</v>
      </c>
      <c r="AW268" s="3">
        <v>1060452.0549999999</v>
      </c>
      <c r="AX268" s="3">
        <v>1055980</v>
      </c>
      <c r="AY268" s="3">
        <v>0.94299999999999995</v>
      </c>
      <c r="AZ268" s="3">
        <v>1.3</v>
      </c>
      <c r="BA268" s="3">
        <v>0</v>
      </c>
      <c r="BB268" s="3">
        <v>39298</v>
      </c>
      <c r="BC268" s="3">
        <v>6</v>
      </c>
      <c r="BD268" s="3">
        <v>57</v>
      </c>
      <c r="BE268" s="3">
        <v>4</v>
      </c>
      <c r="BF268" s="3">
        <v>6605</v>
      </c>
      <c r="BG268" s="3">
        <v>6</v>
      </c>
      <c r="BH268" s="3">
        <v>40</v>
      </c>
      <c r="BI268" s="3">
        <v>6</v>
      </c>
      <c r="BJ268" s="3">
        <v>10166</v>
      </c>
      <c r="BK268" s="3">
        <v>10181</v>
      </c>
      <c r="BL268" s="3">
        <v>0.6</v>
      </c>
      <c r="BN268" s="5">
        <v>38244</v>
      </c>
      <c r="BO268" s="3">
        <v>1</v>
      </c>
      <c r="BP268" s="3">
        <v>1</v>
      </c>
      <c r="BQ268" s="3" t="s">
        <v>413</v>
      </c>
      <c r="BR268" s="3" t="s">
        <v>165</v>
      </c>
      <c r="BS268" s="3">
        <v>207918</v>
      </c>
      <c r="BT268" s="3">
        <v>15</v>
      </c>
      <c r="BV268" s="3" t="s">
        <v>109</v>
      </c>
      <c r="BW268" s="3" t="s">
        <v>99</v>
      </c>
      <c r="BX268" s="3">
        <v>3</v>
      </c>
      <c r="BY268" s="3" t="s">
        <v>100</v>
      </c>
      <c r="BZ268" s="3">
        <v>175</v>
      </c>
      <c r="CA268" s="3" t="s">
        <v>101</v>
      </c>
      <c r="CD268" s="3">
        <v>29.771073999999999</v>
      </c>
      <c r="CE268" s="3">
        <v>342</v>
      </c>
      <c r="CF268" s="3">
        <v>-94.284019400000005</v>
      </c>
      <c r="CI268" s="3" t="s">
        <v>102</v>
      </c>
      <c r="CJ268" s="3" t="s">
        <v>89</v>
      </c>
      <c r="CK268" s="3" t="s">
        <v>307</v>
      </c>
      <c r="CL268" s="3">
        <v>105580239</v>
      </c>
      <c r="CM268" s="3">
        <v>73</v>
      </c>
      <c r="CN268" s="3">
        <v>77413</v>
      </c>
      <c r="CO268" s="3">
        <v>5013</v>
      </c>
      <c r="CP268" s="3">
        <v>0</v>
      </c>
    </row>
    <row r="269" spans="1:94" ht="75">
      <c r="A269" s="4">
        <v>42123309920000</v>
      </c>
      <c r="B269" s="7">
        <v>4212330992</v>
      </c>
      <c r="C269" s="4">
        <f>COUNTIF(Table2[API 10/UWI],Table1[[#This Row],[Cleaned API]])</f>
        <v>1</v>
      </c>
      <c r="D269" s="7" t="str">
        <f>IFERROR(INDEX(Table2[Permit Type],MATCH(Table1[[#This Row],[Cleaned API]],Table2[API 10/UWI],0)), "Not in Permit List")</f>
        <v>ReEnter</v>
      </c>
      <c r="E269" s="7" t="str">
        <f>IF(AND(Table1[[#This Row],[Occurences in Magnum Permit List]]&gt;0, Table1[[#This Row],[Data Pull Permit Type]]="NewDrill"), "Y", "N")</f>
        <v>N</v>
      </c>
      <c r="F269" s="3" t="s">
        <v>89</v>
      </c>
      <c r="G269" s="3" t="s">
        <v>779</v>
      </c>
      <c r="H269" s="8">
        <v>1</v>
      </c>
      <c r="I269" s="3" t="s">
        <v>275</v>
      </c>
      <c r="J269" s="3" t="str">
        <f>LEFT(Table1[[#This Row],[County/Parish]],LEN(Table1[[#This Row],[County/Parish]])-5)</f>
        <v>DEWITT</v>
      </c>
      <c r="K269" s="3" t="s">
        <v>780</v>
      </c>
      <c r="L269" s="3" t="s">
        <v>93</v>
      </c>
      <c r="M269" s="3" t="s">
        <v>94</v>
      </c>
      <c r="N269" s="3" t="s">
        <v>95</v>
      </c>
      <c r="O269" s="3">
        <v>5500</v>
      </c>
      <c r="P269" s="5">
        <v>38257</v>
      </c>
      <c r="Q269" s="5">
        <v>38261</v>
      </c>
      <c r="R269" s="5">
        <v>43983</v>
      </c>
      <c r="S269" s="3">
        <v>183</v>
      </c>
      <c r="T269" s="3">
        <v>22279</v>
      </c>
      <c r="U269" s="3">
        <v>0</v>
      </c>
      <c r="Y269" s="3">
        <v>15</v>
      </c>
      <c r="Z269" s="3">
        <v>1090</v>
      </c>
      <c r="AA269" s="3">
        <v>3713</v>
      </c>
      <c r="AB269" s="3" t="s">
        <v>163</v>
      </c>
      <c r="AD269" s="3">
        <v>818</v>
      </c>
      <c r="AE269" s="3">
        <v>0</v>
      </c>
      <c r="AF269" s="3" t="s">
        <v>96</v>
      </c>
      <c r="AG269" s="3">
        <v>2047</v>
      </c>
      <c r="AH269" s="3">
        <v>341</v>
      </c>
      <c r="AI269" s="3">
        <v>101</v>
      </c>
      <c r="AJ269" s="3" t="s">
        <v>164</v>
      </c>
      <c r="AK269" s="3">
        <v>0</v>
      </c>
      <c r="AL269" s="3">
        <v>3</v>
      </c>
      <c r="AM269" s="3">
        <v>19</v>
      </c>
      <c r="AN269" s="3">
        <v>18833</v>
      </c>
      <c r="AO269" s="3">
        <v>1</v>
      </c>
      <c r="AQ269" s="3">
        <v>561</v>
      </c>
      <c r="AR269" s="5">
        <v>38280</v>
      </c>
      <c r="AS269" s="3">
        <v>29</v>
      </c>
      <c r="AT269" s="3">
        <v>515</v>
      </c>
      <c r="AU269" s="3">
        <v>915</v>
      </c>
      <c r="AZ269" s="3">
        <v>0</v>
      </c>
      <c r="BA269" s="3">
        <v>0</v>
      </c>
      <c r="BB269" s="3">
        <v>818</v>
      </c>
      <c r="BC269" s="3">
        <v>1</v>
      </c>
      <c r="BF269" s="3">
        <v>136</v>
      </c>
      <c r="BG269" s="3">
        <v>1</v>
      </c>
      <c r="BH269" s="3">
        <v>1</v>
      </c>
      <c r="BI269" s="3">
        <v>1</v>
      </c>
      <c r="BJ269" s="3">
        <v>2276</v>
      </c>
      <c r="BK269" s="3">
        <v>2280</v>
      </c>
      <c r="BL269" s="3">
        <v>0.56000000000000005</v>
      </c>
      <c r="BN269" s="5">
        <v>38272</v>
      </c>
      <c r="BO269" s="3">
        <v>1</v>
      </c>
      <c r="BP269" s="3">
        <v>1</v>
      </c>
      <c r="BQ269" s="3" t="s">
        <v>89</v>
      </c>
      <c r="BR269" s="3" t="s">
        <v>159</v>
      </c>
      <c r="BS269" s="3">
        <v>207897</v>
      </c>
      <c r="BT269" s="3">
        <v>4</v>
      </c>
      <c r="BV269" s="3" t="s">
        <v>520</v>
      </c>
      <c r="BW269" s="3" t="s">
        <v>99</v>
      </c>
      <c r="BX269" s="3">
        <v>2</v>
      </c>
      <c r="BY269" s="3" t="s">
        <v>100</v>
      </c>
      <c r="CA269" s="3" t="s">
        <v>101</v>
      </c>
      <c r="CD269" s="3">
        <v>28.953712199999998</v>
      </c>
      <c r="CE269" s="3">
        <v>335</v>
      </c>
      <c r="CF269" s="3">
        <v>-97.321757399999996</v>
      </c>
      <c r="CI269" s="3" t="s">
        <v>102</v>
      </c>
      <c r="CJ269" s="3" t="s">
        <v>89</v>
      </c>
      <c r="CK269" s="3" t="s">
        <v>531</v>
      </c>
      <c r="CL269" s="3">
        <v>105580124</v>
      </c>
      <c r="CN269" s="3">
        <v>185</v>
      </c>
      <c r="CO269" s="3">
        <v>8</v>
      </c>
      <c r="CP269" s="3">
        <v>0</v>
      </c>
    </row>
    <row r="270" spans="1:94" ht="45">
      <c r="A270" s="4">
        <v>42291323450000</v>
      </c>
      <c r="B270" s="7">
        <v>4229132345</v>
      </c>
      <c r="C270" s="4">
        <f>COUNTIF(Table2[API 10/UWI],Table1[[#This Row],[Cleaned API]])</f>
        <v>1</v>
      </c>
      <c r="D270" s="7" t="str">
        <f>IFERROR(INDEX(Table2[Permit Type],MATCH(Table1[[#This Row],[Cleaned API]],Table2[API 10/UWI],0)), "Not in Permit List")</f>
        <v>Recomplete</v>
      </c>
      <c r="E270" s="7" t="str">
        <f>IF(AND(Table1[[#This Row],[Occurences in Magnum Permit List]]&gt;0, Table1[[#This Row],[Data Pull Permit Type]]="NewDrill"), "Y", "N")</f>
        <v>N</v>
      </c>
      <c r="F270" s="3" t="s">
        <v>89</v>
      </c>
      <c r="G270" s="3" t="s">
        <v>781</v>
      </c>
      <c r="H270" s="8">
        <v>1</v>
      </c>
      <c r="I270" s="3" t="s">
        <v>492</v>
      </c>
      <c r="J270" s="3" t="str">
        <f>LEFT(Table1[[#This Row],[County/Parish]],LEN(Table1[[#This Row],[County/Parish]])-5)</f>
        <v>LIBERTY</v>
      </c>
      <c r="K270" s="3" t="s">
        <v>782</v>
      </c>
      <c r="L270" s="3" t="s">
        <v>107</v>
      </c>
      <c r="M270" s="3" t="s">
        <v>94</v>
      </c>
      <c r="N270" s="3" t="s">
        <v>119</v>
      </c>
      <c r="O270" s="3">
        <v>18480</v>
      </c>
      <c r="P270" s="5">
        <v>38069</v>
      </c>
      <c r="AF270" s="3" t="s">
        <v>108</v>
      </c>
      <c r="AR270" s="5">
        <v>39995</v>
      </c>
      <c r="BJ270" s="3">
        <v>9154</v>
      </c>
      <c r="BK270" s="3">
        <v>9160</v>
      </c>
      <c r="BM270" s="3">
        <v>33.799999999999997</v>
      </c>
      <c r="BN270" s="5">
        <v>36892</v>
      </c>
      <c r="BO270" s="3">
        <v>1</v>
      </c>
      <c r="BS270" s="3">
        <v>24669</v>
      </c>
      <c r="BT270" s="3">
        <v>6</v>
      </c>
      <c r="BV270" s="3" t="s">
        <v>683</v>
      </c>
      <c r="BW270" s="3" t="s">
        <v>99</v>
      </c>
      <c r="BX270" s="3">
        <v>3</v>
      </c>
      <c r="BY270" s="3" t="s">
        <v>100</v>
      </c>
      <c r="CA270" s="3" t="s">
        <v>101</v>
      </c>
      <c r="CD270" s="3">
        <v>30.3485485</v>
      </c>
      <c r="CE270" s="3">
        <v>24</v>
      </c>
      <c r="CF270" s="3">
        <v>-95.025568699999994</v>
      </c>
      <c r="CI270" s="3" t="s">
        <v>102</v>
      </c>
      <c r="CJ270" s="3" t="s">
        <v>89</v>
      </c>
      <c r="CK270" s="3" t="s">
        <v>684</v>
      </c>
      <c r="CL270" s="3">
        <v>105561977</v>
      </c>
      <c r="CP270" s="3">
        <v>0</v>
      </c>
    </row>
    <row r="271" spans="1:94" ht="60">
      <c r="A271" s="4">
        <v>42215323090000</v>
      </c>
      <c r="B271" s="7">
        <v>4221532309</v>
      </c>
      <c r="C271" s="4">
        <f>COUNTIF(Table2[API 10/UWI],Table1[[#This Row],[Cleaned API]])</f>
        <v>1</v>
      </c>
      <c r="D271" s="7" t="str">
        <f>IFERROR(INDEX(Table2[Permit Type],MATCH(Table1[[#This Row],[Cleaned API]],Table2[API 10/UWI],0)), "Not in Permit List")</f>
        <v>Recomplete</v>
      </c>
      <c r="E271" s="7" t="str">
        <f>IF(AND(Table1[[#This Row],[Occurences in Magnum Permit List]]&gt;0, Table1[[#This Row],[Data Pull Permit Type]]="NewDrill"), "Y", "N")</f>
        <v>N</v>
      </c>
      <c r="F271" s="3" t="s">
        <v>89</v>
      </c>
      <c r="G271" s="3" t="s">
        <v>783</v>
      </c>
      <c r="H271" s="8">
        <v>14</v>
      </c>
      <c r="I271" s="3" t="s">
        <v>443</v>
      </c>
      <c r="J271" s="3" t="str">
        <f>LEFT(Table1[[#This Row],[County/Parish]],LEN(Table1[[#This Row],[County/Parish]])-5)</f>
        <v>HIDALGO</v>
      </c>
      <c r="K271" s="3" t="s">
        <v>784</v>
      </c>
      <c r="L271" s="3" t="s">
        <v>93</v>
      </c>
      <c r="M271" s="3" t="s">
        <v>194</v>
      </c>
      <c r="N271" s="3" t="s">
        <v>95</v>
      </c>
      <c r="O271" s="3">
        <v>8300</v>
      </c>
      <c r="P271" s="5">
        <v>38379</v>
      </c>
      <c r="Q271" s="5">
        <v>38384</v>
      </c>
      <c r="R271" s="5">
        <v>39692</v>
      </c>
      <c r="S271" s="3">
        <v>44</v>
      </c>
      <c r="T271" s="3">
        <v>72840</v>
      </c>
      <c r="V271" s="3">
        <v>866</v>
      </c>
      <c r="X271" s="3">
        <v>25</v>
      </c>
      <c r="Y271" s="3">
        <v>142</v>
      </c>
      <c r="Z271" s="3">
        <v>1784</v>
      </c>
      <c r="AA271" s="3">
        <v>13006</v>
      </c>
      <c r="AC271" s="3">
        <v>38</v>
      </c>
      <c r="AD271" s="3">
        <v>13507</v>
      </c>
      <c r="AE271" s="3">
        <v>237</v>
      </c>
      <c r="AF271" s="3" t="s">
        <v>96</v>
      </c>
      <c r="AG271" s="3">
        <v>32494</v>
      </c>
      <c r="AH271" s="3">
        <v>5653</v>
      </c>
      <c r="AI271" s="3">
        <v>601</v>
      </c>
      <c r="AK271" s="3">
        <v>5</v>
      </c>
      <c r="AL271" s="3">
        <v>74</v>
      </c>
      <c r="AM271" s="3">
        <v>415</v>
      </c>
      <c r="AN271" s="3">
        <v>446097</v>
      </c>
      <c r="AO271" s="3">
        <v>33</v>
      </c>
      <c r="AP271" s="3">
        <v>301</v>
      </c>
      <c r="AQ271" s="3">
        <v>12048</v>
      </c>
      <c r="AR271" s="5">
        <v>42522</v>
      </c>
      <c r="AS271" s="3">
        <v>332</v>
      </c>
      <c r="AT271" s="3">
        <v>0</v>
      </c>
      <c r="AU271" s="3">
        <v>0</v>
      </c>
      <c r="AV271" s="3">
        <v>78840</v>
      </c>
      <c r="AW271" s="3">
        <v>30915.492999999999</v>
      </c>
      <c r="AX271" s="3">
        <v>84110</v>
      </c>
      <c r="AY271" s="3">
        <v>32.345999999999997</v>
      </c>
      <c r="AZ271" s="3">
        <v>12.7</v>
      </c>
      <c r="BA271" s="3">
        <v>176.1</v>
      </c>
      <c r="BB271" s="3">
        <v>13507</v>
      </c>
      <c r="BC271" s="3">
        <v>1</v>
      </c>
      <c r="BD271" s="3">
        <v>163</v>
      </c>
      <c r="BE271" s="3">
        <v>2</v>
      </c>
      <c r="BF271" s="3">
        <v>2305</v>
      </c>
      <c r="BG271" s="3">
        <v>2</v>
      </c>
      <c r="BH271" s="3">
        <v>14</v>
      </c>
      <c r="BI271" s="3">
        <v>2</v>
      </c>
      <c r="BJ271" s="3">
        <v>7400</v>
      </c>
      <c r="BK271" s="3">
        <v>7410</v>
      </c>
      <c r="BL271" s="3">
        <v>0.6</v>
      </c>
      <c r="BM271" s="3">
        <v>48.4</v>
      </c>
      <c r="BN271" s="5">
        <v>38383</v>
      </c>
      <c r="BO271" s="3">
        <v>1</v>
      </c>
      <c r="BP271" s="3">
        <v>1</v>
      </c>
      <c r="BQ271" s="3" t="s">
        <v>467</v>
      </c>
      <c r="BR271" s="3" t="s">
        <v>335</v>
      </c>
      <c r="BS271" s="3">
        <v>207597</v>
      </c>
      <c r="BT271" s="3">
        <v>10</v>
      </c>
      <c r="BV271" s="3" t="s">
        <v>445</v>
      </c>
      <c r="BW271" s="3" t="s">
        <v>99</v>
      </c>
      <c r="BX271" s="3">
        <v>4</v>
      </c>
      <c r="BY271" s="3" t="s">
        <v>100</v>
      </c>
      <c r="CA271" s="3" t="s">
        <v>101</v>
      </c>
      <c r="CD271" s="3">
        <v>26.262395699999999</v>
      </c>
      <c r="CE271" s="3">
        <v>54</v>
      </c>
      <c r="CF271" s="3">
        <v>-97.910305399999999</v>
      </c>
      <c r="CI271" s="3" t="s">
        <v>102</v>
      </c>
      <c r="CJ271" s="3" t="s">
        <v>89</v>
      </c>
      <c r="CK271" s="3" t="s">
        <v>447</v>
      </c>
      <c r="CL271" s="3">
        <v>105561338</v>
      </c>
      <c r="CM271" s="3">
        <v>284</v>
      </c>
      <c r="CN271" s="3">
        <v>8780</v>
      </c>
      <c r="CO271" s="3">
        <v>241</v>
      </c>
      <c r="CP271" s="3">
        <v>0</v>
      </c>
    </row>
    <row r="272" spans="1:94" ht="30">
      <c r="A272" s="4">
        <v>0</v>
      </c>
      <c r="B272" s="7">
        <v>0</v>
      </c>
      <c r="C272" s="4">
        <f>COUNTIF(Table2[API 10/UWI],Table1[[#This Row],[Cleaned API]])</f>
        <v>0</v>
      </c>
      <c r="D272" s="7" t="str">
        <f>IFERROR(INDEX(Table2[Permit Type],MATCH(Table1[[#This Row],[Cleaned API]],Table2[API 10/UWI],0)), "Not in Permit List")</f>
        <v>Not in Permit List</v>
      </c>
      <c r="E272" s="7" t="str">
        <f>IF(AND(Table1[[#This Row],[Occurences in Magnum Permit List]]&gt;0, Table1[[#This Row],[Data Pull Permit Type]]="NewDrill"), "Y", "N")</f>
        <v>N</v>
      </c>
      <c r="F272" s="3" t="s">
        <v>89</v>
      </c>
      <c r="G272" s="3" t="s">
        <v>783</v>
      </c>
      <c r="H272" s="8"/>
      <c r="I272" s="3" t="s">
        <v>785</v>
      </c>
      <c r="J272" s="3" t="str">
        <f>LEFT(Table1[[#This Row],[County/Parish]],LEN(Table1[[#This Row],[County/Parish]])-5)</f>
        <v>UNKNOWN</v>
      </c>
      <c r="K272" s="3" t="s">
        <v>784</v>
      </c>
      <c r="L272" s="3" t="s">
        <v>93</v>
      </c>
      <c r="M272" s="3" t="s">
        <v>94</v>
      </c>
      <c r="N272" s="3" t="s">
        <v>95</v>
      </c>
      <c r="BO272" s="3">
        <v>1</v>
      </c>
      <c r="BS272" s="3">
        <v>207020</v>
      </c>
      <c r="BU272" s="3">
        <v>0</v>
      </c>
      <c r="BV272" s="3" t="s">
        <v>445</v>
      </c>
      <c r="BW272" s="3" t="s">
        <v>99</v>
      </c>
      <c r="BX272" s="3">
        <v>4</v>
      </c>
      <c r="CA272" s="3" t="s">
        <v>101</v>
      </c>
      <c r="CJ272" s="3" t="s">
        <v>89</v>
      </c>
      <c r="CL272" s="3">
        <v>105561337</v>
      </c>
      <c r="CP272" s="3">
        <v>0</v>
      </c>
    </row>
    <row r="273" spans="1:94" ht="45">
      <c r="A273" s="4">
        <v>3027114580000</v>
      </c>
      <c r="B273" s="7">
        <v>3027114580</v>
      </c>
      <c r="C273" s="4">
        <f>COUNTIF(Table2[API 10/UWI],Table1[[#This Row],[Cleaned API]])</f>
        <v>0</v>
      </c>
      <c r="D273" s="7" t="str">
        <f>IFERROR(INDEX(Table2[Permit Type],MATCH(Table1[[#This Row],[Cleaned API]],Table2[API 10/UWI],0)), "Not in Permit List")</f>
        <v>Not in Permit List</v>
      </c>
      <c r="E273" s="7" t="str">
        <f>IF(AND(Table1[[#This Row],[Occurences in Magnum Permit List]]&gt;0, Table1[[#This Row],[Data Pull Permit Type]]="NewDrill"), "Y", "N")</f>
        <v>N</v>
      </c>
      <c r="F273" s="3" t="s">
        <v>89</v>
      </c>
      <c r="G273" s="3" t="s">
        <v>651</v>
      </c>
      <c r="H273" s="8">
        <v>3</v>
      </c>
      <c r="I273" s="3" t="s">
        <v>652</v>
      </c>
      <c r="J273" s="3" t="str">
        <f>LEFT(Table1[[#This Row],[County/Parish]],LEN(Table1[[#This Row],[County/Parish]])-5)</f>
        <v>COLUMBIA</v>
      </c>
      <c r="K273" s="3" t="s">
        <v>653</v>
      </c>
      <c r="L273" s="3" t="s">
        <v>107</v>
      </c>
      <c r="M273" s="3" t="s">
        <v>404</v>
      </c>
      <c r="N273" s="3" t="s">
        <v>122</v>
      </c>
      <c r="O273" s="3">
        <v>8700</v>
      </c>
      <c r="Q273" s="5">
        <v>33298</v>
      </c>
      <c r="R273" s="5">
        <v>44075</v>
      </c>
      <c r="S273" s="3">
        <v>354</v>
      </c>
      <c r="T273" s="3">
        <v>224632</v>
      </c>
      <c r="U273" s="3">
        <v>0</v>
      </c>
      <c r="V273" s="3">
        <v>165478</v>
      </c>
      <c r="W273" s="3">
        <v>5</v>
      </c>
      <c r="X273" s="3">
        <v>137</v>
      </c>
      <c r="Y273" s="3">
        <v>0</v>
      </c>
      <c r="Z273" s="3">
        <v>204626</v>
      </c>
      <c r="AA273" s="3">
        <v>202917</v>
      </c>
      <c r="AC273" s="3">
        <v>353</v>
      </c>
      <c r="AD273" s="3">
        <v>0</v>
      </c>
      <c r="AE273" s="3">
        <v>5046</v>
      </c>
      <c r="AF273" s="3" t="s">
        <v>654</v>
      </c>
      <c r="AG273" s="3">
        <v>4503</v>
      </c>
      <c r="AH273" s="3">
        <v>5797</v>
      </c>
      <c r="AI273" s="3">
        <v>0</v>
      </c>
      <c r="AK273" s="3">
        <v>14</v>
      </c>
      <c r="AL273" s="3">
        <v>15</v>
      </c>
      <c r="AM273" s="3">
        <v>3</v>
      </c>
      <c r="AN273" s="3">
        <v>88933</v>
      </c>
      <c r="AO273" s="3">
        <v>1219</v>
      </c>
      <c r="AP273" s="3">
        <v>1791</v>
      </c>
      <c r="AS273" s="3">
        <v>15057</v>
      </c>
      <c r="AV273" s="3">
        <v>220</v>
      </c>
      <c r="AW273" s="3">
        <v>66.055000000000007</v>
      </c>
      <c r="AX273" s="3">
        <v>1360</v>
      </c>
      <c r="AY273" s="3">
        <v>15138.888999999999</v>
      </c>
      <c r="AZ273" s="3">
        <v>4563.8</v>
      </c>
      <c r="BB273" s="3">
        <v>7325</v>
      </c>
      <c r="BC273" s="3">
        <v>8</v>
      </c>
      <c r="BD273" s="3">
        <v>3615</v>
      </c>
      <c r="BE273" s="3">
        <v>7</v>
      </c>
      <c r="BF273" s="3">
        <v>4541</v>
      </c>
      <c r="BG273" s="3">
        <v>7</v>
      </c>
      <c r="BH273" s="3">
        <v>27</v>
      </c>
      <c r="BI273" s="3">
        <v>7</v>
      </c>
      <c r="BN273" s="5">
        <v>39296</v>
      </c>
      <c r="BO273" s="3">
        <v>1</v>
      </c>
      <c r="BP273" s="3">
        <v>1</v>
      </c>
      <c r="BS273" s="3">
        <v>34287</v>
      </c>
      <c r="BV273" s="3" t="s">
        <v>655</v>
      </c>
      <c r="BW273" s="3" t="s">
        <v>656</v>
      </c>
      <c r="BY273" s="3" t="s">
        <v>657</v>
      </c>
      <c r="BZ273" s="3">
        <v>19</v>
      </c>
      <c r="CA273" s="3" t="s">
        <v>101</v>
      </c>
      <c r="CB273" s="3" t="s">
        <v>658</v>
      </c>
      <c r="CC273" s="3" t="s">
        <v>659</v>
      </c>
      <c r="CD273" s="3">
        <v>33.167561499999998</v>
      </c>
      <c r="CF273" s="3">
        <v>-93.320309499999993</v>
      </c>
      <c r="CI273" s="3" t="s">
        <v>660</v>
      </c>
      <c r="CJ273" s="3" t="s">
        <v>89</v>
      </c>
      <c r="CL273" s="3">
        <v>105481855</v>
      </c>
      <c r="CM273" s="3">
        <v>1635</v>
      </c>
      <c r="CN273" s="3">
        <v>108</v>
      </c>
      <c r="CO273" s="3">
        <v>13626</v>
      </c>
      <c r="CP273" s="3">
        <v>105487961</v>
      </c>
    </row>
    <row r="274" spans="1:94" ht="45">
      <c r="A274" s="4">
        <v>3027114400000</v>
      </c>
      <c r="B274" s="7">
        <v>3027114400</v>
      </c>
      <c r="C274" s="4">
        <f>COUNTIF(Table2[API 10/UWI],Table1[[#This Row],[Cleaned API]])</f>
        <v>0</v>
      </c>
      <c r="D274" s="7" t="str">
        <f>IFERROR(INDEX(Table2[Permit Type],MATCH(Table1[[#This Row],[Cleaned API]],Table2[API 10/UWI],0)), "Not in Permit List")</f>
        <v>Not in Permit List</v>
      </c>
      <c r="E274" s="7" t="str">
        <f>IF(AND(Table1[[#This Row],[Occurences in Magnum Permit List]]&gt;0, Table1[[#This Row],[Data Pull Permit Type]]="NewDrill"), "Y", "N")</f>
        <v>N</v>
      </c>
      <c r="F274" s="3" t="s">
        <v>89</v>
      </c>
      <c r="G274" s="3" t="s">
        <v>651</v>
      </c>
      <c r="H274" s="8">
        <v>2</v>
      </c>
      <c r="I274" s="3" t="s">
        <v>652</v>
      </c>
      <c r="J274" s="3" t="str">
        <f>LEFT(Table1[[#This Row],[County/Parish]],LEN(Table1[[#This Row],[County/Parish]])-5)</f>
        <v>COLUMBIA</v>
      </c>
      <c r="K274" s="3" t="s">
        <v>653</v>
      </c>
      <c r="L274" s="3" t="s">
        <v>107</v>
      </c>
      <c r="M274" s="3" t="s">
        <v>94</v>
      </c>
      <c r="N274" s="3" t="s">
        <v>95</v>
      </c>
      <c r="O274" s="3">
        <v>8660</v>
      </c>
      <c r="Q274" s="5">
        <v>33147</v>
      </c>
      <c r="R274" s="5">
        <v>43922</v>
      </c>
      <c r="S274" s="3">
        <v>329</v>
      </c>
      <c r="T274" s="3">
        <v>436340</v>
      </c>
      <c r="U274" s="3">
        <v>74</v>
      </c>
      <c r="V274" s="3">
        <v>106942</v>
      </c>
      <c r="W274" s="3">
        <v>1</v>
      </c>
      <c r="X274" s="3">
        <v>1</v>
      </c>
      <c r="Y274" s="3">
        <v>13200</v>
      </c>
      <c r="Z274" s="3">
        <v>122369</v>
      </c>
      <c r="AA274" s="3">
        <v>179665</v>
      </c>
      <c r="AC274" s="3">
        <v>1471</v>
      </c>
      <c r="AE274" s="3">
        <v>9999</v>
      </c>
      <c r="AF274" s="3" t="s">
        <v>654</v>
      </c>
      <c r="AG274" s="3">
        <v>15456</v>
      </c>
      <c r="AH274" s="3">
        <v>12575</v>
      </c>
      <c r="AI274" s="3">
        <v>0</v>
      </c>
      <c r="AK274" s="3">
        <v>57</v>
      </c>
      <c r="AL274" s="3">
        <v>57</v>
      </c>
      <c r="AM274" s="3">
        <v>0</v>
      </c>
      <c r="AN274" s="3">
        <v>342400</v>
      </c>
      <c r="AO274" s="3">
        <v>1</v>
      </c>
      <c r="AP274" s="3">
        <v>550</v>
      </c>
      <c r="AQ274" s="3">
        <v>994</v>
      </c>
      <c r="AS274" s="3">
        <v>990</v>
      </c>
      <c r="AV274" s="3">
        <v>0</v>
      </c>
      <c r="AW274" s="3">
        <v>52418.250999999997</v>
      </c>
      <c r="AX274" s="3">
        <v>4080</v>
      </c>
      <c r="AY274" s="3">
        <v>19.077000000000002</v>
      </c>
      <c r="BA274" s="3">
        <v>0.1</v>
      </c>
      <c r="BB274" s="3">
        <v>13200</v>
      </c>
      <c r="BC274" s="3">
        <v>353</v>
      </c>
      <c r="BD274" s="3">
        <v>2051</v>
      </c>
      <c r="BE274" s="3">
        <v>15</v>
      </c>
      <c r="BF274" s="3">
        <v>3118</v>
      </c>
      <c r="BG274" s="3">
        <v>15</v>
      </c>
      <c r="BH274" s="3">
        <v>19</v>
      </c>
      <c r="BI274" s="3">
        <v>15</v>
      </c>
      <c r="BJ274" s="3">
        <v>7862</v>
      </c>
      <c r="BK274" s="3">
        <v>7879</v>
      </c>
      <c r="BO274" s="3">
        <v>1</v>
      </c>
      <c r="BP274" s="3">
        <v>1</v>
      </c>
      <c r="BS274" s="3">
        <v>34286</v>
      </c>
      <c r="BT274" s="3">
        <v>17</v>
      </c>
      <c r="BV274" s="3" t="s">
        <v>655</v>
      </c>
      <c r="BW274" s="3" t="s">
        <v>656</v>
      </c>
      <c r="BY274" s="3" t="s">
        <v>657</v>
      </c>
      <c r="BZ274" s="3">
        <v>19</v>
      </c>
      <c r="CA274" s="3" t="s">
        <v>101</v>
      </c>
      <c r="CB274" s="3" t="s">
        <v>658</v>
      </c>
      <c r="CC274" s="3" t="s">
        <v>659</v>
      </c>
      <c r="CD274" s="3">
        <v>33.167481500000001</v>
      </c>
      <c r="CF274" s="3">
        <v>-93.314929399999997</v>
      </c>
      <c r="CI274" s="3" t="s">
        <v>660</v>
      </c>
      <c r="CJ274" s="3" t="s">
        <v>89</v>
      </c>
      <c r="CL274" s="3">
        <v>105481852</v>
      </c>
      <c r="CM274" s="3">
        <v>263</v>
      </c>
      <c r="CN274" s="3">
        <v>13786</v>
      </c>
      <c r="CO274" s="3">
        <v>692</v>
      </c>
      <c r="CP274" s="3">
        <v>105487946</v>
      </c>
    </row>
    <row r="275" spans="1:94" ht="45">
      <c r="A275" s="4">
        <v>3027011390000</v>
      </c>
      <c r="B275" s="7">
        <v>3027011390</v>
      </c>
      <c r="C275" s="4">
        <f>COUNTIF(Table2[API 10/UWI],Table1[[#This Row],[Cleaned API]])</f>
        <v>0</v>
      </c>
      <c r="D275" s="7" t="str">
        <f>IFERROR(INDEX(Table2[Permit Type],MATCH(Table1[[#This Row],[Cleaned API]],Table2[API 10/UWI],0)), "Not in Permit List")</f>
        <v>Not in Permit List</v>
      </c>
      <c r="E275" s="7" t="str">
        <f>IF(AND(Table1[[#This Row],[Occurences in Magnum Permit List]]&gt;0, Table1[[#This Row],[Data Pull Permit Type]]="NewDrill"), "Y", "N")</f>
        <v>N</v>
      </c>
      <c r="F275" s="3" t="s">
        <v>89</v>
      </c>
      <c r="G275" s="3" t="s">
        <v>651</v>
      </c>
      <c r="H275" s="8">
        <v>1</v>
      </c>
      <c r="I275" s="3" t="s">
        <v>652</v>
      </c>
      <c r="J275" s="3" t="str">
        <f>LEFT(Table1[[#This Row],[County/Parish]],LEN(Table1[[#This Row],[County/Parish]])-5)</f>
        <v>COLUMBIA</v>
      </c>
      <c r="K275" s="3" t="s">
        <v>653</v>
      </c>
      <c r="L275" s="3" t="s">
        <v>107</v>
      </c>
      <c r="M275" s="3" t="s">
        <v>404</v>
      </c>
      <c r="N275" s="3" t="s">
        <v>122</v>
      </c>
      <c r="O275" s="3">
        <v>8965</v>
      </c>
      <c r="Q275" s="5">
        <v>21186</v>
      </c>
      <c r="R275" s="5">
        <v>44075</v>
      </c>
      <c r="S275" s="3">
        <v>749</v>
      </c>
      <c r="T275" s="3">
        <v>51792</v>
      </c>
      <c r="U275" s="3">
        <v>17</v>
      </c>
      <c r="V275" s="3">
        <v>857742</v>
      </c>
      <c r="W275" s="3">
        <v>10</v>
      </c>
      <c r="X275" s="3">
        <v>327</v>
      </c>
      <c r="Y275" s="3">
        <v>27</v>
      </c>
      <c r="Z275" s="3">
        <v>93907</v>
      </c>
      <c r="AA275" s="3">
        <v>866374</v>
      </c>
      <c r="AC275" s="3">
        <v>1865</v>
      </c>
      <c r="AE275" s="3">
        <v>9011</v>
      </c>
      <c r="AF275" s="3" t="s">
        <v>654</v>
      </c>
      <c r="AG275" s="3">
        <v>0</v>
      </c>
      <c r="AH275" s="3">
        <v>9011</v>
      </c>
      <c r="AI275" s="3">
        <v>0</v>
      </c>
      <c r="AK275" s="3">
        <v>60</v>
      </c>
      <c r="AL275" s="3">
        <v>60</v>
      </c>
      <c r="AM275" s="3">
        <v>0</v>
      </c>
      <c r="AN275" s="3">
        <v>361500</v>
      </c>
      <c r="AO275" s="3">
        <v>702</v>
      </c>
      <c r="AP275" s="3">
        <v>4126</v>
      </c>
      <c r="AQ275" s="3">
        <v>166</v>
      </c>
      <c r="AS275" s="3">
        <v>8087</v>
      </c>
      <c r="AV275" s="3">
        <v>0</v>
      </c>
      <c r="AW275" s="3">
        <v>1497.922</v>
      </c>
      <c r="AX275" s="3">
        <v>60</v>
      </c>
      <c r="AY275" s="3">
        <v>667.59199999999998</v>
      </c>
      <c r="BA275" s="3">
        <v>12111.1</v>
      </c>
      <c r="BB275" s="3">
        <v>1435</v>
      </c>
      <c r="BC275" s="3">
        <v>459</v>
      </c>
      <c r="BD275" s="3">
        <v>2487</v>
      </c>
      <c r="BE275" s="3">
        <v>37</v>
      </c>
      <c r="BF275" s="3">
        <v>2508</v>
      </c>
      <c r="BG275" s="3">
        <v>397</v>
      </c>
      <c r="BH275" s="3">
        <v>15</v>
      </c>
      <c r="BI275" s="3">
        <v>397</v>
      </c>
      <c r="BO275" s="3">
        <v>1</v>
      </c>
      <c r="BP275" s="3">
        <v>1</v>
      </c>
      <c r="BS275" s="3">
        <v>34292</v>
      </c>
      <c r="BV275" s="3" t="s">
        <v>655</v>
      </c>
      <c r="BW275" s="3" t="s">
        <v>656</v>
      </c>
      <c r="BY275" s="3" t="s">
        <v>657</v>
      </c>
      <c r="BZ275" s="3">
        <v>19</v>
      </c>
      <c r="CA275" s="3" t="s">
        <v>101</v>
      </c>
      <c r="CB275" s="3" t="s">
        <v>658</v>
      </c>
      <c r="CC275" s="3" t="s">
        <v>659</v>
      </c>
      <c r="CD275" s="3">
        <v>33.167401499999997</v>
      </c>
      <c r="CF275" s="3">
        <v>-93.317349500000006</v>
      </c>
      <c r="CI275" s="3" t="s">
        <v>660</v>
      </c>
      <c r="CJ275" s="3" t="s">
        <v>89</v>
      </c>
      <c r="CL275" s="3">
        <v>105479973</v>
      </c>
      <c r="CM275" s="3">
        <v>3368</v>
      </c>
      <c r="CN275" s="3">
        <v>5045</v>
      </c>
      <c r="CO275" s="3">
        <v>7247</v>
      </c>
      <c r="CP275" s="3">
        <v>105486789</v>
      </c>
    </row>
    <row r="276" spans="1:94" ht="45">
      <c r="A276" s="4">
        <v>3027011500000</v>
      </c>
      <c r="B276" s="7">
        <v>3027011500</v>
      </c>
      <c r="C276" s="4">
        <f>COUNTIF(Table2[API 10/UWI],Table1[[#This Row],[Cleaned API]])</f>
        <v>0</v>
      </c>
      <c r="D276" s="7" t="str">
        <f>IFERROR(INDEX(Table2[Permit Type],MATCH(Table1[[#This Row],[Cleaned API]],Table2[API 10/UWI],0)), "Not in Permit List")</f>
        <v>Not in Permit List</v>
      </c>
      <c r="E276" s="7" t="str">
        <f>IF(AND(Table1[[#This Row],[Occurences in Magnum Permit List]]&gt;0, Table1[[#This Row],[Data Pull Permit Type]]="NewDrill"), "Y", "N")</f>
        <v>N</v>
      </c>
      <c r="F276" s="3" t="s">
        <v>89</v>
      </c>
      <c r="G276" s="3" t="s">
        <v>786</v>
      </c>
      <c r="H276" s="8">
        <v>1</v>
      </c>
      <c r="I276" s="3" t="s">
        <v>652</v>
      </c>
      <c r="J276" s="3" t="str">
        <f>LEFT(Table1[[#This Row],[County/Parish]],LEN(Table1[[#This Row],[County/Parish]])-5)</f>
        <v>COLUMBIA</v>
      </c>
      <c r="K276" s="3" t="s">
        <v>653</v>
      </c>
      <c r="L276" s="3" t="s">
        <v>107</v>
      </c>
      <c r="M276" s="3" t="s">
        <v>404</v>
      </c>
      <c r="N276" s="3" t="s">
        <v>122</v>
      </c>
      <c r="O276" s="3">
        <v>8936</v>
      </c>
      <c r="Q276" s="5">
        <v>21186</v>
      </c>
      <c r="R276" s="5">
        <v>44075</v>
      </c>
      <c r="S276" s="3">
        <v>752</v>
      </c>
      <c r="T276" s="3">
        <v>260216</v>
      </c>
      <c r="U276" s="3">
        <v>13</v>
      </c>
      <c r="V276" s="3">
        <v>691934</v>
      </c>
      <c r="W276" s="3">
        <v>4</v>
      </c>
      <c r="X276" s="3">
        <v>104</v>
      </c>
      <c r="Y276" s="3">
        <v>434</v>
      </c>
      <c r="Z276" s="3">
        <v>483592</v>
      </c>
      <c r="AA276" s="3">
        <v>735303</v>
      </c>
      <c r="AC276" s="3">
        <v>2979</v>
      </c>
      <c r="AE276" s="3">
        <v>16253</v>
      </c>
      <c r="AF276" s="3" t="s">
        <v>654</v>
      </c>
      <c r="AG276" s="3">
        <v>0</v>
      </c>
      <c r="AH276" s="3">
        <v>16253</v>
      </c>
      <c r="AI276" s="3">
        <v>0</v>
      </c>
      <c r="AK276" s="3">
        <v>101</v>
      </c>
      <c r="AL276" s="3">
        <v>101</v>
      </c>
      <c r="AM276" s="3">
        <v>0</v>
      </c>
      <c r="AN276" s="3">
        <v>604286</v>
      </c>
      <c r="AO276" s="3">
        <v>2116</v>
      </c>
      <c r="AP276" s="3">
        <v>1222</v>
      </c>
      <c r="AQ276" s="3">
        <v>4378</v>
      </c>
      <c r="AS276" s="3">
        <v>24071</v>
      </c>
      <c r="AV276" s="3">
        <v>0</v>
      </c>
      <c r="AW276" s="3">
        <v>3084.33</v>
      </c>
      <c r="AX276" s="3">
        <v>380</v>
      </c>
      <c r="AY276" s="3">
        <v>324.22000000000003</v>
      </c>
      <c r="BA276" s="3">
        <v>239.6</v>
      </c>
      <c r="BB276" s="3">
        <v>2048</v>
      </c>
      <c r="BC276" s="3">
        <v>7</v>
      </c>
      <c r="BD276" s="3">
        <v>3409</v>
      </c>
      <c r="BE276" s="3">
        <v>12</v>
      </c>
      <c r="BF276" s="3">
        <v>3409</v>
      </c>
      <c r="BG276" s="3">
        <v>12</v>
      </c>
      <c r="BH276" s="3">
        <v>20</v>
      </c>
      <c r="BI276" s="3">
        <v>12</v>
      </c>
      <c r="BO276" s="3">
        <v>1</v>
      </c>
      <c r="BP276" s="3">
        <v>1</v>
      </c>
      <c r="BS276" s="3">
        <v>34348</v>
      </c>
      <c r="BV276" s="3" t="s">
        <v>655</v>
      </c>
      <c r="BW276" s="3" t="s">
        <v>656</v>
      </c>
      <c r="BY276" s="3" t="s">
        <v>657</v>
      </c>
      <c r="BZ276" s="3">
        <v>20</v>
      </c>
      <c r="CA276" s="3" t="s">
        <v>101</v>
      </c>
      <c r="CB276" s="3" t="s">
        <v>658</v>
      </c>
      <c r="CC276" s="3" t="s">
        <v>659</v>
      </c>
      <c r="CD276" s="3">
        <v>33.166721600000002</v>
      </c>
      <c r="CF276" s="3">
        <v>-93.300359</v>
      </c>
      <c r="CI276" s="3" t="s">
        <v>660</v>
      </c>
      <c r="CJ276" s="3" t="s">
        <v>89</v>
      </c>
      <c r="CL276" s="3">
        <v>105479969</v>
      </c>
      <c r="CM276" s="3">
        <v>1589</v>
      </c>
      <c r="CN276" s="3">
        <v>4901</v>
      </c>
      <c r="CO276" s="3">
        <v>24495</v>
      </c>
      <c r="CP276" s="3">
        <v>105486795</v>
      </c>
    </row>
    <row r="277" spans="1:94" ht="45">
      <c r="A277" s="4">
        <v>3027011580000</v>
      </c>
      <c r="B277" s="7">
        <v>3027011580</v>
      </c>
      <c r="C277" s="4">
        <f>COUNTIF(Table2[API 10/UWI],Table1[[#This Row],[Cleaned API]])</f>
        <v>0</v>
      </c>
      <c r="D277" s="7" t="str">
        <f>IFERROR(INDEX(Table2[Permit Type],MATCH(Table1[[#This Row],[Cleaned API]],Table2[API 10/UWI],0)), "Not in Permit List")</f>
        <v>Not in Permit List</v>
      </c>
      <c r="E277" s="7" t="str">
        <f>IF(AND(Table1[[#This Row],[Occurences in Magnum Permit List]]&gt;0, Table1[[#This Row],[Data Pull Permit Type]]="NewDrill"), "Y", "N")</f>
        <v>N</v>
      </c>
      <c r="F277" s="3" t="s">
        <v>89</v>
      </c>
      <c r="G277" s="3" t="s">
        <v>787</v>
      </c>
      <c r="H277" s="8">
        <v>1</v>
      </c>
      <c r="I277" s="3" t="s">
        <v>652</v>
      </c>
      <c r="J277" s="3" t="str">
        <f>LEFT(Table1[[#This Row],[County/Parish]],LEN(Table1[[#This Row],[County/Parish]])-5)</f>
        <v>COLUMBIA</v>
      </c>
      <c r="K277" s="3" t="s">
        <v>653</v>
      </c>
      <c r="L277" s="3" t="s">
        <v>107</v>
      </c>
      <c r="M277" s="3" t="s">
        <v>404</v>
      </c>
      <c r="N277" s="3" t="s">
        <v>122</v>
      </c>
      <c r="O277" s="3">
        <v>8922</v>
      </c>
      <c r="Q277" s="5">
        <v>21186</v>
      </c>
      <c r="R277" s="5">
        <v>44075</v>
      </c>
      <c r="S277" s="3">
        <v>737</v>
      </c>
      <c r="T277" s="3">
        <v>102561</v>
      </c>
      <c r="U277" s="3">
        <v>5</v>
      </c>
      <c r="V277" s="3">
        <v>404773</v>
      </c>
      <c r="W277" s="3">
        <v>3</v>
      </c>
      <c r="X277" s="3">
        <v>133</v>
      </c>
      <c r="Y277" s="3">
        <v>105</v>
      </c>
      <c r="Z277" s="3">
        <v>337393</v>
      </c>
      <c r="AA277" s="3">
        <v>421867</v>
      </c>
      <c r="AC277" s="3">
        <v>1863</v>
      </c>
      <c r="AE277" s="3">
        <v>9013</v>
      </c>
      <c r="AF277" s="3" t="s">
        <v>654</v>
      </c>
      <c r="AG277" s="3">
        <v>0</v>
      </c>
      <c r="AH277" s="3">
        <v>9013</v>
      </c>
      <c r="AI277" s="3">
        <v>0</v>
      </c>
      <c r="AK277" s="3">
        <v>60</v>
      </c>
      <c r="AL277" s="3">
        <v>60</v>
      </c>
      <c r="AM277" s="3">
        <v>0</v>
      </c>
      <c r="AN277" s="3">
        <v>362357</v>
      </c>
      <c r="AO277" s="3">
        <v>1215</v>
      </c>
      <c r="AP277" s="3">
        <v>1555</v>
      </c>
      <c r="AQ277" s="3">
        <v>1038</v>
      </c>
      <c r="AS277" s="3">
        <v>13077</v>
      </c>
      <c r="AV277" s="3">
        <v>0</v>
      </c>
      <c r="AW277" s="3">
        <v>1274.6310000000001</v>
      </c>
      <c r="AX277" s="3">
        <v>250</v>
      </c>
      <c r="AY277" s="3">
        <v>784.54</v>
      </c>
      <c r="BA277" s="3">
        <v>1266.7</v>
      </c>
      <c r="BB277" s="3">
        <v>3434</v>
      </c>
      <c r="BC277" s="3">
        <v>429</v>
      </c>
      <c r="BD277" s="3">
        <v>2590</v>
      </c>
      <c r="BE277" s="3">
        <v>72</v>
      </c>
      <c r="BF277" s="3">
        <v>2590</v>
      </c>
      <c r="BG277" s="3">
        <v>72</v>
      </c>
      <c r="BH277" s="3">
        <v>16</v>
      </c>
      <c r="BI277" s="3">
        <v>72</v>
      </c>
      <c r="BO277" s="3">
        <v>1</v>
      </c>
      <c r="BP277" s="3">
        <v>1</v>
      </c>
      <c r="BS277" s="3">
        <v>34352</v>
      </c>
      <c r="BV277" s="3" t="s">
        <v>655</v>
      </c>
      <c r="BW277" s="3" t="s">
        <v>656</v>
      </c>
      <c r="BY277" s="3" t="s">
        <v>657</v>
      </c>
      <c r="BZ277" s="3">
        <v>21</v>
      </c>
      <c r="CA277" s="3" t="s">
        <v>101</v>
      </c>
      <c r="CB277" s="3" t="s">
        <v>658</v>
      </c>
      <c r="CC277" s="3" t="s">
        <v>659</v>
      </c>
      <c r="CD277" s="3">
        <v>33.166661599999998</v>
      </c>
      <c r="CF277" s="3">
        <v>-93.2854885</v>
      </c>
      <c r="CI277" s="3" t="s">
        <v>660</v>
      </c>
      <c r="CJ277" s="3" t="s">
        <v>89</v>
      </c>
      <c r="CL277" s="3">
        <v>105479958</v>
      </c>
      <c r="CM277" s="3">
        <v>1289</v>
      </c>
      <c r="CN277" s="3">
        <v>1643</v>
      </c>
      <c r="CO277" s="3">
        <v>12772</v>
      </c>
      <c r="CP277" s="3">
        <v>105486801</v>
      </c>
    </row>
    <row r="278" spans="1:94" ht="75">
      <c r="A278" s="4">
        <v>42071322520000</v>
      </c>
      <c r="B278" s="7">
        <v>4207132252</v>
      </c>
      <c r="C278" s="4">
        <f>COUNTIF(Table2[API 10/UWI],Table1[[#This Row],[Cleaned API]])</f>
        <v>0</v>
      </c>
      <c r="D278" s="7" t="str">
        <f>IFERROR(INDEX(Table2[Permit Type],MATCH(Table1[[#This Row],[Cleaned API]],Table2[API 10/UWI],0)), "Not in Permit List")</f>
        <v>Not in Permit List</v>
      </c>
      <c r="E278" s="7" t="str">
        <f>IF(AND(Table1[[#This Row],[Occurences in Magnum Permit List]]&gt;0, Table1[[#This Row],[Data Pull Permit Type]]="NewDrill"), "Y", "N")</f>
        <v>N</v>
      </c>
      <c r="F278" s="3" t="s">
        <v>89</v>
      </c>
      <c r="G278" s="3" t="s">
        <v>788</v>
      </c>
      <c r="H278" s="8">
        <v>1</v>
      </c>
      <c r="I278" s="3" t="s">
        <v>507</v>
      </c>
      <c r="J278" s="3" t="str">
        <f>LEFT(Table1[[#This Row],[County/Parish]],LEN(Table1[[#This Row],[County/Parish]])-5)</f>
        <v>CHAMBERS</v>
      </c>
      <c r="K278" s="3">
        <v>9700</v>
      </c>
      <c r="L278" s="3" t="s">
        <v>93</v>
      </c>
      <c r="M278" s="3" t="s">
        <v>194</v>
      </c>
      <c r="N278" s="3" t="s">
        <v>119</v>
      </c>
      <c r="O278" s="3">
        <v>13845</v>
      </c>
      <c r="P278" s="5">
        <v>38149</v>
      </c>
      <c r="Q278" s="5">
        <v>38200</v>
      </c>
      <c r="R278" s="5">
        <v>38473</v>
      </c>
      <c r="S278" s="3">
        <v>8</v>
      </c>
      <c r="T278" s="3">
        <v>42818</v>
      </c>
      <c r="V278" s="3">
        <v>432</v>
      </c>
      <c r="Y278" s="3">
        <v>240</v>
      </c>
      <c r="Z278" s="3">
        <v>0</v>
      </c>
      <c r="AA278" s="3">
        <v>7568</v>
      </c>
      <c r="AC278" s="3">
        <v>292</v>
      </c>
      <c r="AD278" s="3">
        <v>19536</v>
      </c>
      <c r="AE278" s="3">
        <v>376</v>
      </c>
      <c r="AF278" s="3" t="s">
        <v>108</v>
      </c>
      <c r="AG278" s="3">
        <v>38831</v>
      </c>
      <c r="AH278" s="3">
        <v>6848</v>
      </c>
      <c r="AI278" s="3">
        <v>0</v>
      </c>
      <c r="AK278" s="3">
        <v>2</v>
      </c>
      <c r="AL278" s="3">
        <v>70</v>
      </c>
      <c r="AM278" s="3">
        <v>408</v>
      </c>
      <c r="AN278" s="3">
        <v>419700</v>
      </c>
      <c r="AO278" s="3">
        <v>0</v>
      </c>
      <c r="AR278" s="5">
        <v>39569</v>
      </c>
      <c r="AT278" s="3">
        <v>0</v>
      </c>
      <c r="AU278" s="3">
        <v>0</v>
      </c>
      <c r="AV278" s="3">
        <v>214890</v>
      </c>
      <c r="AW278" s="3">
        <v>99115.740999999995</v>
      </c>
      <c r="AX278" s="3">
        <v>99120</v>
      </c>
      <c r="AY278" s="3">
        <v>10.089</v>
      </c>
      <c r="AZ278" s="3">
        <v>4.7</v>
      </c>
      <c r="BA278" s="3">
        <v>0</v>
      </c>
      <c r="BB278" s="3">
        <v>19536</v>
      </c>
      <c r="BC278" s="3">
        <v>1</v>
      </c>
      <c r="BD278" s="3">
        <v>292</v>
      </c>
      <c r="BE278" s="3">
        <v>1</v>
      </c>
      <c r="BF278" s="3">
        <v>3548</v>
      </c>
      <c r="BG278" s="3">
        <v>1</v>
      </c>
      <c r="BH278" s="3">
        <v>21</v>
      </c>
      <c r="BI278" s="3">
        <v>1</v>
      </c>
      <c r="BJ278" s="3">
        <v>10014</v>
      </c>
      <c r="BK278" s="3">
        <v>10028</v>
      </c>
      <c r="BL278" s="3">
        <v>0.64</v>
      </c>
      <c r="BM278" s="3">
        <v>50.8</v>
      </c>
      <c r="BN278" s="5">
        <v>38213</v>
      </c>
      <c r="BO278" s="3">
        <v>1</v>
      </c>
      <c r="BP278" s="3">
        <v>1</v>
      </c>
      <c r="BQ278" s="3" t="s">
        <v>789</v>
      </c>
      <c r="BR278" s="3" t="s">
        <v>159</v>
      </c>
      <c r="BS278" s="3">
        <v>206753</v>
      </c>
      <c r="BT278" s="3">
        <v>14</v>
      </c>
      <c r="BV278" s="3" t="s">
        <v>790</v>
      </c>
      <c r="BW278" s="3" t="s">
        <v>99</v>
      </c>
      <c r="BX278" s="3">
        <v>3</v>
      </c>
      <c r="BY278" s="3" t="s">
        <v>100</v>
      </c>
      <c r="CA278" s="3" t="s">
        <v>101</v>
      </c>
      <c r="CD278" s="3">
        <v>29.8033781</v>
      </c>
      <c r="CE278" s="3">
        <v>48</v>
      </c>
      <c r="CF278" s="3">
        <v>-94.656147599999997</v>
      </c>
      <c r="CI278" s="3" t="s">
        <v>102</v>
      </c>
      <c r="CJ278" s="3" t="s">
        <v>89</v>
      </c>
      <c r="CK278" s="3" t="s">
        <v>791</v>
      </c>
      <c r="CL278" s="3">
        <v>105414996</v>
      </c>
      <c r="CM278" s="3">
        <v>432</v>
      </c>
      <c r="CN278" s="3">
        <v>42818</v>
      </c>
      <c r="CO278" s="3">
        <v>0</v>
      </c>
      <c r="CP278" s="3">
        <v>0</v>
      </c>
    </row>
    <row r="279" spans="1:94" ht="45">
      <c r="A279" s="4">
        <v>42201321220000</v>
      </c>
      <c r="B279" s="7">
        <v>4220132122</v>
      </c>
      <c r="C279" s="4">
        <f>COUNTIF(Table2[API 10/UWI],Table1[[#This Row],[Cleaned API]])</f>
        <v>0</v>
      </c>
      <c r="D279" s="7" t="str">
        <f>IFERROR(INDEX(Table2[Permit Type],MATCH(Table1[[#This Row],[Cleaned API]],Table2[API 10/UWI],0)), "Not in Permit List")</f>
        <v>Not in Permit List</v>
      </c>
      <c r="E279" s="7" t="str">
        <f>IF(AND(Table1[[#This Row],[Occurences in Magnum Permit List]]&gt;0, Table1[[#This Row],[Data Pull Permit Type]]="NewDrill"), "Y", "N")</f>
        <v>N</v>
      </c>
      <c r="F279" s="3" t="s">
        <v>89</v>
      </c>
      <c r="G279" s="3" t="s">
        <v>539</v>
      </c>
      <c r="H279" s="8">
        <v>5</v>
      </c>
      <c r="I279" s="3" t="s">
        <v>540</v>
      </c>
      <c r="J279" s="3" t="str">
        <f>LEFT(Table1[[#This Row],[County/Parish]],LEN(Table1[[#This Row],[County/Parish]])-5)</f>
        <v>HARRIS</v>
      </c>
      <c r="K279" s="3" t="s">
        <v>792</v>
      </c>
      <c r="L279" s="3" t="s">
        <v>107</v>
      </c>
      <c r="M279" s="3" t="s">
        <v>94</v>
      </c>
      <c r="N279" s="3" t="s">
        <v>95</v>
      </c>
      <c r="O279" s="3">
        <v>11330</v>
      </c>
      <c r="P279" s="5">
        <v>32186</v>
      </c>
      <c r="Q279" s="5">
        <v>38169</v>
      </c>
      <c r="R279" s="5">
        <v>43983</v>
      </c>
      <c r="S279" s="3">
        <v>179</v>
      </c>
      <c r="T279" s="3">
        <v>301824</v>
      </c>
      <c r="U279" s="3">
        <v>65</v>
      </c>
      <c r="V279" s="3">
        <v>45011</v>
      </c>
      <c r="W279" s="3">
        <v>11</v>
      </c>
      <c r="X279" s="3">
        <v>253</v>
      </c>
      <c r="Y279" s="3">
        <v>2366</v>
      </c>
      <c r="Z279" s="3">
        <v>90022</v>
      </c>
      <c r="AA279" s="3">
        <v>95315</v>
      </c>
      <c r="AC279" s="3">
        <v>638</v>
      </c>
      <c r="AD279" s="3">
        <v>2137</v>
      </c>
      <c r="AE279" s="3">
        <v>2650</v>
      </c>
      <c r="AF279" s="3" t="s">
        <v>108</v>
      </c>
      <c r="AG279" s="3">
        <v>12141</v>
      </c>
      <c r="AH279" s="3">
        <v>4674</v>
      </c>
      <c r="AI279" s="3">
        <v>5300</v>
      </c>
      <c r="AK279" s="3">
        <v>18</v>
      </c>
      <c r="AL279" s="3">
        <v>27</v>
      </c>
      <c r="AM279" s="3">
        <v>57</v>
      </c>
      <c r="AN279" s="3">
        <v>162258</v>
      </c>
      <c r="AO279" s="3">
        <v>506</v>
      </c>
      <c r="AP279" s="3">
        <v>2865</v>
      </c>
      <c r="AQ279" s="3">
        <v>18385</v>
      </c>
      <c r="AR279" s="5">
        <v>43936</v>
      </c>
      <c r="AS279" s="3">
        <v>5730</v>
      </c>
      <c r="AV279" s="3">
        <v>3260</v>
      </c>
      <c r="AW279" s="3">
        <v>6785.8940000000002</v>
      </c>
      <c r="AX279" s="3">
        <v>6710</v>
      </c>
      <c r="AY279" s="3">
        <v>147.36500000000001</v>
      </c>
      <c r="AZ279" s="3">
        <v>306.39999999999998</v>
      </c>
      <c r="BA279" s="3">
        <v>106.9</v>
      </c>
      <c r="BB279" s="3">
        <v>5946</v>
      </c>
      <c r="BC279" s="3">
        <v>53</v>
      </c>
      <c r="BD279" s="3">
        <v>638</v>
      </c>
      <c r="BE279" s="3">
        <v>1</v>
      </c>
      <c r="BF279" s="3">
        <v>1080</v>
      </c>
      <c r="BG279" s="3">
        <v>53</v>
      </c>
      <c r="BH279" s="3">
        <v>6</v>
      </c>
      <c r="BI279" s="3">
        <v>53</v>
      </c>
      <c r="BM279" s="3">
        <v>39.799999999999997</v>
      </c>
      <c r="BN279" s="5">
        <v>32283</v>
      </c>
      <c r="BO279" s="3">
        <v>1</v>
      </c>
      <c r="BP279" s="3">
        <v>1</v>
      </c>
      <c r="BR279" s="3" t="s">
        <v>212</v>
      </c>
      <c r="BS279" s="3">
        <v>24644</v>
      </c>
      <c r="BV279" s="3" t="s">
        <v>542</v>
      </c>
      <c r="BW279" s="3" t="s">
        <v>99</v>
      </c>
      <c r="BX279" s="3">
        <v>3</v>
      </c>
      <c r="BY279" s="3" t="s">
        <v>100</v>
      </c>
      <c r="CA279" s="3" t="s">
        <v>101</v>
      </c>
      <c r="CD279" s="3">
        <v>29.8582386</v>
      </c>
      <c r="CE279" s="3">
        <v>54</v>
      </c>
      <c r="CF279" s="3">
        <v>-94.984066400000003</v>
      </c>
      <c r="CI279" s="3" t="s">
        <v>102</v>
      </c>
      <c r="CJ279" s="3" t="s">
        <v>89</v>
      </c>
      <c r="CK279" s="3" t="s">
        <v>543</v>
      </c>
      <c r="CL279" s="3">
        <v>104676557</v>
      </c>
      <c r="CM279" s="3">
        <v>3587</v>
      </c>
      <c r="CN279" s="3">
        <v>24341</v>
      </c>
      <c r="CO279" s="3">
        <v>7174</v>
      </c>
      <c r="CP279" s="3">
        <v>0</v>
      </c>
    </row>
    <row r="280" spans="1:94" ht="45">
      <c r="A280" s="4">
        <v>42089306500000</v>
      </c>
      <c r="B280" s="7">
        <v>4208930650</v>
      </c>
      <c r="C280" s="4">
        <f>COUNTIF(Table2[API 10/UWI],Table1[[#This Row],[Cleaned API]])</f>
        <v>2</v>
      </c>
      <c r="D280" s="7" t="str">
        <f>IFERROR(INDEX(Table2[Permit Type],MATCH(Table1[[#This Row],[Cleaned API]],Table2[API 10/UWI],0)), "Not in Permit List")</f>
        <v>Recomplete</v>
      </c>
      <c r="E280" s="7" t="str">
        <f>IF(AND(Table1[[#This Row],[Occurences in Magnum Permit List]]&gt;0, Table1[[#This Row],[Data Pull Permit Type]]="NewDrill"), "Y", "N")</f>
        <v>N</v>
      </c>
      <c r="F280" s="3" t="s">
        <v>89</v>
      </c>
      <c r="G280" s="3" t="s">
        <v>793</v>
      </c>
      <c r="H280" s="8">
        <v>2</v>
      </c>
      <c r="I280" s="3" t="s">
        <v>179</v>
      </c>
      <c r="J280" s="3" t="str">
        <f>LEFT(Table1[[#This Row],[County/Parish]],LEN(Table1[[#This Row],[County/Parish]])-5)</f>
        <v>COLORADO</v>
      </c>
      <c r="K280" s="3">
        <v>9350</v>
      </c>
      <c r="L280" s="3" t="s">
        <v>93</v>
      </c>
      <c r="M280" s="3" t="s">
        <v>94</v>
      </c>
      <c r="N280" s="3" t="s">
        <v>95</v>
      </c>
      <c r="O280" s="3">
        <v>16200</v>
      </c>
      <c r="P280" s="5">
        <v>38231</v>
      </c>
      <c r="Q280" s="5">
        <v>38261</v>
      </c>
      <c r="R280" s="5">
        <v>39114</v>
      </c>
      <c r="S280" s="3">
        <v>26</v>
      </c>
      <c r="T280" s="3">
        <v>24804</v>
      </c>
      <c r="V280" s="3">
        <v>1746</v>
      </c>
      <c r="Y280" s="3">
        <v>11</v>
      </c>
      <c r="Z280" s="3">
        <v>287</v>
      </c>
      <c r="AA280" s="3">
        <v>5880</v>
      </c>
      <c r="AC280" s="3">
        <v>596</v>
      </c>
      <c r="AD280" s="3">
        <v>7766</v>
      </c>
      <c r="AE280" s="3">
        <v>1330</v>
      </c>
      <c r="AF280" s="3" t="s">
        <v>108</v>
      </c>
      <c r="AG280" s="3">
        <v>20421</v>
      </c>
      <c r="AH280" s="3">
        <v>4734</v>
      </c>
      <c r="AI280" s="3">
        <v>237</v>
      </c>
      <c r="AJ280" s="3" t="s">
        <v>181</v>
      </c>
      <c r="AK280" s="3">
        <v>9</v>
      </c>
      <c r="AL280" s="3">
        <v>32</v>
      </c>
      <c r="AM280" s="3">
        <v>134</v>
      </c>
      <c r="AN280" s="3">
        <v>189433</v>
      </c>
      <c r="AO280" s="3">
        <v>0</v>
      </c>
      <c r="AP280" s="3">
        <v>311</v>
      </c>
      <c r="AQ280" s="3">
        <v>5931</v>
      </c>
      <c r="AR280" s="5">
        <v>42491</v>
      </c>
      <c r="AS280" s="3">
        <v>69</v>
      </c>
      <c r="AT280" s="3">
        <v>0</v>
      </c>
      <c r="AU280" s="3">
        <v>0</v>
      </c>
      <c r="AV280" s="3">
        <v>14370</v>
      </c>
      <c r="AW280" s="3">
        <v>1840.4259999999999</v>
      </c>
      <c r="AX280" s="3">
        <v>14210</v>
      </c>
      <c r="AY280" s="3">
        <v>543.35299999999995</v>
      </c>
      <c r="AZ280" s="3">
        <v>69.599999999999994</v>
      </c>
      <c r="BA280" s="3">
        <v>0</v>
      </c>
      <c r="BB280" s="3">
        <v>7766</v>
      </c>
      <c r="BC280" s="3">
        <v>1</v>
      </c>
      <c r="BD280" s="3">
        <v>596</v>
      </c>
      <c r="BE280" s="3">
        <v>1</v>
      </c>
      <c r="BF280" s="3">
        <v>1890</v>
      </c>
      <c r="BG280" s="3">
        <v>1</v>
      </c>
      <c r="BH280" s="3">
        <v>11</v>
      </c>
      <c r="BI280" s="3">
        <v>1</v>
      </c>
      <c r="BJ280" s="3">
        <v>9302</v>
      </c>
      <c r="BK280" s="3">
        <v>9308</v>
      </c>
      <c r="BL280" s="3">
        <v>0.76</v>
      </c>
      <c r="BM280" s="3">
        <v>47.7</v>
      </c>
      <c r="BN280" s="5">
        <v>38254</v>
      </c>
      <c r="BO280" s="3">
        <v>1</v>
      </c>
      <c r="BP280" s="3">
        <v>1</v>
      </c>
      <c r="BQ280" s="3" t="s">
        <v>89</v>
      </c>
      <c r="BR280" s="3" t="s">
        <v>165</v>
      </c>
      <c r="BS280" s="3">
        <v>205418</v>
      </c>
      <c r="BT280" s="3">
        <v>6</v>
      </c>
      <c r="BV280" s="3" t="s">
        <v>794</v>
      </c>
      <c r="BW280" s="3" t="s">
        <v>99</v>
      </c>
      <c r="BX280" s="3">
        <v>3</v>
      </c>
      <c r="BY280" s="3" t="s">
        <v>100</v>
      </c>
      <c r="CA280" s="3" t="s">
        <v>101</v>
      </c>
      <c r="CD280" s="3">
        <v>29.653923299999999</v>
      </c>
      <c r="CE280" s="3">
        <v>163</v>
      </c>
      <c r="CF280" s="3">
        <v>-96.663258999999996</v>
      </c>
      <c r="CI280" s="3" t="s">
        <v>102</v>
      </c>
      <c r="CJ280" s="3" t="s">
        <v>89</v>
      </c>
      <c r="CK280" s="3" t="s">
        <v>268</v>
      </c>
      <c r="CL280" s="3">
        <v>104675807</v>
      </c>
      <c r="CM280" s="3">
        <v>188</v>
      </c>
      <c r="CN280" s="3">
        <v>346</v>
      </c>
      <c r="CO280" s="3">
        <v>3</v>
      </c>
      <c r="CP280" s="3">
        <v>0</v>
      </c>
    </row>
    <row r="281" spans="1:94" ht="45">
      <c r="A281" s="4">
        <v>42339310540000</v>
      </c>
      <c r="B281" s="7">
        <v>4233931054</v>
      </c>
      <c r="C281" s="4">
        <f>COUNTIF(Table2[API 10/UWI],Table1[[#This Row],[Cleaned API]])</f>
        <v>0</v>
      </c>
      <c r="D281" s="7" t="str">
        <f>IFERROR(INDEX(Table2[Permit Type],MATCH(Table1[[#This Row],[Cleaned API]],Table2[API 10/UWI],0)), "Not in Permit List")</f>
        <v>Not in Permit List</v>
      </c>
      <c r="E281" s="7" t="str">
        <f>IF(AND(Table1[[#This Row],[Occurences in Magnum Permit List]]&gt;0, Table1[[#This Row],[Data Pull Permit Type]]="NewDrill"), "Y", "N")</f>
        <v>N</v>
      </c>
      <c r="F281" s="3" t="s">
        <v>89</v>
      </c>
      <c r="G281" s="3" t="s">
        <v>795</v>
      </c>
      <c r="H281" s="8" t="s">
        <v>796</v>
      </c>
      <c r="I281" s="3" t="s">
        <v>602</v>
      </c>
      <c r="J281" s="3" t="str">
        <f>LEFT(Table1[[#This Row],[County/Parish]],LEN(Table1[[#This Row],[County/Parish]])-5)</f>
        <v>MONTGOMERY</v>
      </c>
      <c r="K281" s="3" t="s">
        <v>797</v>
      </c>
      <c r="L281" s="3" t="s">
        <v>93</v>
      </c>
      <c r="M281" s="3" t="s">
        <v>94</v>
      </c>
      <c r="N281" s="3" t="s">
        <v>119</v>
      </c>
      <c r="O281" s="3">
        <v>12859</v>
      </c>
      <c r="P281" s="5">
        <v>37929</v>
      </c>
      <c r="Q281" s="5">
        <v>38169</v>
      </c>
      <c r="R281" s="5">
        <v>43983</v>
      </c>
      <c r="S281" s="3">
        <v>173</v>
      </c>
      <c r="T281" s="3">
        <v>2814016</v>
      </c>
      <c r="U281" s="3">
        <v>252</v>
      </c>
      <c r="V281" s="3">
        <v>13599</v>
      </c>
      <c r="W281" s="3">
        <v>1</v>
      </c>
      <c r="X281" s="3">
        <v>23</v>
      </c>
      <c r="Y281" s="3">
        <v>6674</v>
      </c>
      <c r="Z281" s="3">
        <v>166512</v>
      </c>
      <c r="AA281" s="3">
        <v>482602</v>
      </c>
      <c r="AC281" s="3">
        <v>496</v>
      </c>
      <c r="AD281" s="3">
        <v>109730</v>
      </c>
      <c r="AE281" s="3">
        <v>2421</v>
      </c>
      <c r="AF281" s="3" t="s">
        <v>108</v>
      </c>
      <c r="AG281" s="3">
        <v>478565</v>
      </c>
      <c r="AH281" s="3">
        <v>82182</v>
      </c>
      <c r="AI281" s="3">
        <v>17441</v>
      </c>
      <c r="AK281" s="3">
        <v>18</v>
      </c>
      <c r="AL281" s="3">
        <v>658</v>
      </c>
      <c r="AM281" s="3">
        <v>3844</v>
      </c>
      <c r="AN281" s="3">
        <v>3949129</v>
      </c>
      <c r="AO281" s="3">
        <v>1100</v>
      </c>
      <c r="AP281" s="3">
        <v>452</v>
      </c>
      <c r="AQ281" s="3">
        <v>82951</v>
      </c>
      <c r="AR281" s="5">
        <v>43250</v>
      </c>
      <c r="AS281" s="3">
        <v>13672</v>
      </c>
      <c r="AT281" s="3">
        <v>380</v>
      </c>
      <c r="AU281" s="3">
        <v>1100</v>
      </c>
      <c r="AV281" s="3">
        <v>218630</v>
      </c>
      <c r="AW281" s="3">
        <v>243007.519</v>
      </c>
      <c r="AX281" s="3">
        <v>206930</v>
      </c>
      <c r="AY281" s="3">
        <v>4.1150000000000002</v>
      </c>
      <c r="AZ281" s="3">
        <v>4.5999999999999996</v>
      </c>
      <c r="BA281" s="3">
        <v>3.4</v>
      </c>
      <c r="BB281" s="3">
        <v>119153</v>
      </c>
      <c r="BC281" s="3">
        <v>2</v>
      </c>
      <c r="BD281" s="3">
        <v>545</v>
      </c>
      <c r="BE281" s="3">
        <v>2</v>
      </c>
      <c r="BF281" s="3">
        <v>20404</v>
      </c>
      <c r="BG281" s="3">
        <v>2</v>
      </c>
      <c r="BH281" s="3">
        <v>122</v>
      </c>
      <c r="BI281" s="3">
        <v>2</v>
      </c>
      <c r="BJ281" s="3">
        <v>10056</v>
      </c>
      <c r="BK281" s="3">
        <v>10709</v>
      </c>
      <c r="BL281" s="3">
        <v>0.66</v>
      </c>
      <c r="BN281" s="5">
        <v>38140</v>
      </c>
      <c r="BO281" s="3">
        <v>1</v>
      </c>
      <c r="BP281" s="3">
        <v>1</v>
      </c>
      <c r="BQ281" s="3" t="s">
        <v>89</v>
      </c>
      <c r="BR281" s="3" t="s">
        <v>212</v>
      </c>
      <c r="BS281" s="3">
        <v>206045</v>
      </c>
      <c r="BT281" s="3">
        <v>653</v>
      </c>
      <c r="BV281" s="3" t="s">
        <v>604</v>
      </c>
      <c r="BW281" s="3" t="s">
        <v>99</v>
      </c>
      <c r="BX281" s="3">
        <v>3</v>
      </c>
      <c r="BY281" s="3" t="s">
        <v>100</v>
      </c>
      <c r="CA281" s="3" t="s">
        <v>101</v>
      </c>
      <c r="CD281" s="3">
        <v>30.228652100000001</v>
      </c>
      <c r="CE281" s="3">
        <v>502</v>
      </c>
      <c r="CF281" s="3">
        <v>-95.377763000000002</v>
      </c>
      <c r="CI281" s="3" t="s">
        <v>102</v>
      </c>
      <c r="CJ281" s="3" t="s">
        <v>89</v>
      </c>
      <c r="CK281" s="3" t="s">
        <v>605</v>
      </c>
      <c r="CL281" s="3">
        <v>104675799</v>
      </c>
      <c r="CM281" s="3">
        <v>399</v>
      </c>
      <c r="CN281" s="3">
        <v>96960</v>
      </c>
      <c r="CO281" s="3">
        <v>15982</v>
      </c>
      <c r="CP281" s="3">
        <v>0</v>
      </c>
    </row>
    <row r="282" spans="1:94" ht="75">
      <c r="A282" s="4">
        <v>42089323600000</v>
      </c>
      <c r="B282" s="7">
        <v>4208932360</v>
      </c>
      <c r="C282" s="4">
        <f>COUNTIF(Table2[API 10/UWI],Table1[[#This Row],[Cleaned API]])</f>
        <v>0</v>
      </c>
      <c r="D282" s="7" t="str">
        <f>IFERROR(INDEX(Table2[Permit Type],MATCH(Table1[[#This Row],[Cleaned API]],Table2[API 10/UWI],0)), "Not in Permit List")</f>
        <v>Not in Permit List</v>
      </c>
      <c r="E282" s="7" t="str">
        <f>IF(AND(Table1[[#This Row],[Occurences in Magnum Permit List]]&gt;0, Table1[[#This Row],[Data Pull Permit Type]]="NewDrill"), "Y", "N")</f>
        <v>N</v>
      </c>
      <c r="F282" s="3" t="s">
        <v>89</v>
      </c>
      <c r="G282" s="3" t="s">
        <v>798</v>
      </c>
      <c r="H282" s="8">
        <v>1</v>
      </c>
      <c r="I282" s="3" t="s">
        <v>179</v>
      </c>
      <c r="J282" s="3" t="str">
        <f>LEFT(Table1[[#This Row],[County/Parish]],LEN(Table1[[#This Row],[County/Parish]])-5)</f>
        <v>COLORADO</v>
      </c>
      <c r="K282" s="3" t="s">
        <v>799</v>
      </c>
      <c r="L282" s="3" t="s">
        <v>93</v>
      </c>
      <c r="M282" s="3" t="s">
        <v>94</v>
      </c>
      <c r="N282" s="3" t="s">
        <v>95</v>
      </c>
      <c r="O282" s="3">
        <v>10467</v>
      </c>
      <c r="P282" s="5">
        <v>38243</v>
      </c>
      <c r="Q282" s="5">
        <v>38292</v>
      </c>
      <c r="R282" s="5">
        <v>40848</v>
      </c>
      <c r="S282" s="3">
        <v>73</v>
      </c>
      <c r="T282" s="3">
        <v>350233</v>
      </c>
      <c r="V282" s="3">
        <v>7649</v>
      </c>
      <c r="Y282" s="3">
        <v>7</v>
      </c>
      <c r="Z282" s="3">
        <v>3374</v>
      </c>
      <c r="AA282" s="3">
        <v>66021</v>
      </c>
      <c r="AD282" s="3">
        <v>4870</v>
      </c>
      <c r="AE282" s="3">
        <v>2323</v>
      </c>
      <c r="AF282" s="3" t="s">
        <v>108</v>
      </c>
      <c r="AG282" s="3">
        <v>88776</v>
      </c>
      <c r="AH282" s="3">
        <v>17119</v>
      </c>
      <c r="AI282" s="3">
        <v>654</v>
      </c>
      <c r="AJ282" s="3" t="s">
        <v>181</v>
      </c>
      <c r="AK282" s="3">
        <v>22</v>
      </c>
      <c r="AL282" s="3">
        <v>126</v>
      </c>
      <c r="AM282" s="3">
        <v>621</v>
      </c>
      <c r="AN282" s="3">
        <v>755226</v>
      </c>
      <c r="AO282" s="3">
        <v>0</v>
      </c>
      <c r="AQ282" s="3">
        <v>326</v>
      </c>
      <c r="AR282" s="5">
        <v>42491</v>
      </c>
      <c r="AS282" s="3">
        <v>4</v>
      </c>
      <c r="AT282" s="3">
        <v>0</v>
      </c>
      <c r="AU282" s="3">
        <v>0</v>
      </c>
      <c r="AV282" s="3">
        <v>27690</v>
      </c>
      <c r="AW282" s="3">
        <v>18265.956999999999</v>
      </c>
      <c r="AX282" s="3">
        <v>45790</v>
      </c>
      <c r="AY282" s="3">
        <v>54.747</v>
      </c>
      <c r="AZ282" s="3">
        <v>36.1</v>
      </c>
      <c r="BA282" s="3">
        <v>0</v>
      </c>
      <c r="BB282" s="3">
        <v>19242</v>
      </c>
      <c r="BC282" s="3">
        <v>2</v>
      </c>
      <c r="BD282" s="3">
        <v>695</v>
      </c>
      <c r="BE282" s="3">
        <v>1</v>
      </c>
      <c r="BF282" s="3">
        <v>3902</v>
      </c>
      <c r="BG282" s="3">
        <v>2</v>
      </c>
      <c r="BH282" s="3">
        <v>23</v>
      </c>
      <c r="BI282" s="3">
        <v>2</v>
      </c>
      <c r="BJ282" s="3">
        <v>10378</v>
      </c>
      <c r="BK282" s="3">
        <v>10408</v>
      </c>
      <c r="BL282" s="3">
        <v>0.69</v>
      </c>
      <c r="BM282" s="3">
        <v>55</v>
      </c>
      <c r="BN282" s="5">
        <v>38312</v>
      </c>
      <c r="BO282" s="3">
        <v>1</v>
      </c>
      <c r="BP282" s="3">
        <v>1</v>
      </c>
      <c r="BQ282" s="3" t="s">
        <v>158</v>
      </c>
      <c r="BR282" s="3" t="s">
        <v>212</v>
      </c>
      <c r="BS282" s="3">
        <v>205312</v>
      </c>
      <c r="BT282" s="3">
        <v>30</v>
      </c>
      <c r="BV282" s="3" t="s">
        <v>344</v>
      </c>
      <c r="BW282" s="3" t="s">
        <v>99</v>
      </c>
      <c r="BX282" s="3">
        <v>3</v>
      </c>
      <c r="BY282" s="3" t="s">
        <v>100</v>
      </c>
      <c r="BZ282" s="3">
        <v>62</v>
      </c>
      <c r="CA282" s="3" t="s">
        <v>101</v>
      </c>
      <c r="CD282" s="3">
        <v>29.512604199999998</v>
      </c>
      <c r="CE282" s="3">
        <v>635</v>
      </c>
      <c r="CF282" s="3">
        <v>-96.595240799999999</v>
      </c>
      <c r="CI282" s="3" t="s">
        <v>102</v>
      </c>
      <c r="CJ282" s="3" t="s">
        <v>89</v>
      </c>
      <c r="CK282" s="3" t="s">
        <v>401</v>
      </c>
      <c r="CL282" s="3">
        <v>104663194</v>
      </c>
      <c r="CM282" s="3">
        <v>94</v>
      </c>
      <c r="CN282" s="3">
        <v>1717</v>
      </c>
      <c r="CO282" s="3">
        <v>22</v>
      </c>
      <c r="CP282" s="3">
        <v>0</v>
      </c>
    </row>
    <row r="283" spans="1:94" ht="45">
      <c r="A283" s="4">
        <v>42123318980000</v>
      </c>
      <c r="B283" s="7">
        <v>4212331898</v>
      </c>
      <c r="C283" s="4">
        <f>COUNTIF(Table2[API 10/UWI],Table1[[#This Row],[Cleaned API]])</f>
        <v>0</v>
      </c>
      <c r="D283" s="7" t="str">
        <f>IFERROR(INDEX(Table2[Permit Type],MATCH(Table1[[#This Row],[Cleaned API]],Table2[API 10/UWI],0)), "Not in Permit List")</f>
        <v>Not in Permit List</v>
      </c>
      <c r="E283" s="7" t="str">
        <f>IF(AND(Table1[[#This Row],[Occurences in Magnum Permit List]]&gt;0, Table1[[#This Row],[Data Pull Permit Type]]="NewDrill"), "Y", "N")</f>
        <v>N</v>
      </c>
      <c r="F283" s="3" t="s">
        <v>89</v>
      </c>
      <c r="G283" s="3" t="s">
        <v>800</v>
      </c>
      <c r="H283" s="8">
        <v>2</v>
      </c>
      <c r="I283" s="3" t="s">
        <v>275</v>
      </c>
      <c r="J283" s="3" t="str">
        <f>LEFT(Table1[[#This Row],[County/Parish]],LEN(Table1[[#This Row],[County/Parish]])-5)</f>
        <v>DEWITT</v>
      </c>
      <c r="L283" s="3" t="s">
        <v>93</v>
      </c>
      <c r="M283" s="3" t="s">
        <v>194</v>
      </c>
      <c r="N283" s="3" t="s">
        <v>119</v>
      </c>
      <c r="O283" s="3">
        <v>12875</v>
      </c>
      <c r="P283" s="5">
        <v>37138</v>
      </c>
      <c r="AB283" s="3" t="s">
        <v>163</v>
      </c>
      <c r="AF283" s="3" t="s">
        <v>96</v>
      </c>
      <c r="AJ283" s="3" t="s">
        <v>164</v>
      </c>
      <c r="AR283" s="5">
        <v>40087</v>
      </c>
      <c r="AT283" s="3">
        <v>0</v>
      </c>
      <c r="AU283" s="3">
        <v>0</v>
      </c>
      <c r="BJ283" s="3">
        <v>11805</v>
      </c>
      <c r="BK283" s="3">
        <v>11862</v>
      </c>
      <c r="BN283" s="5">
        <v>37565</v>
      </c>
      <c r="BO283" s="3">
        <v>1</v>
      </c>
      <c r="BQ283" s="3" t="s">
        <v>413</v>
      </c>
      <c r="BR283" s="3" t="s">
        <v>97</v>
      </c>
      <c r="BS283" s="3">
        <v>204843</v>
      </c>
      <c r="BT283" s="3">
        <v>57</v>
      </c>
      <c r="BV283" s="3" t="s">
        <v>114</v>
      </c>
      <c r="BW283" s="3" t="s">
        <v>99</v>
      </c>
      <c r="BX283" s="3">
        <v>2</v>
      </c>
      <c r="BY283" s="3" t="s">
        <v>100</v>
      </c>
      <c r="CA283" s="3" t="s">
        <v>101</v>
      </c>
      <c r="CD283" s="3">
        <v>28.843950400000001</v>
      </c>
      <c r="CE283" s="3">
        <v>653</v>
      </c>
      <c r="CF283" s="3">
        <v>-97.595588300000003</v>
      </c>
      <c r="CI283" s="3" t="s">
        <v>102</v>
      </c>
      <c r="CJ283" s="3" t="s">
        <v>89</v>
      </c>
      <c r="CK283" s="3" t="s">
        <v>801</v>
      </c>
      <c r="CL283" s="3">
        <v>104663126</v>
      </c>
      <c r="CP283" s="3">
        <v>0</v>
      </c>
    </row>
    <row r="284" spans="1:94" ht="45">
      <c r="A284" s="4">
        <v>42215332280000</v>
      </c>
      <c r="B284" s="7">
        <v>4221533228</v>
      </c>
      <c r="C284" s="4">
        <f>COUNTIF(Table2[API 10/UWI],Table1[[#This Row],[Cleaned API]])</f>
        <v>0</v>
      </c>
      <c r="D284" s="7" t="str">
        <f>IFERROR(INDEX(Table2[Permit Type],MATCH(Table1[[#This Row],[Cleaned API]],Table2[API 10/UWI],0)), "Not in Permit List")</f>
        <v>Not in Permit List</v>
      </c>
      <c r="E284" s="7" t="str">
        <f>IF(AND(Table1[[#This Row],[Occurences in Magnum Permit List]]&gt;0, Table1[[#This Row],[Data Pull Permit Type]]="NewDrill"), "Y", "N")</f>
        <v>N</v>
      </c>
      <c r="F284" s="3" t="s">
        <v>89</v>
      </c>
      <c r="G284" s="3" t="s">
        <v>802</v>
      </c>
      <c r="H284" s="8">
        <v>1</v>
      </c>
      <c r="I284" s="3" t="s">
        <v>443</v>
      </c>
      <c r="J284" s="3" t="str">
        <f>LEFT(Table1[[#This Row],[County/Parish]],LEN(Table1[[#This Row],[County/Parish]])-5)</f>
        <v>HIDALGO</v>
      </c>
      <c r="K284" s="3" t="s">
        <v>162</v>
      </c>
      <c r="L284" s="3" t="s">
        <v>93</v>
      </c>
      <c r="M284" s="3" t="s">
        <v>194</v>
      </c>
      <c r="N284" s="3" t="s">
        <v>95</v>
      </c>
      <c r="O284" s="3">
        <v>15450</v>
      </c>
      <c r="P284" s="5">
        <v>38356</v>
      </c>
      <c r="Q284" s="5">
        <v>38261</v>
      </c>
      <c r="R284" s="5">
        <v>40087</v>
      </c>
      <c r="S284" s="3">
        <v>57</v>
      </c>
      <c r="T284" s="3">
        <v>5143450</v>
      </c>
      <c r="V284" s="3">
        <v>191663</v>
      </c>
      <c r="X284" s="3">
        <v>2</v>
      </c>
      <c r="Y284" s="3">
        <v>8</v>
      </c>
      <c r="Z284" s="3">
        <v>63880</v>
      </c>
      <c r="AA284" s="3">
        <v>1048905</v>
      </c>
      <c r="AC284" s="3">
        <v>5</v>
      </c>
      <c r="AD284" s="3">
        <v>6</v>
      </c>
      <c r="AE284" s="3">
        <v>94311</v>
      </c>
      <c r="AF284" s="3" t="s">
        <v>96</v>
      </c>
      <c r="AG284" s="3">
        <v>1259589</v>
      </c>
      <c r="AH284" s="3">
        <v>304243</v>
      </c>
      <c r="AI284" s="3">
        <v>10632</v>
      </c>
      <c r="AK284" s="3">
        <v>153</v>
      </c>
      <c r="AL284" s="3">
        <v>890</v>
      </c>
      <c r="AM284" s="3">
        <v>4423</v>
      </c>
      <c r="AN284" s="3">
        <v>5340033</v>
      </c>
      <c r="AO284" s="3">
        <v>2</v>
      </c>
      <c r="AP284" s="3">
        <v>1547</v>
      </c>
      <c r="AQ284" s="3">
        <v>221425</v>
      </c>
      <c r="AR284" s="5">
        <v>40330</v>
      </c>
      <c r="AS284" s="3">
        <v>9996</v>
      </c>
      <c r="AT284" s="3">
        <v>0</v>
      </c>
      <c r="AU284" s="3">
        <v>0</v>
      </c>
      <c r="AV284" s="3">
        <v>28950</v>
      </c>
      <c r="AW284" s="3">
        <v>119803.571</v>
      </c>
      <c r="AX284" s="3">
        <v>26840</v>
      </c>
      <c r="AY284" s="3">
        <v>8.3469999999999995</v>
      </c>
      <c r="AZ284" s="3">
        <v>34.5</v>
      </c>
      <c r="BA284" s="3">
        <v>250</v>
      </c>
      <c r="BB284" s="3">
        <v>315027</v>
      </c>
      <c r="BC284" s="3">
        <v>11</v>
      </c>
      <c r="BD284" s="3">
        <v>30718</v>
      </c>
      <c r="BE284" s="3">
        <v>5</v>
      </c>
      <c r="BF284" s="3">
        <v>78853</v>
      </c>
      <c r="BG284" s="3">
        <v>5</v>
      </c>
      <c r="BH284" s="3">
        <v>473</v>
      </c>
      <c r="BI284" s="3">
        <v>5</v>
      </c>
      <c r="BJ284" s="3">
        <v>10610</v>
      </c>
      <c r="BK284" s="3">
        <v>11132</v>
      </c>
      <c r="BL284" s="3">
        <v>0.66</v>
      </c>
      <c r="BM284" s="3">
        <v>52.7</v>
      </c>
      <c r="BN284" s="5">
        <v>38429</v>
      </c>
      <c r="BO284" s="3">
        <v>1</v>
      </c>
      <c r="BP284" s="3">
        <v>1</v>
      </c>
      <c r="BQ284" s="3" t="s">
        <v>89</v>
      </c>
      <c r="BR284" s="3" t="s">
        <v>97</v>
      </c>
      <c r="BS284" s="3">
        <v>204539</v>
      </c>
      <c r="BT284" s="3">
        <v>522</v>
      </c>
      <c r="BV284" s="3" t="s">
        <v>803</v>
      </c>
      <c r="BW284" s="3" t="s">
        <v>99</v>
      </c>
      <c r="BX284" s="3">
        <v>4</v>
      </c>
      <c r="BY284" s="3" t="s">
        <v>100</v>
      </c>
      <c r="CA284" s="3" t="s">
        <v>101</v>
      </c>
      <c r="CD284" s="3">
        <v>26.120514100000001</v>
      </c>
      <c r="CE284" s="3">
        <v>7</v>
      </c>
      <c r="CF284" s="3">
        <v>-98.154487799999998</v>
      </c>
      <c r="CI284" s="3" t="s">
        <v>102</v>
      </c>
      <c r="CJ284" s="3" t="s">
        <v>89</v>
      </c>
      <c r="CK284" s="3" t="s">
        <v>804</v>
      </c>
      <c r="CL284" s="3">
        <v>104656087</v>
      </c>
      <c r="CM284" s="3">
        <v>56</v>
      </c>
      <c r="CN284" s="3">
        <v>6709</v>
      </c>
      <c r="CO284" s="3">
        <v>1635</v>
      </c>
      <c r="CP284" s="3">
        <v>0</v>
      </c>
    </row>
    <row r="285" spans="1:94" ht="60">
      <c r="A285" s="4">
        <v>42015006130000</v>
      </c>
      <c r="B285" s="7">
        <v>4201500613</v>
      </c>
      <c r="C285" s="4">
        <f>COUNTIF(Table2[API 10/UWI],Table1[[#This Row],[Cleaned API]])</f>
        <v>1</v>
      </c>
      <c r="D285" s="7" t="str">
        <f>IFERROR(INDEX(Table2[Permit Type],MATCH(Table1[[#This Row],[Cleaned API]],Table2[API 10/UWI],0)), "Not in Permit List")</f>
        <v>ReEnter</v>
      </c>
      <c r="E285" s="7" t="str">
        <f>IF(AND(Table1[[#This Row],[Occurences in Magnum Permit List]]&gt;0, Table1[[#This Row],[Data Pull Permit Type]]="NewDrill"), "Y", "N")</f>
        <v>N</v>
      </c>
      <c r="F285" s="3" t="s">
        <v>89</v>
      </c>
      <c r="G285" s="3" t="s">
        <v>805</v>
      </c>
      <c r="H285" s="8">
        <v>1</v>
      </c>
      <c r="I285" s="3" t="s">
        <v>236</v>
      </c>
      <c r="J285" s="3" t="str">
        <f>LEFT(Table1[[#This Row],[County/Parish]],LEN(Table1[[#This Row],[County/Parish]])-5)</f>
        <v>AUSTIN</v>
      </c>
      <c r="K285" s="3" t="s">
        <v>806</v>
      </c>
      <c r="L285" s="3" t="s">
        <v>93</v>
      </c>
      <c r="M285" s="3" t="s">
        <v>94</v>
      </c>
      <c r="N285" s="3" t="s">
        <v>95</v>
      </c>
      <c r="O285" s="3">
        <v>11248</v>
      </c>
      <c r="P285" s="5">
        <v>38041</v>
      </c>
      <c r="Q285" s="5">
        <v>38108</v>
      </c>
      <c r="R285" s="5">
        <v>39083</v>
      </c>
      <c r="S285" s="3">
        <v>33</v>
      </c>
      <c r="T285" s="3">
        <v>90525</v>
      </c>
      <c r="V285" s="3">
        <v>5089</v>
      </c>
      <c r="X285" s="3">
        <v>1</v>
      </c>
      <c r="Y285" s="3">
        <v>406</v>
      </c>
      <c r="Z285" s="3">
        <v>54314</v>
      </c>
      <c r="AA285" s="3">
        <v>20177</v>
      </c>
      <c r="AC285" s="3">
        <v>28</v>
      </c>
      <c r="AD285" s="3">
        <v>2392</v>
      </c>
      <c r="AE285" s="3">
        <v>1020</v>
      </c>
      <c r="AF285" s="3" t="s">
        <v>108</v>
      </c>
      <c r="AG285" s="3">
        <v>24191</v>
      </c>
      <c r="AH285" s="3">
        <v>5052</v>
      </c>
      <c r="AI285" s="3">
        <v>14515</v>
      </c>
      <c r="AJ285" s="3" t="s">
        <v>181</v>
      </c>
      <c r="AK285" s="3">
        <v>4</v>
      </c>
      <c r="AL285" s="3">
        <v>30</v>
      </c>
      <c r="AM285" s="3">
        <v>155</v>
      </c>
      <c r="AN285" s="3">
        <v>181367</v>
      </c>
      <c r="AO285" s="3">
        <v>244</v>
      </c>
      <c r="AP285" s="3">
        <v>1956</v>
      </c>
      <c r="AQ285" s="3">
        <v>32378</v>
      </c>
      <c r="AR285" s="5">
        <v>40664</v>
      </c>
      <c r="AS285" s="3">
        <v>19427</v>
      </c>
      <c r="AT285" s="3">
        <v>0</v>
      </c>
      <c r="AU285" s="3">
        <v>0</v>
      </c>
      <c r="AV285" s="3">
        <v>34910</v>
      </c>
      <c r="AW285" s="3">
        <v>15768.652</v>
      </c>
      <c r="AX285" s="3">
        <v>17790</v>
      </c>
      <c r="AY285" s="3">
        <v>63.417000000000002</v>
      </c>
      <c r="AZ285" s="3">
        <v>28.6</v>
      </c>
      <c r="BA285" s="3">
        <v>2.5</v>
      </c>
      <c r="BB285" s="3">
        <v>6125</v>
      </c>
      <c r="BC285" s="3">
        <v>5</v>
      </c>
      <c r="BD285" s="3">
        <v>315</v>
      </c>
      <c r="BE285" s="3">
        <v>6</v>
      </c>
      <c r="BF285" s="3">
        <v>1309</v>
      </c>
      <c r="BG285" s="3">
        <v>5</v>
      </c>
      <c r="BH285" s="3">
        <v>8</v>
      </c>
      <c r="BI285" s="3">
        <v>5</v>
      </c>
      <c r="BJ285" s="3">
        <v>10632</v>
      </c>
      <c r="BK285" s="3">
        <v>10900</v>
      </c>
      <c r="BL285" s="3">
        <v>0.79</v>
      </c>
      <c r="BM285" s="3">
        <v>45.4</v>
      </c>
      <c r="BN285" s="5">
        <v>38127</v>
      </c>
      <c r="BO285" s="3">
        <v>1</v>
      </c>
      <c r="BP285" s="3">
        <v>1</v>
      </c>
      <c r="BQ285" s="3" t="s">
        <v>807</v>
      </c>
      <c r="BR285" s="3" t="s">
        <v>150</v>
      </c>
      <c r="BS285" s="3">
        <v>203940</v>
      </c>
      <c r="BT285" s="3">
        <v>268</v>
      </c>
      <c r="BV285" s="3" t="s">
        <v>640</v>
      </c>
      <c r="BW285" s="3" t="s">
        <v>99</v>
      </c>
      <c r="BX285" s="3">
        <v>3</v>
      </c>
      <c r="BY285" s="3" t="s">
        <v>100</v>
      </c>
      <c r="CA285" s="3" t="s">
        <v>101</v>
      </c>
      <c r="CD285" s="3">
        <v>29.980915700000001</v>
      </c>
      <c r="CE285" s="3">
        <v>58</v>
      </c>
      <c r="CF285" s="3">
        <v>-96.341051100000001</v>
      </c>
      <c r="CI285" s="3" t="s">
        <v>102</v>
      </c>
      <c r="CJ285" s="3" t="s">
        <v>89</v>
      </c>
      <c r="CK285" s="3" t="s">
        <v>808</v>
      </c>
      <c r="CL285" s="3">
        <v>104636105</v>
      </c>
      <c r="CM285" s="3">
        <v>1461</v>
      </c>
      <c r="CN285" s="3">
        <v>23038</v>
      </c>
      <c r="CO285" s="3">
        <v>13822</v>
      </c>
      <c r="CP285" s="3">
        <v>0</v>
      </c>
    </row>
    <row r="286" spans="1:94" ht="60">
      <c r="A286" s="4">
        <v>42409326660000</v>
      </c>
      <c r="B286" s="7">
        <v>4240932666</v>
      </c>
      <c r="C286" s="4">
        <f>COUNTIF(Table2[API 10/UWI],Table1[[#This Row],[Cleaned API]])</f>
        <v>1</v>
      </c>
      <c r="D286" s="7" t="str">
        <f>IFERROR(INDEX(Table2[Permit Type],MATCH(Table1[[#This Row],[Cleaned API]],Table2[API 10/UWI],0)), "Not in Permit List")</f>
        <v>Recomplete</v>
      </c>
      <c r="E286" s="7" t="str">
        <f>IF(AND(Table1[[#This Row],[Occurences in Magnum Permit List]]&gt;0, Table1[[#This Row],[Data Pull Permit Type]]="NewDrill"), "Y", "N")</f>
        <v>N</v>
      </c>
      <c r="F286" s="3" t="s">
        <v>89</v>
      </c>
      <c r="G286" s="3" t="s">
        <v>809</v>
      </c>
      <c r="H286" s="8">
        <v>8</v>
      </c>
      <c r="I286" s="3" t="s">
        <v>293</v>
      </c>
      <c r="J286" s="3" t="str">
        <f>LEFT(Table1[[#This Row],[County/Parish]],LEN(Table1[[#This Row],[County/Parish]])-5)</f>
        <v>SAN PATRICIO</v>
      </c>
      <c r="K286" s="3" t="s">
        <v>810</v>
      </c>
      <c r="L286" s="3" t="s">
        <v>93</v>
      </c>
      <c r="M286" s="3" t="s">
        <v>94</v>
      </c>
      <c r="N286" s="3" t="s">
        <v>95</v>
      </c>
      <c r="O286" s="3">
        <v>7925</v>
      </c>
      <c r="P286" s="5">
        <v>38610</v>
      </c>
      <c r="Q286" s="5">
        <v>38169</v>
      </c>
      <c r="R286" s="5">
        <v>38473</v>
      </c>
      <c r="S286" s="3">
        <v>11</v>
      </c>
      <c r="T286" s="3">
        <v>78326</v>
      </c>
      <c r="V286" s="3">
        <v>1717</v>
      </c>
      <c r="X286" s="3">
        <v>2</v>
      </c>
      <c r="Y286" s="3">
        <v>37</v>
      </c>
      <c r="Z286" s="3">
        <v>114477</v>
      </c>
      <c r="AA286" s="3">
        <v>14771</v>
      </c>
      <c r="AC286" s="3">
        <v>47</v>
      </c>
      <c r="AE286" s="3">
        <v>1543</v>
      </c>
      <c r="AF286" s="3" t="s">
        <v>96</v>
      </c>
      <c r="AG286" s="3">
        <v>73068</v>
      </c>
      <c r="AH286" s="3">
        <v>13721</v>
      </c>
      <c r="AI286" s="3">
        <v>106792</v>
      </c>
      <c r="AK286" s="3">
        <v>12</v>
      </c>
      <c r="AL286" s="3">
        <v>111</v>
      </c>
      <c r="AM286" s="3">
        <v>596</v>
      </c>
      <c r="AN286" s="3">
        <v>666516</v>
      </c>
      <c r="AO286" s="3">
        <v>54</v>
      </c>
      <c r="AR286" s="5">
        <v>42644</v>
      </c>
      <c r="AT286" s="3">
        <v>0</v>
      </c>
      <c r="AU286" s="3">
        <v>0</v>
      </c>
      <c r="AV286" s="3">
        <v>50920</v>
      </c>
      <c r="AW286" s="3">
        <v>45617.938000000002</v>
      </c>
      <c r="AX286" s="3">
        <v>45620</v>
      </c>
      <c r="AY286" s="3">
        <v>21.920999999999999</v>
      </c>
      <c r="AZ286" s="3">
        <v>19.600000000000001</v>
      </c>
      <c r="BA286" s="3">
        <v>54.1</v>
      </c>
      <c r="BB286" s="3">
        <v>18484</v>
      </c>
      <c r="BC286" s="3">
        <v>1</v>
      </c>
      <c r="BD286" s="3">
        <v>375</v>
      </c>
      <c r="BE286" s="3">
        <v>3</v>
      </c>
      <c r="BF286" s="3">
        <v>3444</v>
      </c>
      <c r="BG286" s="3">
        <v>2</v>
      </c>
      <c r="BH286" s="3">
        <v>21</v>
      </c>
      <c r="BI286" s="3">
        <v>2</v>
      </c>
      <c r="BJ286" s="3">
        <v>7248</v>
      </c>
      <c r="BK286" s="3">
        <v>7254</v>
      </c>
      <c r="BL286" s="3">
        <v>0.7</v>
      </c>
      <c r="BM286" s="3">
        <v>61.6</v>
      </c>
      <c r="BN286" s="5">
        <v>38185</v>
      </c>
      <c r="BO286" s="3">
        <v>1</v>
      </c>
      <c r="BP286" s="3">
        <v>1</v>
      </c>
      <c r="BQ286" s="3" t="s">
        <v>464</v>
      </c>
      <c r="BR286" s="3" t="s">
        <v>335</v>
      </c>
      <c r="BS286" s="3">
        <v>203532</v>
      </c>
      <c r="BT286" s="3">
        <v>6</v>
      </c>
      <c r="BV286" s="3" t="s">
        <v>387</v>
      </c>
      <c r="BW286" s="3" t="s">
        <v>99</v>
      </c>
      <c r="BX286" s="3">
        <v>4</v>
      </c>
      <c r="BY286" s="3" t="s">
        <v>100</v>
      </c>
      <c r="CA286" s="3" t="s">
        <v>101</v>
      </c>
      <c r="CD286" s="3">
        <v>28.002861500000002</v>
      </c>
      <c r="CE286" s="3">
        <v>129</v>
      </c>
      <c r="CF286" s="3">
        <v>-97.429479400000005</v>
      </c>
      <c r="CI286" s="3" t="s">
        <v>102</v>
      </c>
      <c r="CJ286" s="3" t="s">
        <v>89</v>
      </c>
      <c r="CK286" s="3" t="s">
        <v>296</v>
      </c>
      <c r="CL286" s="3">
        <v>104622508</v>
      </c>
      <c r="CM286" s="3">
        <v>1717</v>
      </c>
      <c r="CN286" s="3">
        <v>78326</v>
      </c>
      <c r="CO286" s="3">
        <v>114477</v>
      </c>
      <c r="CP286" s="3">
        <v>0</v>
      </c>
    </row>
    <row r="287" spans="1:94" ht="60">
      <c r="A287" s="4">
        <v>42015302930000</v>
      </c>
      <c r="B287" s="7">
        <v>4201530293</v>
      </c>
      <c r="C287" s="4">
        <f>COUNTIF(Table2[API 10/UWI],Table1[[#This Row],[Cleaned API]])</f>
        <v>0</v>
      </c>
      <c r="D287" s="7" t="str">
        <f>IFERROR(INDEX(Table2[Permit Type],MATCH(Table1[[#This Row],[Cleaned API]],Table2[API 10/UWI],0)), "Not in Permit List")</f>
        <v>Not in Permit List</v>
      </c>
      <c r="E287" s="7" t="str">
        <f>IF(AND(Table1[[#This Row],[Occurences in Magnum Permit List]]&gt;0, Table1[[#This Row],[Data Pull Permit Type]]="NewDrill"), "Y", "N")</f>
        <v>N</v>
      </c>
      <c r="F287" s="3" t="s">
        <v>89</v>
      </c>
      <c r="G287" s="3" t="s">
        <v>811</v>
      </c>
      <c r="H287" s="8">
        <v>1</v>
      </c>
      <c r="I287" s="3" t="s">
        <v>236</v>
      </c>
      <c r="J287" s="3" t="str">
        <f>LEFT(Table1[[#This Row],[County/Parish]],LEN(Table1[[#This Row],[County/Parish]])-5)</f>
        <v>AUSTIN</v>
      </c>
      <c r="K287" s="3" t="s">
        <v>644</v>
      </c>
      <c r="L287" s="3" t="s">
        <v>93</v>
      </c>
      <c r="M287" s="3" t="s">
        <v>194</v>
      </c>
      <c r="N287" s="3" t="s">
        <v>95</v>
      </c>
      <c r="O287" s="3">
        <v>11698</v>
      </c>
      <c r="P287" s="5">
        <v>38203</v>
      </c>
      <c r="Q287" s="5">
        <v>38200</v>
      </c>
      <c r="R287" s="5">
        <v>39753</v>
      </c>
      <c r="S287" s="3">
        <v>43</v>
      </c>
      <c r="T287" s="3">
        <v>74718</v>
      </c>
      <c r="V287" s="3">
        <v>9</v>
      </c>
      <c r="Y287" s="3">
        <v>48</v>
      </c>
      <c r="Z287" s="3">
        <v>0</v>
      </c>
      <c r="AA287" s="3">
        <v>12462</v>
      </c>
      <c r="AD287" s="3">
        <v>840</v>
      </c>
      <c r="AE287" s="3">
        <v>0</v>
      </c>
      <c r="AF287" s="3" t="s">
        <v>108</v>
      </c>
      <c r="AG287" s="3">
        <v>16349</v>
      </c>
      <c r="AH287" s="3">
        <v>2725</v>
      </c>
      <c r="AI287" s="3">
        <v>0</v>
      </c>
      <c r="AJ287" s="3" t="s">
        <v>181</v>
      </c>
      <c r="AK287" s="3">
        <v>0</v>
      </c>
      <c r="AL287" s="3">
        <v>12</v>
      </c>
      <c r="AM287" s="3">
        <v>72</v>
      </c>
      <c r="AN287" s="3">
        <v>71900</v>
      </c>
      <c r="AO287" s="3">
        <v>0</v>
      </c>
      <c r="AQ287" s="3">
        <v>1064</v>
      </c>
      <c r="AR287" s="5">
        <v>40299</v>
      </c>
      <c r="AS287" s="3">
        <v>0</v>
      </c>
      <c r="AT287" s="3">
        <v>0</v>
      </c>
      <c r="AU287" s="3">
        <v>0</v>
      </c>
      <c r="AW287" s="3">
        <v>196333.33300000001</v>
      </c>
      <c r="AX287" s="3">
        <v>8302000</v>
      </c>
      <c r="AY287" s="3">
        <v>5.093</v>
      </c>
      <c r="AZ287" s="3">
        <v>0</v>
      </c>
      <c r="BA287" s="3">
        <v>0</v>
      </c>
      <c r="BB287" s="3">
        <v>4246</v>
      </c>
      <c r="BC287" s="3">
        <v>5</v>
      </c>
      <c r="BD287" s="3">
        <v>3</v>
      </c>
      <c r="BE287" s="3">
        <v>3</v>
      </c>
      <c r="BF287" s="3">
        <v>708</v>
      </c>
      <c r="BG287" s="3">
        <v>5</v>
      </c>
      <c r="BH287" s="3">
        <v>4</v>
      </c>
      <c r="BI287" s="3">
        <v>5</v>
      </c>
      <c r="BJ287" s="3">
        <v>8760</v>
      </c>
      <c r="BK287" s="3">
        <v>8767</v>
      </c>
      <c r="BL287" s="3">
        <v>0.7</v>
      </c>
      <c r="BN287" s="5">
        <v>38219</v>
      </c>
      <c r="BO287" s="3">
        <v>1</v>
      </c>
      <c r="BP287" s="3">
        <v>1</v>
      </c>
      <c r="BQ287" s="3" t="s">
        <v>89</v>
      </c>
      <c r="BR287" s="3" t="s">
        <v>150</v>
      </c>
      <c r="BS287" s="3">
        <v>203733</v>
      </c>
      <c r="BT287" s="3">
        <v>7</v>
      </c>
      <c r="BV287" s="3" t="s">
        <v>624</v>
      </c>
      <c r="BW287" s="3" t="s">
        <v>99</v>
      </c>
      <c r="BX287" s="3">
        <v>3</v>
      </c>
      <c r="BY287" s="3" t="s">
        <v>100</v>
      </c>
      <c r="BZ287" s="3">
        <v>180</v>
      </c>
      <c r="CA287" s="3" t="s">
        <v>101</v>
      </c>
      <c r="CD287" s="3">
        <v>29.769705800000001</v>
      </c>
      <c r="CE287" s="3">
        <v>364</v>
      </c>
      <c r="CF287" s="3">
        <v>-96.196232800000004</v>
      </c>
      <c r="CG287" s="3">
        <v>2</v>
      </c>
      <c r="CI287" s="3" t="s">
        <v>102</v>
      </c>
      <c r="CJ287" s="3" t="s">
        <v>89</v>
      </c>
      <c r="CK287" s="3" t="s">
        <v>152</v>
      </c>
      <c r="CL287" s="3">
        <v>104622445</v>
      </c>
      <c r="CM287" s="3">
        <v>9</v>
      </c>
      <c r="CN287" s="3">
        <v>1767</v>
      </c>
      <c r="CO287" s="3">
        <v>0</v>
      </c>
      <c r="CP287" s="3">
        <v>0</v>
      </c>
    </row>
    <row r="288" spans="1:94" ht="60">
      <c r="A288" s="4">
        <v>42015308630000</v>
      </c>
      <c r="B288" s="7">
        <v>4201530863</v>
      </c>
      <c r="C288" s="4">
        <f>COUNTIF(Table2[API 10/UWI],Table1[[#This Row],[Cleaned API]])</f>
        <v>1</v>
      </c>
      <c r="D288" s="7" t="str">
        <f>IFERROR(INDEX(Table2[Permit Type],MATCH(Table1[[#This Row],[Cleaned API]],Table2[API 10/UWI],0)), "Not in Permit List")</f>
        <v>NewDrill</v>
      </c>
      <c r="E288" s="7" t="str">
        <f>IF(AND(Table1[[#This Row],[Occurences in Magnum Permit List]]&gt;0, Table1[[#This Row],[Data Pull Permit Type]]="NewDrill"), "Y", "N")</f>
        <v>Y</v>
      </c>
      <c r="F288" s="3" t="s">
        <v>89</v>
      </c>
      <c r="G288" s="3" t="s">
        <v>812</v>
      </c>
      <c r="H288" s="8">
        <v>1</v>
      </c>
      <c r="I288" s="3" t="s">
        <v>236</v>
      </c>
      <c r="J288" s="3" t="str">
        <f>LEFT(Table1[[#This Row],[County/Parish]],LEN(Table1[[#This Row],[County/Parish]])-5)</f>
        <v>AUSTIN</v>
      </c>
      <c r="K288" s="3" t="s">
        <v>644</v>
      </c>
      <c r="L288" s="3" t="s">
        <v>93</v>
      </c>
      <c r="M288" s="3" t="s">
        <v>194</v>
      </c>
      <c r="N288" s="3" t="s">
        <v>95</v>
      </c>
      <c r="O288" s="3">
        <v>10815</v>
      </c>
      <c r="P288" s="5">
        <v>38110</v>
      </c>
      <c r="Q288" s="5">
        <v>38169</v>
      </c>
      <c r="R288" s="5">
        <v>41852</v>
      </c>
      <c r="S288" s="3">
        <v>102</v>
      </c>
      <c r="T288" s="3">
        <v>1270245</v>
      </c>
      <c r="V288" s="3">
        <v>16034</v>
      </c>
      <c r="Y288" s="3">
        <v>13</v>
      </c>
      <c r="Z288" s="3">
        <v>47045</v>
      </c>
      <c r="AA288" s="3">
        <v>227742</v>
      </c>
      <c r="AC288" s="3">
        <v>73</v>
      </c>
      <c r="AD288" s="3">
        <v>4112</v>
      </c>
      <c r="AE288" s="3">
        <v>7094</v>
      </c>
      <c r="AF288" s="3" t="s">
        <v>108</v>
      </c>
      <c r="AG288" s="3">
        <v>388891</v>
      </c>
      <c r="AH288" s="3">
        <v>71909</v>
      </c>
      <c r="AI288" s="3">
        <v>1397</v>
      </c>
      <c r="AJ288" s="3" t="s">
        <v>181</v>
      </c>
      <c r="AK288" s="3">
        <v>49</v>
      </c>
      <c r="AL288" s="3">
        <v>479</v>
      </c>
      <c r="AM288" s="3">
        <v>2580</v>
      </c>
      <c r="AN288" s="3">
        <v>2875129</v>
      </c>
      <c r="AO288" s="3">
        <v>2</v>
      </c>
      <c r="AQ288" s="3">
        <v>460</v>
      </c>
      <c r="AR288" s="5">
        <v>42491</v>
      </c>
      <c r="AS288" s="3">
        <v>66</v>
      </c>
      <c r="AT288" s="3">
        <v>0</v>
      </c>
      <c r="AU288" s="3">
        <v>0</v>
      </c>
      <c r="AV288" s="3">
        <v>52450</v>
      </c>
      <c r="AX288" s="3">
        <v>79220</v>
      </c>
      <c r="AZ288" s="3">
        <v>19.100000000000001</v>
      </c>
      <c r="BA288" s="3">
        <v>0</v>
      </c>
      <c r="BB288" s="3">
        <v>89317</v>
      </c>
      <c r="BC288" s="3">
        <v>3</v>
      </c>
      <c r="BD288" s="3">
        <v>1867</v>
      </c>
      <c r="BE288" s="3">
        <v>3</v>
      </c>
      <c r="BF288" s="3">
        <v>16753</v>
      </c>
      <c r="BG288" s="3">
        <v>3</v>
      </c>
      <c r="BH288" s="3">
        <v>101</v>
      </c>
      <c r="BI288" s="3">
        <v>3</v>
      </c>
      <c r="BJ288" s="3">
        <v>9876</v>
      </c>
      <c r="BK288" s="3">
        <v>9908</v>
      </c>
      <c r="BL288" s="3">
        <v>0.7</v>
      </c>
      <c r="BM288" s="3">
        <v>56.8</v>
      </c>
      <c r="BN288" s="5">
        <v>38192</v>
      </c>
      <c r="BO288" s="3">
        <v>1</v>
      </c>
      <c r="BP288" s="3">
        <v>1</v>
      </c>
      <c r="BQ288" s="3" t="s">
        <v>89</v>
      </c>
      <c r="BR288" s="3" t="s">
        <v>150</v>
      </c>
      <c r="BS288" s="3">
        <v>203442</v>
      </c>
      <c r="BT288" s="3">
        <v>32</v>
      </c>
      <c r="BV288" s="3" t="s">
        <v>624</v>
      </c>
      <c r="BW288" s="3" t="s">
        <v>99</v>
      </c>
      <c r="BX288" s="3">
        <v>3</v>
      </c>
      <c r="BY288" s="3" t="s">
        <v>100</v>
      </c>
      <c r="BZ288" s="3">
        <v>163</v>
      </c>
      <c r="CA288" s="3" t="s">
        <v>101</v>
      </c>
      <c r="CD288" s="3">
        <v>29.772918700000002</v>
      </c>
      <c r="CE288" s="3">
        <v>206</v>
      </c>
      <c r="CF288" s="3">
        <v>-96.209624899999994</v>
      </c>
      <c r="CG288" s="3">
        <v>2</v>
      </c>
      <c r="CI288" s="3" t="s">
        <v>102</v>
      </c>
      <c r="CJ288" s="3" t="s">
        <v>89</v>
      </c>
      <c r="CK288" s="3" t="s">
        <v>152</v>
      </c>
      <c r="CL288" s="3">
        <v>104622444</v>
      </c>
      <c r="CN288" s="3">
        <v>89</v>
      </c>
      <c r="CO288" s="3">
        <v>13</v>
      </c>
      <c r="CP288" s="3">
        <v>0</v>
      </c>
    </row>
    <row r="289" spans="1:94" ht="75">
      <c r="A289" s="4">
        <v>42123318850000</v>
      </c>
      <c r="B289" s="7">
        <v>4212331885</v>
      </c>
      <c r="C289" s="4">
        <f>COUNTIF(Table2[API 10/UWI],Table1[[#This Row],[Cleaned API]])</f>
        <v>2</v>
      </c>
      <c r="D289" s="7" t="str">
        <f>IFERROR(INDEX(Table2[Permit Type],MATCH(Table1[[#This Row],[Cleaned API]],Table2[API 10/UWI],0)), "Not in Permit List")</f>
        <v>Recomplete</v>
      </c>
      <c r="E289" s="7" t="str">
        <f>IF(AND(Table1[[#This Row],[Occurences in Magnum Permit List]]&gt;0, Table1[[#This Row],[Data Pull Permit Type]]="NewDrill"), "Y", "N")</f>
        <v>N</v>
      </c>
      <c r="F289" s="3" t="s">
        <v>89</v>
      </c>
      <c r="G289" s="3" t="s">
        <v>813</v>
      </c>
      <c r="H289" s="8">
        <v>1</v>
      </c>
      <c r="I289" s="3" t="s">
        <v>275</v>
      </c>
      <c r="J289" s="3" t="str">
        <f>LEFT(Table1[[#This Row],[County/Parish]],LEN(Table1[[#This Row],[County/Parish]])-5)</f>
        <v>DEWITT</v>
      </c>
      <c r="K289" s="3" t="s">
        <v>814</v>
      </c>
      <c r="L289" s="3" t="s">
        <v>93</v>
      </c>
      <c r="M289" s="3" t="s">
        <v>94</v>
      </c>
      <c r="N289" s="3" t="s">
        <v>95</v>
      </c>
      <c r="O289" s="3">
        <v>13742</v>
      </c>
      <c r="P289" s="5">
        <v>37412</v>
      </c>
      <c r="Q289" s="5">
        <v>38078</v>
      </c>
      <c r="R289" s="5">
        <v>38353</v>
      </c>
      <c r="S289" s="3">
        <v>9</v>
      </c>
      <c r="T289" s="3">
        <v>54063</v>
      </c>
      <c r="V289" s="3">
        <v>1920</v>
      </c>
      <c r="Y289" s="3">
        <v>11</v>
      </c>
      <c r="Z289" s="3">
        <v>3455</v>
      </c>
      <c r="AA289" s="3">
        <v>10931</v>
      </c>
      <c r="AB289" s="3" t="s">
        <v>163</v>
      </c>
      <c r="AC289" s="3">
        <v>615</v>
      </c>
      <c r="AD289" s="3">
        <v>14763</v>
      </c>
      <c r="AE289" s="3">
        <v>1875</v>
      </c>
      <c r="AF289" s="3" t="s">
        <v>96</v>
      </c>
      <c r="AG289" s="3">
        <v>50382</v>
      </c>
      <c r="AH289" s="3">
        <v>10272</v>
      </c>
      <c r="AI289" s="3">
        <v>3219</v>
      </c>
      <c r="AJ289" s="3" t="s">
        <v>164</v>
      </c>
      <c r="AK289" s="3">
        <v>32</v>
      </c>
      <c r="AL289" s="3">
        <v>175</v>
      </c>
      <c r="AM289" s="3">
        <v>856</v>
      </c>
      <c r="AN289" s="3">
        <v>1047032</v>
      </c>
      <c r="AO289" s="3">
        <v>1</v>
      </c>
      <c r="AR289" s="5">
        <v>38443</v>
      </c>
      <c r="AT289" s="3">
        <v>0</v>
      </c>
      <c r="AU289" s="3">
        <v>0</v>
      </c>
      <c r="AV289" s="3">
        <v>26920</v>
      </c>
      <c r="AW289" s="3">
        <v>28157.812999999998</v>
      </c>
      <c r="AX289" s="3">
        <v>28160</v>
      </c>
      <c r="AY289" s="3">
        <v>35.514000000000003</v>
      </c>
      <c r="AZ289" s="3">
        <v>37.1</v>
      </c>
      <c r="BA289" s="3">
        <v>0</v>
      </c>
      <c r="BB289" s="3">
        <v>26542</v>
      </c>
      <c r="BC289" s="3">
        <v>2</v>
      </c>
      <c r="BD289" s="3">
        <v>986</v>
      </c>
      <c r="BE289" s="3">
        <v>2</v>
      </c>
      <c r="BF289" s="3">
        <v>5410</v>
      </c>
      <c r="BG289" s="3">
        <v>2</v>
      </c>
      <c r="BH289" s="3">
        <v>32</v>
      </c>
      <c r="BI289" s="3">
        <v>2</v>
      </c>
      <c r="BJ289" s="3">
        <v>11186</v>
      </c>
      <c r="BK289" s="3">
        <v>11202</v>
      </c>
      <c r="BL289" s="3">
        <v>0.7</v>
      </c>
      <c r="BM289" s="3">
        <v>50.3</v>
      </c>
      <c r="BN289" s="5">
        <v>38100</v>
      </c>
      <c r="BO289" s="3">
        <v>1</v>
      </c>
      <c r="BP289" s="3">
        <v>1</v>
      </c>
      <c r="BQ289" s="3" t="s">
        <v>815</v>
      </c>
      <c r="BR289" s="3" t="s">
        <v>150</v>
      </c>
      <c r="BS289" s="3">
        <v>203190</v>
      </c>
      <c r="BT289" s="3">
        <v>16</v>
      </c>
      <c r="BV289" s="3" t="s">
        <v>816</v>
      </c>
      <c r="BW289" s="3" t="s">
        <v>99</v>
      </c>
      <c r="BX289" s="3">
        <v>2</v>
      </c>
      <c r="BY289" s="3" t="s">
        <v>100</v>
      </c>
      <c r="CA289" s="3" t="s">
        <v>101</v>
      </c>
      <c r="CD289" s="3">
        <v>28.861675300000002</v>
      </c>
      <c r="CE289" s="3">
        <v>52</v>
      </c>
      <c r="CF289" s="3">
        <v>-97.554166100000003</v>
      </c>
      <c r="CI289" s="3" t="s">
        <v>102</v>
      </c>
      <c r="CJ289" s="3" t="s">
        <v>89</v>
      </c>
      <c r="CK289" s="3" t="s">
        <v>817</v>
      </c>
      <c r="CL289" s="3">
        <v>104609405</v>
      </c>
      <c r="CM289" s="3">
        <v>1920</v>
      </c>
      <c r="CN289" s="3">
        <v>54063</v>
      </c>
      <c r="CO289" s="3">
        <v>3455</v>
      </c>
      <c r="CP289" s="3">
        <v>0</v>
      </c>
    </row>
    <row r="290" spans="1:94" ht="45">
      <c r="A290" s="4">
        <v>42239332490000</v>
      </c>
      <c r="B290" s="7">
        <v>4223933249</v>
      </c>
      <c r="C290" s="4">
        <f>COUNTIF(Table2[API 10/UWI],Table1[[#This Row],[Cleaned API]])</f>
        <v>2</v>
      </c>
      <c r="D290" s="7" t="str">
        <f>IFERROR(INDEX(Table2[Permit Type],MATCH(Table1[[#This Row],[Cleaned API]],Table2[API 10/UWI],0)), "Not in Permit List")</f>
        <v>Recomplete</v>
      </c>
      <c r="E290" s="7" t="str">
        <f>IF(AND(Table1[[#This Row],[Occurences in Magnum Permit List]]&gt;0, Table1[[#This Row],[Data Pull Permit Type]]="NewDrill"), "Y", "N")</f>
        <v>N</v>
      </c>
      <c r="F290" s="3" t="s">
        <v>89</v>
      </c>
      <c r="G290" s="3" t="s">
        <v>818</v>
      </c>
      <c r="H290" s="8"/>
      <c r="I290" s="3" t="s">
        <v>246</v>
      </c>
      <c r="J290" s="3" t="str">
        <f>LEFT(Table1[[#This Row],[County/Parish]],LEN(Table1[[#This Row],[County/Parish]])-5)</f>
        <v>JACKSON</v>
      </c>
      <c r="K290" s="3" t="s">
        <v>819</v>
      </c>
      <c r="L290" s="3" t="s">
        <v>107</v>
      </c>
      <c r="M290" s="3" t="s">
        <v>94</v>
      </c>
      <c r="N290" s="3" t="s">
        <v>119</v>
      </c>
      <c r="O290" s="3">
        <v>9398</v>
      </c>
      <c r="P290" s="5">
        <v>38224</v>
      </c>
      <c r="Q290" s="5">
        <v>38078</v>
      </c>
      <c r="R290" s="5">
        <v>38169</v>
      </c>
      <c r="S290" s="3">
        <v>4</v>
      </c>
      <c r="T290" s="3">
        <v>1294</v>
      </c>
      <c r="V290" s="3">
        <v>570</v>
      </c>
      <c r="X290" s="3">
        <v>41</v>
      </c>
      <c r="Y290" s="3">
        <v>1294</v>
      </c>
      <c r="Z290" s="3">
        <v>0</v>
      </c>
      <c r="AA290" s="3">
        <v>786</v>
      </c>
      <c r="AC290" s="3">
        <v>64</v>
      </c>
      <c r="AF290" s="3" t="s">
        <v>96</v>
      </c>
      <c r="AK290" s="3">
        <v>9</v>
      </c>
      <c r="AL290" s="3">
        <v>9</v>
      </c>
      <c r="AM290" s="3">
        <v>0</v>
      </c>
      <c r="AN290" s="3">
        <v>51290</v>
      </c>
      <c r="AO290" s="3">
        <v>0</v>
      </c>
      <c r="AR290" s="5">
        <v>40544</v>
      </c>
      <c r="AV290" s="3">
        <v>0</v>
      </c>
      <c r="AW290" s="3">
        <v>2270.1750000000002</v>
      </c>
      <c r="AX290" s="3">
        <v>2270</v>
      </c>
      <c r="AY290" s="3">
        <v>440.495</v>
      </c>
      <c r="BA290" s="3">
        <v>31.7</v>
      </c>
      <c r="BB290" s="3">
        <v>1294</v>
      </c>
      <c r="BC290" s="3">
        <v>1</v>
      </c>
      <c r="BD290" s="3">
        <v>265</v>
      </c>
      <c r="BE290" s="3">
        <v>2</v>
      </c>
      <c r="BF290" s="3">
        <v>265</v>
      </c>
      <c r="BG290" s="3">
        <v>2</v>
      </c>
      <c r="BH290" s="3">
        <v>2</v>
      </c>
      <c r="BI290" s="3">
        <v>2</v>
      </c>
      <c r="BJ290" s="3">
        <v>7951</v>
      </c>
      <c r="BK290" s="3">
        <v>7956</v>
      </c>
      <c r="BM290" s="3">
        <v>39.700000000000003</v>
      </c>
      <c r="BN290" s="5">
        <v>38099</v>
      </c>
      <c r="BO290" s="3">
        <v>1</v>
      </c>
      <c r="BP290" s="3">
        <v>1</v>
      </c>
      <c r="BR290" s="3" t="s">
        <v>335</v>
      </c>
      <c r="BS290" s="3">
        <v>8865</v>
      </c>
      <c r="BT290" s="3">
        <v>5</v>
      </c>
      <c r="BV290" s="3" t="s">
        <v>820</v>
      </c>
      <c r="BW290" s="3" t="s">
        <v>99</v>
      </c>
      <c r="BX290" s="3">
        <v>2</v>
      </c>
      <c r="BY290" s="3" t="s">
        <v>100</v>
      </c>
      <c r="CA290" s="3" t="s">
        <v>101</v>
      </c>
      <c r="CD290" s="3">
        <v>28.681676499999998</v>
      </c>
      <c r="CE290" s="3">
        <v>90</v>
      </c>
      <c r="CF290" s="3">
        <v>-96.385444000000007</v>
      </c>
      <c r="CI290" s="3" t="s">
        <v>102</v>
      </c>
      <c r="CJ290" s="3" t="s">
        <v>89</v>
      </c>
      <c r="CK290" s="3" t="s">
        <v>821</v>
      </c>
      <c r="CL290" s="3">
        <v>104498604</v>
      </c>
      <c r="CM290" s="3">
        <v>570</v>
      </c>
      <c r="CN290" s="3">
        <v>1294</v>
      </c>
      <c r="CO290" s="3">
        <v>0</v>
      </c>
      <c r="CP290" s="3">
        <v>0</v>
      </c>
    </row>
    <row r="291" spans="1:94" ht="60">
      <c r="A291" s="4">
        <v>42015302730000</v>
      </c>
      <c r="B291" s="7">
        <v>4201530273</v>
      </c>
      <c r="C291" s="4">
        <f>COUNTIF(Table2[API 10/UWI],Table1[[#This Row],[Cleaned API]])</f>
        <v>1</v>
      </c>
      <c r="D291" s="7" t="str">
        <f>IFERROR(INDEX(Table2[Permit Type],MATCH(Table1[[#This Row],[Cleaned API]],Table2[API 10/UWI],0)), "Not in Permit List")</f>
        <v>Recomplete</v>
      </c>
      <c r="E291" s="7" t="str">
        <f>IF(AND(Table1[[#This Row],[Occurences in Magnum Permit List]]&gt;0, Table1[[#This Row],[Data Pull Permit Type]]="NewDrill"), "Y", "N")</f>
        <v>N</v>
      </c>
      <c r="F291" s="3" t="s">
        <v>89</v>
      </c>
      <c r="G291" s="3" t="s">
        <v>734</v>
      </c>
      <c r="H291" s="8">
        <v>3</v>
      </c>
      <c r="I291" s="3" t="s">
        <v>236</v>
      </c>
      <c r="J291" s="3" t="str">
        <f>LEFT(Table1[[#This Row],[County/Parish]],LEN(Table1[[#This Row],[County/Parish]])-5)</f>
        <v>AUSTIN</v>
      </c>
      <c r="K291" s="3" t="s">
        <v>644</v>
      </c>
      <c r="L291" s="3" t="s">
        <v>93</v>
      </c>
      <c r="M291" s="3" t="s">
        <v>94</v>
      </c>
      <c r="N291" s="3" t="s">
        <v>95</v>
      </c>
      <c r="O291" s="3">
        <v>12000</v>
      </c>
      <c r="P291" s="5">
        <v>38032</v>
      </c>
      <c r="Q291" s="5">
        <v>38018</v>
      </c>
      <c r="R291" s="5">
        <v>43983</v>
      </c>
      <c r="S291" s="3">
        <v>190</v>
      </c>
      <c r="T291" s="3">
        <v>202104</v>
      </c>
      <c r="U291" s="3">
        <v>2</v>
      </c>
      <c r="V291" s="3">
        <v>1497</v>
      </c>
      <c r="Y291" s="3">
        <v>30</v>
      </c>
      <c r="Z291" s="3">
        <v>3129</v>
      </c>
      <c r="AA291" s="3">
        <v>35181</v>
      </c>
      <c r="AC291" s="3">
        <v>14</v>
      </c>
      <c r="AD291" s="3">
        <v>1638</v>
      </c>
      <c r="AE291" s="3">
        <v>126</v>
      </c>
      <c r="AF291" s="3" t="s">
        <v>108</v>
      </c>
      <c r="AG291" s="3">
        <v>15002</v>
      </c>
      <c r="AH291" s="3">
        <v>2626</v>
      </c>
      <c r="AI291" s="3">
        <v>274</v>
      </c>
      <c r="AJ291" s="3" t="s">
        <v>181</v>
      </c>
      <c r="AK291" s="3">
        <v>1</v>
      </c>
      <c r="AL291" s="3">
        <v>19</v>
      </c>
      <c r="AM291" s="3">
        <v>106</v>
      </c>
      <c r="AN291" s="3">
        <v>112129</v>
      </c>
      <c r="AO291" s="3">
        <v>2</v>
      </c>
      <c r="AQ291" s="3">
        <v>958</v>
      </c>
      <c r="AR291" s="5">
        <v>44027</v>
      </c>
      <c r="AS291" s="3">
        <v>60</v>
      </c>
      <c r="AT291" s="3">
        <v>45</v>
      </c>
      <c r="AU291" s="3">
        <v>210</v>
      </c>
      <c r="AV291" s="3">
        <v>109870</v>
      </c>
      <c r="AX291" s="3">
        <v>135010</v>
      </c>
      <c r="AZ291" s="3">
        <v>9.1</v>
      </c>
      <c r="BA291" s="3">
        <v>0</v>
      </c>
      <c r="BB291" s="3">
        <v>9287</v>
      </c>
      <c r="BC291" s="3">
        <v>20</v>
      </c>
      <c r="BD291" s="3">
        <v>127</v>
      </c>
      <c r="BE291" s="3">
        <v>20</v>
      </c>
      <c r="BF291" s="3">
        <v>1675</v>
      </c>
      <c r="BG291" s="3">
        <v>20</v>
      </c>
      <c r="BH291" s="3">
        <v>10</v>
      </c>
      <c r="BI291" s="3">
        <v>20</v>
      </c>
      <c r="BJ291" s="3">
        <v>9875</v>
      </c>
      <c r="BK291" s="3">
        <v>9890</v>
      </c>
      <c r="BL291" s="3">
        <v>0.67</v>
      </c>
      <c r="BM291" s="3">
        <v>47.3</v>
      </c>
      <c r="BN291" s="5">
        <v>38037</v>
      </c>
      <c r="BO291" s="3">
        <v>1</v>
      </c>
      <c r="BP291" s="3">
        <v>1</v>
      </c>
      <c r="BQ291" s="3" t="s">
        <v>89</v>
      </c>
      <c r="BR291" s="3" t="s">
        <v>150</v>
      </c>
      <c r="BS291" s="3">
        <v>201550</v>
      </c>
      <c r="BT291" s="3">
        <v>15</v>
      </c>
      <c r="BV291" s="3" t="s">
        <v>624</v>
      </c>
      <c r="BW291" s="3" t="s">
        <v>99</v>
      </c>
      <c r="BX291" s="3">
        <v>3</v>
      </c>
      <c r="BY291" s="3" t="s">
        <v>100</v>
      </c>
      <c r="BZ291" s="3">
        <v>180</v>
      </c>
      <c r="CA291" s="3" t="s">
        <v>101</v>
      </c>
      <c r="CD291" s="3">
        <v>29.765663400000001</v>
      </c>
      <c r="CE291" s="3">
        <v>364</v>
      </c>
      <c r="CF291" s="3">
        <v>-96.189192399999996</v>
      </c>
      <c r="CG291" s="3">
        <v>2</v>
      </c>
      <c r="CI291" s="3" t="s">
        <v>102</v>
      </c>
      <c r="CJ291" s="3" t="s">
        <v>89</v>
      </c>
      <c r="CK291" s="3" t="s">
        <v>152</v>
      </c>
      <c r="CL291" s="3">
        <v>104498005</v>
      </c>
      <c r="CN291" s="3">
        <v>863</v>
      </c>
      <c r="CO291" s="3">
        <v>54</v>
      </c>
      <c r="CP291" s="3">
        <v>1988</v>
      </c>
    </row>
    <row r="292" spans="1:94" ht="60">
      <c r="A292" s="4">
        <v>42015302410000</v>
      </c>
      <c r="B292" s="7">
        <v>4201530241</v>
      </c>
      <c r="C292" s="4">
        <f>COUNTIF(Table2[API 10/UWI],Table1[[#This Row],[Cleaned API]])</f>
        <v>2</v>
      </c>
      <c r="D292" s="7" t="str">
        <f>IFERROR(INDEX(Table2[Permit Type],MATCH(Table1[[#This Row],[Cleaned API]],Table2[API 10/UWI],0)), "Not in Permit List")</f>
        <v>Recomplete</v>
      </c>
      <c r="E292" s="7" t="str">
        <f>IF(AND(Table1[[#This Row],[Occurences in Magnum Permit List]]&gt;0, Table1[[#This Row],[Data Pull Permit Type]]="NewDrill"), "Y", "N")</f>
        <v>N</v>
      </c>
      <c r="F292" s="3" t="s">
        <v>89</v>
      </c>
      <c r="G292" s="3" t="s">
        <v>734</v>
      </c>
      <c r="H292" s="8">
        <v>1</v>
      </c>
      <c r="I292" s="3" t="s">
        <v>236</v>
      </c>
      <c r="J292" s="3" t="str">
        <f>LEFT(Table1[[#This Row],[County/Parish]],LEN(Table1[[#This Row],[County/Parish]])-5)</f>
        <v>AUSTIN</v>
      </c>
      <c r="K292" s="3" t="s">
        <v>822</v>
      </c>
      <c r="L292" s="3" t="s">
        <v>93</v>
      </c>
      <c r="M292" s="3" t="s">
        <v>211</v>
      </c>
      <c r="N292" s="3" t="s">
        <v>95</v>
      </c>
      <c r="O292" s="3">
        <v>11100</v>
      </c>
      <c r="P292" s="5">
        <v>38730</v>
      </c>
      <c r="Q292" s="5">
        <v>38018</v>
      </c>
      <c r="R292" s="5">
        <v>38777</v>
      </c>
      <c r="S292" s="3">
        <v>24</v>
      </c>
      <c r="T292" s="3">
        <v>19255</v>
      </c>
      <c r="V292" s="3">
        <v>330</v>
      </c>
      <c r="X292" s="3">
        <v>2</v>
      </c>
      <c r="Z292" s="3">
        <v>433</v>
      </c>
      <c r="AA292" s="3">
        <v>3539</v>
      </c>
      <c r="AC292" s="3">
        <v>22</v>
      </c>
      <c r="AD292" s="3">
        <v>994</v>
      </c>
      <c r="AE292" s="3">
        <v>77</v>
      </c>
      <c r="AF292" s="3" t="s">
        <v>108</v>
      </c>
      <c r="AG292" s="3">
        <v>7973</v>
      </c>
      <c r="AH292" s="3">
        <v>1406</v>
      </c>
      <c r="AI292" s="3">
        <v>177</v>
      </c>
      <c r="AJ292" s="3" t="s">
        <v>181</v>
      </c>
      <c r="AK292" s="3">
        <v>1</v>
      </c>
      <c r="AL292" s="3">
        <v>11</v>
      </c>
      <c r="AM292" s="3">
        <v>60</v>
      </c>
      <c r="AN292" s="3">
        <v>63516</v>
      </c>
      <c r="AO292" s="3">
        <v>0</v>
      </c>
      <c r="AP292" s="3">
        <v>225</v>
      </c>
      <c r="AQ292" s="3">
        <v>12786</v>
      </c>
      <c r="AR292" s="5">
        <v>38657</v>
      </c>
      <c r="AS292" s="3">
        <v>284</v>
      </c>
      <c r="AT292" s="3">
        <v>0</v>
      </c>
      <c r="AU292" s="3">
        <v>0</v>
      </c>
      <c r="AV292" s="3">
        <v>103390</v>
      </c>
      <c r="AW292" s="3">
        <v>55600</v>
      </c>
      <c r="AX292" s="3">
        <v>58350</v>
      </c>
      <c r="AY292" s="3">
        <v>17.986000000000001</v>
      </c>
      <c r="AZ292" s="3">
        <v>9.6999999999999993</v>
      </c>
      <c r="BB292" s="3">
        <v>1861</v>
      </c>
      <c r="BC292" s="3">
        <v>2</v>
      </c>
      <c r="BD292" s="3">
        <v>41</v>
      </c>
      <c r="BE292" s="3">
        <v>8</v>
      </c>
      <c r="BF292" s="3">
        <v>328</v>
      </c>
      <c r="BG292" s="3">
        <v>2</v>
      </c>
      <c r="BH292" s="3">
        <v>2</v>
      </c>
      <c r="BI292" s="3">
        <v>2</v>
      </c>
      <c r="BJ292" s="3">
        <v>9590</v>
      </c>
      <c r="BK292" s="3">
        <v>9598</v>
      </c>
      <c r="BL292" s="3">
        <v>0.69</v>
      </c>
      <c r="BM292" s="3">
        <v>54.6</v>
      </c>
      <c r="BN292" s="5">
        <v>38032</v>
      </c>
      <c r="BO292" s="3">
        <v>1</v>
      </c>
      <c r="BP292" s="3">
        <v>1</v>
      </c>
      <c r="BQ292" s="3" t="s">
        <v>89</v>
      </c>
      <c r="BR292" s="3" t="s">
        <v>150</v>
      </c>
      <c r="BS292" s="3">
        <v>201715</v>
      </c>
      <c r="BT292" s="3">
        <v>8</v>
      </c>
      <c r="BV292" s="3" t="s">
        <v>624</v>
      </c>
      <c r="BW292" s="3" t="s">
        <v>99</v>
      </c>
      <c r="BX292" s="3">
        <v>3</v>
      </c>
      <c r="BY292" s="3" t="s">
        <v>100</v>
      </c>
      <c r="BZ292" s="3">
        <v>180</v>
      </c>
      <c r="CA292" s="3" t="s">
        <v>101</v>
      </c>
      <c r="CD292" s="3">
        <v>29.7653748</v>
      </c>
      <c r="CE292" s="3">
        <v>364</v>
      </c>
      <c r="CF292" s="3">
        <v>-96.194049800000002</v>
      </c>
      <c r="CG292" s="3">
        <v>2</v>
      </c>
      <c r="CI292" s="3" t="s">
        <v>102</v>
      </c>
      <c r="CJ292" s="3" t="s">
        <v>89</v>
      </c>
      <c r="CK292" s="3" t="s">
        <v>152</v>
      </c>
      <c r="CL292" s="3">
        <v>104498004</v>
      </c>
      <c r="CM292" s="3">
        <v>65</v>
      </c>
      <c r="CN292" s="3">
        <v>3614</v>
      </c>
      <c r="CO292" s="3">
        <v>86</v>
      </c>
      <c r="CP292" s="3">
        <v>1988</v>
      </c>
    </row>
    <row r="293" spans="1:94" ht="45">
      <c r="A293" s="4">
        <v>42273320960000</v>
      </c>
      <c r="B293" s="7">
        <v>4227332096</v>
      </c>
      <c r="C293" s="4">
        <f>COUNTIF(Table2[API 10/UWI],Table1[[#This Row],[Cleaned API]])</f>
        <v>0</v>
      </c>
      <c r="D293" s="7" t="str">
        <f>IFERROR(INDEX(Table2[Permit Type],MATCH(Table1[[#This Row],[Cleaned API]],Table2[API 10/UWI],0)), "Not in Permit List")</f>
        <v>Not in Permit List</v>
      </c>
      <c r="E293" s="7" t="str">
        <f>IF(AND(Table1[[#This Row],[Occurences in Magnum Permit List]]&gt;0, Table1[[#This Row],[Data Pull Permit Type]]="NewDrill"), "Y", "N")</f>
        <v>N</v>
      </c>
      <c r="F293" s="3" t="s">
        <v>89</v>
      </c>
      <c r="G293" s="3" t="s">
        <v>619</v>
      </c>
      <c r="H293" s="8" t="s">
        <v>823</v>
      </c>
      <c r="I293" s="3" t="s">
        <v>483</v>
      </c>
      <c r="J293" s="3" t="str">
        <f>LEFT(Table1[[#This Row],[County/Parish]],LEN(Table1[[#This Row],[County/Parish]])-5)</f>
        <v>KLEBERG</v>
      </c>
      <c r="K293" s="3" t="s">
        <v>824</v>
      </c>
      <c r="L293" s="3" t="s">
        <v>93</v>
      </c>
      <c r="M293" s="3" t="s">
        <v>94</v>
      </c>
      <c r="N293" s="3" t="s">
        <v>95</v>
      </c>
      <c r="O293" s="3">
        <v>9600</v>
      </c>
      <c r="P293" s="5">
        <v>38050</v>
      </c>
      <c r="Q293" s="5">
        <v>38047</v>
      </c>
      <c r="R293" s="5">
        <v>43983</v>
      </c>
      <c r="S293" s="3">
        <v>196</v>
      </c>
      <c r="T293" s="3">
        <v>1795052</v>
      </c>
      <c r="U293" s="3">
        <v>75</v>
      </c>
      <c r="V293" s="3">
        <v>9856</v>
      </c>
      <c r="W293" s="3">
        <v>0</v>
      </c>
      <c r="X293" s="3">
        <v>9</v>
      </c>
      <c r="Y293" s="3">
        <v>1918</v>
      </c>
      <c r="Z293" s="3">
        <v>135361</v>
      </c>
      <c r="AA293" s="3">
        <v>309031</v>
      </c>
      <c r="AD293" s="3">
        <v>38450</v>
      </c>
      <c r="AE293" s="3">
        <v>486</v>
      </c>
      <c r="AF293" s="3" t="s">
        <v>96</v>
      </c>
      <c r="AG293" s="3">
        <v>214406</v>
      </c>
      <c r="AH293" s="3">
        <v>36220</v>
      </c>
      <c r="AI293" s="3">
        <v>701</v>
      </c>
      <c r="AK293" s="3">
        <v>0</v>
      </c>
      <c r="AL293" s="3">
        <v>232</v>
      </c>
      <c r="AM293" s="3">
        <v>1392</v>
      </c>
      <c r="AN293" s="3">
        <v>1392233</v>
      </c>
      <c r="AO293" s="3">
        <v>767</v>
      </c>
      <c r="AP293" s="3">
        <v>217</v>
      </c>
      <c r="AQ293" s="3">
        <v>48750</v>
      </c>
      <c r="AR293" s="5">
        <v>43784</v>
      </c>
      <c r="AS293" s="3">
        <v>14554</v>
      </c>
      <c r="AT293" s="3">
        <v>150</v>
      </c>
      <c r="AU293" s="3">
        <v>1600</v>
      </c>
      <c r="AW293" s="3">
        <v>271724.63799999998</v>
      </c>
      <c r="AX293" s="3">
        <v>182130</v>
      </c>
      <c r="AY293" s="3">
        <v>3.68</v>
      </c>
      <c r="AZ293" s="3">
        <v>0</v>
      </c>
      <c r="BA293" s="3">
        <v>4.7</v>
      </c>
      <c r="BB293" s="3">
        <v>44693</v>
      </c>
      <c r="BC293" s="3">
        <v>3</v>
      </c>
      <c r="BD293" s="3">
        <v>575</v>
      </c>
      <c r="BE293" s="3">
        <v>93</v>
      </c>
      <c r="BF293" s="3">
        <v>7614</v>
      </c>
      <c r="BG293" s="3">
        <v>3</v>
      </c>
      <c r="BH293" s="3">
        <v>46</v>
      </c>
      <c r="BI293" s="3">
        <v>3</v>
      </c>
      <c r="BJ293" s="3">
        <v>9098</v>
      </c>
      <c r="BK293" s="3">
        <v>9532</v>
      </c>
      <c r="BL293" s="3">
        <v>0.63</v>
      </c>
      <c r="BM293" s="3">
        <v>50.5</v>
      </c>
      <c r="BN293" s="5">
        <v>38050</v>
      </c>
      <c r="BO293" s="3">
        <v>1</v>
      </c>
      <c r="BP293" s="3">
        <v>1</v>
      </c>
      <c r="BQ293" s="3" t="s">
        <v>89</v>
      </c>
      <c r="BR293" s="3" t="s">
        <v>97</v>
      </c>
      <c r="BS293" s="3">
        <v>201238</v>
      </c>
      <c r="BT293" s="3">
        <v>434</v>
      </c>
      <c r="BV293" s="3" t="s">
        <v>486</v>
      </c>
      <c r="BW293" s="3" t="s">
        <v>99</v>
      </c>
      <c r="BX293" s="3">
        <v>4</v>
      </c>
      <c r="BY293" s="3" t="s">
        <v>100</v>
      </c>
      <c r="CA293" s="3" t="s">
        <v>101</v>
      </c>
      <c r="CD293" s="3">
        <v>27.309687499999999</v>
      </c>
      <c r="CE293" s="3">
        <v>232</v>
      </c>
      <c r="CF293" s="3">
        <v>-97.736080299999998</v>
      </c>
      <c r="CG293" s="3">
        <v>13</v>
      </c>
      <c r="CI293" s="3" t="s">
        <v>102</v>
      </c>
      <c r="CJ293" s="3" t="s">
        <v>89</v>
      </c>
      <c r="CK293" s="3" t="s">
        <v>487</v>
      </c>
      <c r="CL293" s="3">
        <v>104410056</v>
      </c>
      <c r="CM293" s="3">
        <v>138</v>
      </c>
      <c r="CN293" s="3">
        <v>37498</v>
      </c>
      <c r="CO293" s="3">
        <v>12850</v>
      </c>
      <c r="CP293" s="3">
        <v>0</v>
      </c>
    </row>
    <row r="294" spans="1:94" ht="75">
      <c r="A294" s="4">
        <v>42071316880000</v>
      </c>
      <c r="B294" s="7">
        <v>4207131688</v>
      </c>
      <c r="C294" s="4">
        <f>COUNTIF(Table2[API 10/UWI],Table1[[#This Row],[Cleaned API]])</f>
        <v>4</v>
      </c>
      <c r="D294" s="7" t="str">
        <f>IFERROR(INDEX(Table2[Permit Type],MATCH(Table1[[#This Row],[Cleaned API]],Table2[API 10/UWI],0)), "Not in Permit List")</f>
        <v>Recomplete</v>
      </c>
      <c r="E294" s="7" t="str">
        <f>IF(AND(Table1[[#This Row],[Occurences in Magnum Permit List]]&gt;0, Table1[[#This Row],[Data Pull Permit Type]]="NewDrill"), "Y", "N")</f>
        <v>N</v>
      </c>
      <c r="F294" s="3" t="s">
        <v>89</v>
      </c>
      <c r="G294" s="3" t="s">
        <v>825</v>
      </c>
      <c r="H294" s="8" t="s">
        <v>737</v>
      </c>
      <c r="I294" s="3" t="s">
        <v>507</v>
      </c>
      <c r="J294" s="3" t="str">
        <f>LEFT(Table1[[#This Row],[County/Parish]],LEN(Table1[[#This Row],[County/Parish]])-5)</f>
        <v>CHAMBERS</v>
      </c>
      <c r="K294" s="3" t="s">
        <v>826</v>
      </c>
      <c r="L294" s="3" t="s">
        <v>93</v>
      </c>
      <c r="M294" s="3" t="s">
        <v>94</v>
      </c>
      <c r="N294" s="3" t="s">
        <v>95</v>
      </c>
      <c r="O294" s="3">
        <v>9200</v>
      </c>
      <c r="P294" s="5">
        <v>38027</v>
      </c>
      <c r="Q294" s="5">
        <v>38047</v>
      </c>
      <c r="R294" s="5">
        <v>38292</v>
      </c>
      <c r="S294" s="3">
        <v>5</v>
      </c>
      <c r="T294" s="3">
        <v>7126</v>
      </c>
      <c r="V294" s="3">
        <v>1247</v>
      </c>
      <c r="Y294" s="3">
        <v>104</v>
      </c>
      <c r="Z294" s="3">
        <v>356</v>
      </c>
      <c r="AA294" s="3">
        <v>2435</v>
      </c>
      <c r="AC294" s="3">
        <v>308</v>
      </c>
      <c r="AD294" s="3">
        <v>653</v>
      </c>
      <c r="AE294" s="3">
        <v>703</v>
      </c>
      <c r="AF294" s="3" t="s">
        <v>108</v>
      </c>
      <c r="AG294" s="3">
        <v>5259</v>
      </c>
      <c r="AH294" s="3">
        <v>1580</v>
      </c>
      <c r="AI294" s="3">
        <v>263</v>
      </c>
      <c r="AK294" s="3">
        <v>13</v>
      </c>
      <c r="AL294" s="3">
        <v>39</v>
      </c>
      <c r="AM294" s="3">
        <v>154</v>
      </c>
      <c r="AN294" s="3">
        <v>232533</v>
      </c>
      <c r="AO294" s="3">
        <v>5</v>
      </c>
      <c r="AR294" s="5">
        <v>38298</v>
      </c>
      <c r="AT294" s="3">
        <v>50</v>
      </c>
      <c r="AU294" s="3">
        <v>2890</v>
      </c>
      <c r="AV294" s="3">
        <v>11660</v>
      </c>
      <c r="AW294" s="3">
        <v>5714.5150000000003</v>
      </c>
      <c r="AX294" s="3">
        <v>5710</v>
      </c>
      <c r="AY294" s="3">
        <v>174.99299999999999</v>
      </c>
      <c r="AZ294" s="3">
        <v>85.8</v>
      </c>
      <c r="BA294" s="3">
        <v>0</v>
      </c>
      <c r="BB294" s="3">
        <v>4606</v>
      </c>
      <c r="BC294" s="3">
        <v>2</v>
      </c>
      <c r="BD294" s="3">
        <v>395</v>
      </c>
      <c r="BE294" s="3">
        <v>2</v>
      </c>
      <c r="BF294" s="3">
        <v>1163</v>
      </c>
      <c r="BG294" s="3">
        <v>2</v>
      </c>
      <c r="BH294" s="3">
        <v>7</v>
      </c>
      <c r="BI294" s="3">
        <v>2</v>
      </c>
      <c r="BJ294" s="3">
        <v>8162</v>
      </c>
      <c r="BK294" s="3">
        <v>8165</v>
      </c>
      <c r="BL294" s="3">
        <v>0.63</v>
      </c>
      <c r="BM294" s="3">
        <v>47.7</v>
      </c>
      <c r="BN294" s="5">
        <v>38056</v>
      </c>
      <c r="BO294" s="3">
        <v>1</v>
      </c>
      <c r="BP294" s="3">
        <v>1</v>
      </c>
      <c r="BQ294" s="3" t="s">
        <v>789</v>
      </c>
      <c r="BR294" s="3" t="s">
        <v>159</v>
      </c>
      <c r="BS294" s="3">
        <v>201104</v>
      </c>
      <c r="BT294" s="3">
        <v>3</v>
      </c>
      <c r="BV294" s="3" t="s">
        <v>827</v>
      </c>
      <c r="BW294" s="3" t="s">
        <v>99</v>
      </c>
      <c r="BX294" s="3">
        <v>3</v>
      </c>
      <c r="BY294" s="3" t="s">
        <v>100</v>
      </c>
      <c r="CA294" s="3" t="s">
        <v>101</v>
      </c>
      <c r="CD294" s="3">
        <v>29.8033812</v>
      </c>
      <c r="CE294" s="3">
        <v>48</v>
      </c>
      <c r="CF294" s="3">
        <v>-94.651257099999995</v>
      </c>
      <c r="CI294" s="3" t="s">
        <v>102</v>
      </c>
      <c r="CJ294" s="3" t="s">
        <v>89</v>
      </c>
      <c r="CK294" s="3" t="s">
        <v>791</v>
      </c>
      <c r="CL294" s="3">
        <v>104409981</v>
      </c>
      <c r="CM294" s="3">
        <v>1247</v>
      </c>
      <c r="CN294" s="3">
        <v>7126</v>
      </c>
      <c r="CO294" s="3">
        <v>356</v>
      </c>
      <c r="CP294" s="3">
        <v>0</v>
      </c>
    </row>
    <row r="295" spans="1:94" ht="75">
      <c r="A295" s="4">
        <v>42245323140000</v>
      </c>
      <c r="B295" s="7">
        <v>4224532314</v>
      </c>
      <c r="C295" s="4">
        <f>COUNTIF(Table2[API 10/UWI],Table1[[#This Row],[Cleaned API]])</f>
        <v>0</v>
      </c>
      <c r="D295" s="7" t="str">
        <f>IFERROR(INDEX(Table2[Permit Type],MATCH(Table1[[#This Row],[Cleaned API]],Table2[API 10/UWI],0)), "Not in Permit List")</f>
        <v>Not in Permit List</v>
      </c>
      <c r="E295" s="7" t="str">
        <f>IF(AND(Table1[[#This Row],[Occurences in Magnum Permit List]]&gt;0, Table1[[#This Row],[Data Pull Permit Type]]="NewDrill"), "Y", "N")</f>
        <v>N</v>
      </c>
      <c r="F295" s="3" t="s">
        <v>89</v>
      </c>
      <c r="G295" s="3" t="s">
        <v>650</v>
      </c>
      <c r="H295" s="8" t="s">
        <v>828</v>
      </c>
      <c r="I295" s="3" t="s">
        <v>105</v>
      </c>
      <c r="J295" s="3" t="str">
        <f>LEFT(Table1[[#This Row],[County/Parish]],LEN(Table1[[#This Row],[County/Parish]])-5)</f>
        <v>JEFFERSON</v>
      </c>
      <c r="K295" s="3" t="s">
        <v>128</v>
      </c>
      <c r="L295" s="3" t="s">
        <v>93</v>
      </c>
      <c r="M295" s="3" t="s">
        <v>94</v>
      </c>
      <c r="N295" s="3" t="s">
        <v>119</v>
      </c>
      <c r="O295" s="3">
        <v>12585</v>
      </c>
      <c r="P295" s="5">
        <v>37937</v>
      </c>
      <c r="Q295" s="5">
        <v>38047</v>
      </c>
      <c r="R295" s="5">
        <v>39356</v>
      </c>
      <c r="S295" s="3">
        <v>43</v>
      </c>
      <c r="T295" s="3">
        <v>1439597</v>
      </c>
      <c r="V295" s="3">
        <v>4637</v>
      </c>
      <c r="X295" s="3">
        <v>1</v>
      </c>
      <c r="Z295" s="3">
        <v>0</v>
      </c>
      <c r="AA295" s="3">
        <v>244570</v>
      </c>
      <c r="AC295" s="3">
        <v>72</v>
      </c>
      <c r="AD295" s="3">
        <v>121363</v>
      </c>
      <c r="AE295" s="3">
        <v>910</v>
      </c>
      <c r="AF295" s="3" t="s">
        <v>108</v>
      </c>
      <c r="AG295" s="3">
        <v>832975</v>
      </c>
      <c r="AH295" s="3">
        <v>139739</v>
      </c>
      <c r="AI295" s="3">
        <v>0</v>
      </c>
      <c r="AK295" s="3">
        <v>6</v>
      </c>
      <c r="AL295" s="3">
        <v>614</v>
      </c>
      <c r="AM295" s="3">
        <v>3647</v>
      </c>
      <c r="AN295" s="3">
        <v>3685500</v>
      </c>
      <c r="AO295" s="3">
        <v>0</v>
      </c>
      <c r="AP295" s="3">
        <v>1786</v>
      </c>
      <c r="AQ295" s="3">
        <v>16792</v>
      </c>
      <c r="AR295" s="5">
        <v>38728</v>
      </c>
      <c r="AS295" s="3">
        <v>0</v>
      </c>
      <c r="AT295" s="3">
        <v>200</v>
      </c>
      <c r="AU295" s="3">
        <v>250</v>
      </c>
      <c r="AV295" s="3">
        <v>563920</v>
      </c>
      <c r="AW295" s="3">
        <v>3405.5839999999998</v>
      </c>
      <c r="AX295" s="3">
        <v>310460</v>
      </c>
      <c r="AY295" s="3">
        <v>293.63499999999999</v>
      </c>
      <c r="AZ295" s="3">
        <v>1.8</v>
      </c>
      <c r="BB295" s="3">
        <v>166341</v>
      </c>
      <c r="BC295" s="3">
        <v>4</v>
      </c>
      <c r="BD295" s="3">
        <v>869</v>
      </c>
      <c r="BE295" s="3">
        <v>30</v>
      </c>
      <c r="BF295" s="3">
        <v>27882</v>
      </c>
      <c r="BG295" s="3">
        <v>4</v>
      </c>
      <c r="BH295" s="3">
        <v>167</v>
      </c>
      <c r="BI295" s="3">
        <v>4</v>
      </c>
      <c r="BJ295" s="3">
        <v>10365</v>
      </c>
      <c r="BK295" s="3">
        <v>10399</v>
      </c>
      <c r="BL295" s="3">
        <v>0.64</v>
      </c>
      <c r="BM295" s="3">
        <v>47.7</v>
      </c>
      <c r="BN295" s="5">
        <v>38042</v>
      </c>
      <c r="BO295" s="3">
        <v>1</v>
      </c>
      <c r="BP295" s="3">
        <v>1</v>
      </c>
      <c r="BQ295" s="3" t="s">
        <v>413</v>
      </c>
      <c r="BR295" s="3" t="s">
        <v>159</v>
      </c>
      <c r="BS295" s="3">
        <v>201415</v>
      </c>
      <c r="BT295" s="3">
        <v>34</v>
      </c>
      <c r="BV295" s="3" t="s">
        <v>109</v>
      </c>
      <c r="BW295" s="3" t="s">
        <v>99</v>
      </c>
      <c r="BX295" s="3">
        <v>3</v>
      </c>
      <c r="BY295" s="3" t="s">
        <v>100</v>
      </c>
      <c r="BZ295" s="3">
        <v>176</v>
      </c>
      <c r="CA295" s="3" t="s">
        <v>101</v>
      </c>
      <c r="CD295" s="3">
        <v>29.7707503</v>
      </c>
      <c r="CE295" s="3">
        <v>625</v>
      </c>
      <c r="CF295" s="3">
        <v>-94.304197700000003</v>
      </c>
      <c r="CI295" s="3" t="s">
        <v>102</v>
      </c>
      <c r="CJ295" s="3" t="s">
        <v>89</v>
      </c>
      <c r="CK295" s="3" t="s">
        <v>307</v>
      </c>
      <c r="CL295" s="3">
        <v>104409956</v>
      </c>
      <c r="CM295" s="3">
        <v>1361</v>
      </c>
      <c r="CN295" s="3">
        <v>4635</v>
      </c>
      <c r="CO295" s="3">
        <v>0</v>
      </c>
      <c r="CP295" s="3">
        <v>0</v>
      </c>
    </row>
    <row r="296" spans="1:94" ht="75">
      <c r="A296" s="4">
        <v>42071314390000</v>
      </c>
      <c r="B296" s="7">
        <v>4207131439</v>
      </c>
      <c r="C296" s="4">
        <f>COUNTIF(Table2[API 10/UWI],Table1[[#This Row],[Cleaned API]])</f>
        <v>1</v>
      </c>
      <c r="D296" s="7" t="str">
        <f>IFERROR(INDEX(Table2[Permit Type],MATCH(Table1[[#This Row],[Cleaned API]],Table2[API 10/UWI],0)), "Not in Permit List")</f>
        <v>Recomplete</v>
      </c>
      <c r="E296" s="7" t="str">
        <f>IF(AND(Table1[[#This Row],[Occurences in Magnum Permit List]]&gt;0, Table1[[#This Row],[Data Pull Permit Type]]="NewDrill"), "Y", "N")</f>
        <v>N</v>
      </c>
      <c r="F296" s="3" t="s">
        <v>89</v>
      </c>
      <c r="G296" s="3" t="s">
        <v>522</v>
      </c>
      <c r="H296" s="8">
        <v>1</v>
      </c>
      <c r="I296" s="3" t="s">
        <v>507</v>
      </c>
      <c r="J296" s="3" t="str">
        <f>LEFT(Table1[[#This Row],[County/Parish]],LEN(Table1[[#This Row],[County/Parish]])-5)</f>
        <v>CHAMBERS</v>
      </c>
      <c r="K296" s="3">
        <v>9800</v>
      </c>
      <c r="L296" s="3" t="s">
        <v>93</v>
      </c>
      <c r="M296" s="3" t="s">
        <v>94</v>
      </c>
      <c r="N296" s="3" t="s">
        <v>95</v>
      </c>
      <c r="O296" s="3">
        <v>10080</v>
      </c>
      <c r="P296" s="5">
        <v>36813</v>
      </c>
      <c r="Q296" s="5">
        <v>36861</v>
      </c>
      <c r="R296" s="5">
        <v>39904</v>
      </c>
      <c r="S296" s="3">
        <v>46</v>
      </c>
      <c r="T296" s="3">
        <v>150770</v>
      </c>
      <c r="V296" s="3">
        <v>1199</v>
      </c>
      <c r="X296" s="3">
        <v>1</v>
      </c>
      <c r="Z296" s="3">
        <v>57989</v>
      </c>
      <c r="AA296" s="3">
        <v>26327</v>
      </c>
      <c r="AC296" s="3">
        <v>42</v>
      </c>
      <c r="AD296" s="3">
        <v>4255</v>
      </c>
      <c r="AE296" s="3">
        <v>50</v>
      </c>
      <c r="AF296" s="3" t="s">
        <v>108</v>
      </c>
      <c r="AG296" s="3">
        <v>5141</v>
      </c>
      <c r="AH296" s="3">
        <v>907</v>
      </c>
      <c r="AI296" s="3">
        <v>1977</v>
      </c>
      <c r="AK296" s="3">
        <v>0</v>
      </c>
      <c r="AL296" s="3">
        <v>0</v>
      </c>
      <c r="AM296" s="3">
        <v>0</v>
      </c>
      <c r="AN296" s="3">
        <v>226</v>
      </c>
      <c r="AO296" s="3">
        <v>0</v>
      </c>
      <c r="AR296" s="5">
        <v>42491</v>
      </c>
      <c r="AT296" s="3">
        <v>0</v>
      </c>
      <c r="AU296" s="3">
        <v>0</v>
      </c>
      <c r="AV296" s="3">
        <v>1000</v>
      </c>
      <c r="AX296" s="3">
        <v>125750</v>
      </c>
      <c r="AZ296" s="3">
        <v>1000</v>
      </c>
      <c r="BB296" s="3">
        <v>8684</v>
      </c>
      <c r="BC296" s="3">
        <v>11</v>
      </c>
      <c r="BD296" s="3">
        <v>129</v>
      </c>
      <c r="BE296" s="3">
        <v>7</v>
      </c>
      <c r="BF296" s="3">
        <v>1510</v>
      </c>
      <c r="BG296" s="3">
        <v>11</v>
      </c>
      <c r="BH296" s="3">
        <v>9</v>
      </c>
      <c r="BI296" s="3">
        <v>11</v>
      </c>
      <c r="BJ296" s="3">
        <v>9786</v>
      </c>
      <c r="BK296" s="3">
        <v>9790</v>
      </c>
      <c r="BL296" s="3">
        <v>0.63</v>
      </c>
      <c r="BM296" s="3">
        <v>47.7</v>
      </c>
      <c r="BN296" s="5">
        <v>36857</v>
      </c>
      <c r="BO296" s="3">
        <v>1</v>
      </c>
      <c r="BP296" s="3">
        <v>1</v>
      </c>
      <c r="BQ296" s="3" t="s">
        <v>428</v>
      </c>
      <c r="BR296" s="3" t="s">
        <v>159</v>
      </c>
      <c r="BS296" s="3">
        <v>200844</v>
      </c>
      <c r="BT296" s="3">
        <v>4</v>
      </c>
      <c r="BV296" s="3" t="s">
        <v>524</v>
      </c>
      <c r="BW296" s="3" t="s">
        <v>99</v>
      </c>
      <c r="BX296" s="3">
        <v>3</v>
      </c>
      <c r="BY296" s="3" t="s">
        <v>100</v>
      </c>
      <c r="CA296" s="3" t="s">
        <v>101</v>
      </c>
      <c r="CD296" s="3">
        <v>29.798318800000001</v>
      </c>
      <c r="CE296" s="3">
        <v>162</v>
      </c>
      <c r="CF296" s="3">
        <v>-94.655335100000002</v>
      </c>
      <c r="CI296" s="3" t="s">
        <v>102</v>
      </c>
      <c r="CJ296" s="3" t="s">
        <v>89</v>
      </c>
      <c r="CK296" s="3" t="s">
        <v>525</v>
      </c>
      <c r="CL296" s="3">
        <v>104228769</v>
      </c>
      <c r="CM296" s="3">
        <v>3</v>
      </c>
      <c r="CO296" s="3">
        <v>0</v>
      </c>
      <c r="CP296" s="3">
        <v>0</v>
      </c>
    </row>
    <row r="297" spans="1:94" ht="75">
      <c r="A297" s="4">
        <v>42123319380000</v>
      </c>
      <c r="B297" s="7">
        <v>4212331938</v>
      </c>
      <c r="C297" s="4">
        <f>COUNTIF(Table2[API 10/UWI],Table1[[#This Row],[Cleaned API]])</f>
        <v>1</v>
      </c>
      <c r="D297" s="7" t="str">
        <f>IFERROR(INDEX(Table2[Permit Type],MATCH(Table1[[#This Row],[Cleaned API]],Table2[API 10/UWI],0)), "Not in Permit List")</f>
        <v>Recomplete</v>
      </c>
      <c r="E297" s="7" t="str">
        <f>IF(AND(Table1[[#This Row],[Occurences in Magnum Permit List]]&gt;0, Table1[[#This Row],[Data Pull Permit Type]]="NewDrill"), "Y", "N")</f>
        <v>N</v>
      </c>
      <c r="F297" s="3" t="s">
        <v>89</v>
      </c>
      <c r="G297" s="3" t="s">
        <v>829</v>
      </c>
      <c r="H297" s="8">
        <v>1</v>
      </c>
      <c r="I297" s="3" t="s">
        <v>275</v>
      </c>
      <c r="J297" s="3" t="str">
        <f>LEFT(Table1[[#This Row],[County/Parish]],LEN(Table1[[#This Row],[County/Parish]])-5)</f>
        <v>DEWITT</v>
      </c>
      <c r="K297" s="3" t="s">
        <v>830</v>
      </c>
      <c r="L297" s="3" t="s">
        <v>93</v>
      </c>
      <c r="M297" s="3" t="s">
        <v>94</v>
      </c>
      <c r="N297" s="3" t="s">
        <v>119</v>
      </c>
      <c r="O297" s="3">
        <v>18000</v>
      </c>
      <c r="P297" s="5">
        <v>38458</v>
      </c>
      <c r="Q297" s="5">
        <v>37926</v>
      </c>
      <c r="R297" s="5">
        <v>42979</v>
      </c>
      <c r="S297" s="3">
        <v>165</v>
      </c>
      <c r="T297" s="3">
        <v>885674</v>
      </c>
      <c r="V297" s="3">
        <v>111</v>
      </c>
      <c r="Y297" s="3">
        <v>559</v>
      </c>
      <c r="Z297" s="3">
        <v>41307</v>
      </c>
      <c r="AA297" s="3">
        <v>147723</v>
      </c>
      <c r="AB297" s="3" t="s">
        <v>163</v>
      </c>
      <c r="AC297" s="3">
        <v>10</v>
      </c>
      <c r="AD297" s="3">
        <v>126561</v>
      </c>
      <c r="AE297" s="3">
        <v>17</v>
      </c>
      <c r="AF297" s="3" t="s">
        <v>96</v>
      </c>
      <c r="AG297" s="3">
        <v>333705</v>
      </c>
      <c r="AH297" s="3">
        <v>55635</v>
      </c>
      <c r="AI297" s="3">
        <v>23031</v>
      </c>
      <c r="AJ297" s="3" t="s">
        <v>164</v>
      </c>
      <c r="AK297" s="3">
        <v>0</v>
      </c>
      <c r="AL297" s="3">
        <v>342</v>
      </c>
      <c r="AM297" s="3">
        <v>2055</v>
      </c>
      <c r="AN297" s="3">
        <v>2054968</v>
      </c>
      <c r="AO297" s="3">
        <v>7</v>
      </c>
      <c r="AQ297" s="3">
        <v>7455</v>
      </c>
      <c r="AR297" s="5">
        <v>38601</v>
      </c>
      <c r="AS297" s="3">
        <v>91</v>
      </c>
      <c r="AT297" s="3">
        <v>562</v>
      </c>
      <c r="AX297" s="3">
        <v>7979050</v>
      </c>
      <c r="AZ297" s="3">
        <v>0</v>
      </c>
      <c r="BA297" s="3">
        <v>0</v>
      </c>
      <c r="BB297" s="3">
        <v>126561</v>
      </c>
      <c r="BC297" s="3">
        <v>1</v>
      </c>
      <c r="BD297" s="3">
        <v>38</v>
      </c>
      <c r="BE297" s="3">
        <v>71</v>
      </c>
      <c r="BF297" s="3">
        <v>21104</v>
      </c>
      <c r="BG297" s="3">
        <v>1</v>
      </c>
      <c r="BH297" s="3">
        <v>127</v>
      </c>
      <c r="BI297" s="3">
        <v>1</v>
      </c>
      <c r="BJ297" s="3">
        <v>13232</v>
      </c>
      <c r="BK297" s="3">
        <v>16768</v>
      </c>
      <c r="BL297" s="3">
        <v>0.67</v>
      </c>
      <c r="BN297" s="5">
        <v>38473</v>
      </c>
      <c r="BO297" s="3">
        <v>1</v>
      </c>
      <c r="BP297" s="3">
        <v>1</v>
      </c>
      <c r="BQ297" s="3" t="s">
        <v>158</v>
      </c>
      <c r="BS297" s="3">
        <v>200525</v>
      </c>
      <c r="BT297" s="3">
        <v>3536</v>
      </c>
      <c r="BV297" s="3" t="s">
        <v>831</v>
      </c>
      <c r="BW297" s="3" t="s">
        <v>99</v>
      </c>
      <c r="BX297" s="3">
        <v>2</v>
      </c>
      <c r="BY297" s="3" t="s">
        <v>100</v>
      </c>
      <c r="CA297" s="3" t="s">
        <v>101</v>
      </c>
      <c r="CD297" s="3">
        <v>28.9110412</v>
      </c>
      <c r="CE297" s="3">
        <v>402</v>
      </c>
      <c r="CF297" s="3">
        <v>-97.347405600000002</v>
      </c>
      <c r="CI297" s="3" t="s">
        <v>102</v>
      </c>
      <c r="CJ297" s="3" t="s">
        <v>89</v>
      </c>
      <c r="CK297" s="3" t="s">
        <v>832</v>
      </c>
      <c r="CL297" s="3">
        <v>104228654</v>
      </c>
      <c r="CN297" s="3">
        <v>5116</v>
      </c>
      <c r="CO297" s="3">
        <v>64</v>
      </c>
      <c r="CP297" s="3">
        <v>0</v>
      </c>
    </row>
    <row r="298" spans="1:94" ht="60">
      <c r="A298" s="4">
        <v>42409327510000</v>
      </c>
      <c r="B298" s="7">
        <v>4240932751</v>
      </c>
      <c r="C298" s="4">
        <f>COUNTIF(Table2[API 10/UWI],Table1[[#This Row],[Cleaned API]])</f>
        <v>0</v>
      </c>
      <c r="D298" s="7" t="str">
        <f>IFERROR(INDEX(Table2[Permit Type],MATCH(Table1[[#This Row],[Cleaned API]],Table2[API 10/UWI],0)), "Not in Permit List")</f>
        <v>Not in Permit List</v>
      </c>
      <c r="E298" s="7" t="str">
        <f>IF(AND(Table1[[#This Row],[Occurences in Magnum Permit List]]&gt;0, Table1[[#This Row],[Data Pull Permit Type]]="NewDrill"), "Y", "N")</f>
        <v>N</v>
      </c>
      <c r="F298" s="3" t="s">
        <v>89</v>
      </c>
      <c r="G298" s="3" t="s">
        <v>833</v>
      </c>
      <c r="H298" s="8">
        <v>1</v>
      </c>
      <c r="I298" s="3" t="s">
        <v>293</v>
      </c>
      <c r="J298" s="3" t="str">
        <f>LEFT(Table1[[#This Row],[County/Parish]],LEN(Table1[[#This Row],[County/Parish]])-5)</f>
        <v>SAN PATRICIO</v>
      </c>
      <c r="K298" s="3" t="s">
        <v>834</v>
      </c>
      <c r="L298" s="3" t="s">
        <v>93</v>
      </c>
      <c r="M298" s="3" t="s">
        <v>94</v>
      </c>
      <c r="N298" s="3" t="s">
        <v>95</v>
      </c>
      <c r="O298" s="3">
        <v>5900</v>
      </c>
      <c r="P298" s="5">
        <v>37990</v>
      </c>
      <c r="Q298" s="5">
        <v>38018</v>
      </c>
      <c r="R298" s="5">
        <v>39173</v>
      </c>
      <c r="S298" s="3">
        <v>39</v>
      </c>
      <c r="T298" s="3">
        <v>186436</v>
      </c>
      <c r="Y298" s="3">
        <v>25</v>
      </c>
      <c r="Z298" s="3">
        <v>24733</v>
      </c>
      <c r="AA298" s="3">
        <v>31073</v>
      </c>
      <c r="AD298" s="3">
        <v>68</v>
      </c>
      <c r="AE298" s="3">
        <v>0</v>
      </c>
      <c r="AF298" s="3" t="s">
        <v>96</v>
      </c>
      <c r="AG298" s="3">
        <v>59554</v>
      </c>
      <c r="AH298" s="3">
        <v>9926</v>
      </c>
      <c r="AI298" s="3">
        <v>12113</v>
      </c>
      <c r="AK298" s="3">
        <v>0</v>
      </c>
      <c r="AL298" s="3">
        <v>60</v>
      </c>
      <c r="AM298" s="3">
        <v>357</v>
      </c>
      <c r="AN298" s="3">
        <v>357323</v>
      </c>
      <c r="AO298" s="3">
        <v>0</v>
      </c>
      <c r="AQ298" s="3">
        <v>51958</v>
      </c>
      <c r="AR298" s="5">
        <v>42644</v>
      </c>
      <c r="AS298" s="3">
        <v>585</v>
      </c>
      <c r="AT298" s="3">
        <v>0</v>
      </c>
      <c r="AU298" s="3">
        <v>0</v>
      </c>
      <c r="AZ298" s="3">
        <v>0</v>
      </c>
      <c r="BA298" s="3">
        <v>0</v>
      </c>
      <c r="BB298" s="3">
        <v>12656</v>
      </c>
      <c r="BC298" s="3">
        <v>4</v>
      </c>
      <c r="BF298" s="3">
        <v>2109</v>
      </c>
      <c r="BG298" s="3">
        <v>4</v>
      </c>
      <c r="BH298" s="3">
        <v>13</v>
      </c>
      <c r="BI298" s="3">
        <v>4</v>
      </c>
      <c r="BJ298" s="3">
        <v>4762</v>
      </c>
      <c r="BK298" s="3">
        <v>4763</v>
      </c>
      <c r="BL298" s="3">
        <v>0.56999999999999995</v>
      </c>
      <c r="BN298" s="5">
        <v>38014</v>
      </c>
      <c r="BO298" s="3">
        <v>1</v>
      </c>
      <c r="BP298" s="3">
        <v>1</v>
      </c>
      <c r="BQ298" s="3" t="s">
        <v>419</v>
      </c>
      <c r="BS298" s="3">
        <v>199956</v>
      </c>
      <c r="BT298" s="3">
        <v>1</v>
      </c>
      <c r="BV298" s="3" t="s">
        <v>835</v>
      </c>
      <c r="BW298" s="3" t="s">
        <v>99</v>
      </c>
      <c r="BX298" s="3">
        <v>4</v>
      </c>
      <c r="BY298" s="3" t="s">
        <v>100</v>
      </c>
      <c r="CA298" s="3" t="s">
        <v>101</v>
      </c>
      <c r="CD298" s="3">
        <v>28.113624699999999</v>
      </c>
      <c r="CE298" s="3">
        <v>2</v>
      </c>
      <c r="CF298" s="3">
        <v>-97.596919</v>
      </c>
      <c r="CG298" s="3" t="s">
        <v>475</v>
      </c>
      <c r="CI298" s="3" t="s">
        <v>102</v>
      </c>
      <c r="CJ298" s="3" t="s">
        <v>89</v>
      </c>
      <c r="CK298" s="3" t="s">
        <v>836</v>
      </c>
      <c r="CL298" s="3">
        <v>104189289</v>
      </c>
      <c r="CN298" s="3">
        <v>10410</v>
      </c>
      <c r="CO298" s="3">
        <v>90</v>
      </c>
      <c r="CP298" s="3">
        <v>0</v>
      </c>
    </row>
    <row r="299" spans="1:94" ht="60">
      <c r="A299" s="4">
        <v>42015302130000</v>
      </c>
      <c r="B299" s="7">
        <v>4201530213</v>
      </c>
      <c r="C299" s="4">
        <f>COUNTIF(Table2[API 10/UWI],Table1[[#This Row],[Cleaned API]])</f>
        <v>1</v>
      </c>
      <c r="D299" s="7" t="str">
        <f>IFERROR(INDEX(Table2[Permit Type],MATCH(Table1[[#This Row],[Cleaned API]],Table2[API 10/UWI],0)), "Not in Permit List")</f>
        <v>Recomplete</v>
      </c>
      <c r="E299" s="7" t="str">
        <f>IF(AND(Table1[[#This Row],[Occurences in Magnum Permit List]]&gt;0, Table1[[#This Row],[Data Pull Permit Type]]="NewDrill"), "Y", "N")</f>
        <v>N</v>
      </c>
      <c r="F299" s="3" t="s">
        <v>89</v>
      </c>
      <c r="G299" s="3" t="s">
        <v>837</v>
      </c>
      <c r="H299" s="8">
        <v>1</v>
      </c>
      <c r="I299" s="3" t="s">
        <v>236</v>
      </c>
      <c r="J299" s="3" t="str">
        <f>LEFT(Table1[[#This Row],[County/Parish]],LEN(Table1[[#This Row],[County/Parish]])-5)</f>
        <v>AUSTIN</v>
      </c>
      <c r="K299" s="3" t="s">
        <v>644</v>
      </c>
      <c r="L299" s="3" t="s">
        <v>93</v>
      </c>
      <c r="M299" s="3" t="s">
        <v>94</v>
      </c>
      <c r="N299" s="3" t="s">
        <v>95</v>
      </c>
      <c r="O299" s="3">
        <v>10722</v>
      </c>
      <c r="P299" s="5">
        <v>37889</v>
      </c>
      <c r="Q299" s="5">
        <v>37987</v>
      </c>
      <c r="R299" s="5">
        <v>43983</v>
      </c>
      <c r="S299" s="3">
        <v>198</v>
      </c>
      <c r="T299" s="3">
        <v>434511</v>
      </c>
      <c r="U299" s="3">
        <v>27</v>
      </c>
      <c r="V299" s="3">
        <v>12259</v>
      </c>
      <c r="W299" s="3">
        <v>1</v>
      </c>
      <c r="X299" s="3">
        <v>29</v>
      </c>
      <c r="Y299" s="3">
        <v>787</v>
      </c>
      <c r="Z299" s="3">
        <v>12770</v>
      </c>
      <c r="AA299" s="3">
        <v>84677</v>
      </c>
      <c r="AC299" s="3">
        <v>120</v>
      </c>
      <c r="AD299" s="3">
        <v>1371</v>
      </c>
      <c r="AE299" s="3">
        <v>713</v>
      </c>
      <c r="AF299" s="3" t="s">
        <v>108</v>
      </c>
      <c r="AG299" s="3">
        <v>64134</v>
      </c>
      <c r="AH299" s="3">
        <v>11402</v>
      </c>
      <c r="AI299" s="3">
        <v>152</v>
      </c>
      <c r="AJ299" s="3" t="s">
        <v>181</v>
      </c>
      <c r="AK299" s="3">
        <v>5</v>
      </c>
      <c r="AL299" s="3">
        <v>86</v>
      </c>
      <c r="AM299" s="3">
        <v>484</v>
      </c>
      <c r="AN299" s="3">
        <v>516828</v>
      </c>
      <c r="AO299" s="3">
        <v>16</v>
      </c>
      <c r="AP299" s="3">
        <v>415</v>
      </c>
      <c r="AQ299" s="3">
        <v>19672</v>
      </c>
      <c r="AR299" s="5">
        <v>44041</v>
      </c>
      <c r="AS299" s="3">
        <v>504</v>
      </c>
      <c r="AT299" s="3">
        <v>60</v>
      </c>
      <c r="AU299" s="3">
        <v>300</v>
      </c>
      <c r="AV299" s="3">
        <v>88260</v>
      </c>
      <c r="AW299" s="3">
        <v>24664</v>
      </c>
      <c r="AX299" s="3">
        <v>35440</v>
      </c>
      <c r="AY299" s="3">
        <v>40.545000000000002</v>
      </c>
      <c r="AZ299" s="3">
        <v>11.3</v>
      </c>
      <c r="BA299" s="3">
        <v>36.799999999999997</v>
      </c>
      <c r="BB299" s="3">
        <v>14034</v>
      </c>
      <c r="BC299" s="3">
        <v>2</v>
      </c>
      <c r="BD299" s="3">
        <v>271</v>
      </c>
      <c r="BE299" s="3">
        <v>137</v>
      </c>
      <c r="BF299" s="3">
        <v>2498</v>
      </c>
      <c r="BG299" s="3">
        <v>2</v>
      </c>
      <c r="BH299" s="3">
        <v>15</v>
      </c>
      <c r="BI299" s="3">
        <v>2</v>
      </c>
      <c r="BJ299" s="3">
        <v>9526</v>
      </c>
      <c r="BK299" s="3">
        <v>9534</v>
      </c>
      <c r="BL299" s="3">
        <v>0.68</v>
      </c>
      <c r="BM299" s="3">
        <v>47.3</v>
      </c>
      <c r="BN299" s="5">
        <v>38014</v>
      </c>
      <c r="BO299" s="3">
        <v>1</v>
      </c>
      <c r="BP299" s="3">
        <v>1</v>
      </c>
      <c r="BQ299" s="3" t="s">
        <v>89</v>
      </c>
      <c r="BR299" s="3" t="s">
        <v>150</v>
      </c>
      <c r="BS299" s="3">
        <v>199834</v>
      </c>
      <c r="BT299" s="3">
        <v>8</v>
      </c>
      <c r="BV299" s="3" t="s">
        <v>624</v>
      </c>
      <c r="BW299" s="3" t="s">
        <v>99</v>
      </c>
      <c r="BX299" s="3">
        <v>3</v>
      </c>
      <c r="BY299" s="3" t="s">
        <v>100</v>
      </c>
      <c r="BZ299" s="3">
        <v>180</v>
      </c>
      <c r="CA299" s="3" t="s">
        <v>101</v>
      </c>
      <c r="CD299" s="3">
        <v>29.764079800000001</v>
      </c>
      <c r="CE299" s="3">
        <v>364</v>
      </c>
      <c r="CF299" s="3">
        <v>-96.201136300000002</v>
      </c>
      <c r="CG299" s="3">
        <v>2</v>
      </c>
      <c r="CI299" s="3" t="s">
        <v>102</v>
      </c>
      <c r="CJ299" s="3" t="s">
        <v>89</v>
      </c>
      <c r="CK299" s="3" t="s">
        <v>152</v>
      </c>
      <c r="CL299" s="3">
        <v>104189247</v>
      </c>
      <c r="CM299" s="3">
        <v>500</v>
      </c>
      <c r="CN299" s="3">
        <v>12332</v>
      </c>
      <c r="CO299" s="3">
        <v>246</v>
      </c>
      <c r="CP299" s="3">
        <v>1988</v>
      </c>
    </row>
    <row r="300" spans="1:94" ht="45">
      <c r="A300" s="4">
        <v>42123319340000</v>
      </c>
      <c r="B300" s="7">
        <v>4212331934</v>
      </c>
      <c r="C300" s="4">
        <f>COUNTIF(Table2[API 10/UWI],Table1[[#This Row],[Cleaned API]])</f>
        <v>0</v>
      </c>
      <c r="D300" s="7" t="str">
        <f>IFERROR(INDEX(Table2[Permit Type],MATCH(Table1[[#This Row],[Cleaned API]],Table2[API 10/UWI],0)), "Not in Permit List")</f>
        <v>Not in Permit List</v>
      </c>
      <c r="E300" s="7" t="str">
        <f>IF(AND(Table1[[#This Row],[Occurences in Magnum Permit List]]&gt;0, Table1[[#This Row],[Data Pull Permit Type]]="NewDrill"), "Y", "N")</f>
        <v>N</v>
      </c>
      <c r="F300" s="3" t="s">
        <v>89</v>
      </c>
      <c r="G300" s="3" t="s">
        <v>838</v>
      </c>
      <c r="H300" s="8">
        <v>1</v>
      </c>
      <c r="I300" s="3" t="s">
        <v>275</v>
      </c>
      <c r="J300" s="3" t="str">
        <f>LEFT(Table1[[#This Row],[County/Parish]],LEN(Table1[[#This Row],[County/Parish]])-5)</f>
        <v>DEWITT</v>
      </c>
      <c r="K300" s="3" t="s">
        <v>830</v>
      </c>
      <c r="L300" s="3" t="s">
        <v>93</v>
      </c>
      <c r="M300" s="3" t="s">
        <v>94</v>
      </c>
      <c r="N300" s="3" t="s">
        <v>119</v>
      </c>
      <c r="O300" s="3">
        <v>17770</v>
      </c>
      <c r="P300" s="5">
        <v>38405</v>
      </c>
      <c r="Q300" s="5">
        <v>37803</v>
      </c>
      <c r="R300" s="5">
        <v>41974</v>
      </c>
      <c r="S300" s="3">
        <v>137</v>
      </c>
      <c r="T300" s="3">
        <v>716261</v>
      </c>
      <c r="V300" s="3">
        <v>389</v>
      </c>
      <c r="Y300" s="3">
        <v>291</v>
      </c>
      <c r="Z300" s="3">
        <v>57869</v>
      </c>
      <c r="AA300" s="3">
        <v>119766</v>
      </c>
      <c r="AB300" s="3" t="s">
        <v>163</v>
      </c>
      <c r="AD300" s="3">
        <v>127787</v>
      </c>
      <c r="AE300" s="3">
        <v>0</v>
      </c>
      <c r="AF300" s="3" t="s">
        <v>96</v>
      </c>
      <c r="AG300" s="3">
        <v>289064</v>
      </c>
      <c r="AH300" s="3">
        <v>48177</v>
      </c>
      <c r="AI300" s="3">
        <v>26200</v>
      </c>
      <c r="AJ300" s="3" t="s">
        <v>164</v>
      </c>
      <c r="AK300" s="3">
        <v>0</v>
      </c>
      <c r="AL300" s="3">
        <v>298</v>
      </c>
      <c r="AM300" s="3">
        <v>1791</v>
      </c>
      <c r="AN300" s="3">
        <v>1790967</v>
      </c>
      <c r="AO300" s="3">
        <v>20</v>
      </c>
      <c r="AQ300" s="3">
        <v>9064</v>
      </c>
      <c r="AR300" s="5">
        <v>42583</v>
      </c>
      <c r="AS300" s="3">
        <v>610</v>
      </c>
      <c r="AT300" s="3">
        <v>0</v>
      </c>
      <c r="AU300" s="3">
        <v>0</v>
      </c>
      <c r="AX300" s="3">
        <v>1841290</v>
      </c>
      <c r="AZ300" s="3">
        <v>0</v>
      </c>
      <c r="BA300" s="3">
        <v>0</v>
      </c>
      <c r="BB300" s="3">
        <v>127787</v>
      </c>
      <c r="BC300" s="3">
        <v>1</v>
      </c>
      <c r="BD300" s="3">
        <v>287</v>
      </c>
      <c r="BE300" s="3">
        <v>67</v>
      </c>
      <c r="BF300" s="3">
        <v>21298</v>
      </c>
      <c r="BG300" s="3">
        <v>1</v>
      </c>
      <c r="BH300" s="3">
        <v>128</v>
      </c>
      <c r="BI300" s="3">
        <v>1</v>
      </c>
      <c r="BJ300" s="3">
        <v>13580</v>
      </c>
      <c r="BK300" s="3">
        <v>17321</v>
      </c>
      <c r="BL300" s="3">
        <v>0.66</v>
      </c>
      <c r="BN300" s="5">
        <v>38405</v>
      </c>
      <c r="BO300" s="3">
        <v>1</v>
      </c>
      <c r="BP300" s="3">
        <v>1</v>
      </c>
      <c r="BQ300" s="3" t="s">
        <v>839</v>
      </c>
      <c r="BR300" s="3" t="s">
        <v>97</v>
      </c>
      <c r="BS300" s="3">
        <v>200152</v>
      </c>
      <c r="BT300" s="3">
        <v>3741</v>
      </c>
      <c r="BV300" s="3" t="s">
        <v>831</v>
      </c>
      <c r="BW300" s="3" t="s">
        <v>99</v>
      </c>
      <c r="BX300" s="3">
        <v>2</v>
      </c>
      <c r="BY300" s="3" t="s">
        <v>100</v>
      </c>
      <c r="CA300" s="3" t="s">
        <v>101</v>
      </c>
      <c r="CD300" s="3">
        <v>28.891658799999998</v>
      </c>
      <c r="CE300" s="3">
        <v>396</v>
      </c>
      <c r="CF300" s="3">
        <v>-97.333664499999998</v>
      </c>
      <c r="CI300" s="3" t="s">
        <v>102</v>
      </c>
      <c r="CJ300" s="3" t="s">
        <v>89</v>
      </c>
      <c r="CK300" s="3" t="s">
        <v>840</v>
      </c>
      <c r="CL300" s="3">
        <v>104189178</v>
      </c>
      <c r="CN300" s="3">
        <v>5767</v>
      </c>
      <c r="CO300" s="3">
        <v>387</v>
      </c>
      <c r="CP300" s="3">
        <v>0</v>
      </c>
    </row>
    <row r="301" spans="1:94" ht="60">
      <c r="A301" s="4">
        <v>42469318650000</v>
      </c>
      <c r="B301" s="7">
        <v>4246931865</v>
      </c>
      <c r="C301" s="4">
        <f>COUNTIF(Table2[API 10/UWI],Table1[[#This Row],[Cleaned API]])</f>
        <v>1</v>
      </c>
      <c r="D301" s="7" t="str">
        <f>IFERROR(INDEX(Table2[Permit Type],MATCH(Table1[[#This Row],[Cleaned API]],Table2[API 10/UWI],0)), "Not in Permit List")</f>
        <v>Recomplete</v>
      </c>
      <c r="E301" s="7" t="str">
        <f>IF(AND(Table1[[#This Row],[Occurences in Magnum Permit List]]&gt;0, Table1[[#This Row],[Data Pull Permit Type]]="NewDrill"), "Y", "N")</f>
        <v>N</v>
      </c>
      <c r="F301" s="3" t="s">
        <v>89</v>
      </c>
      <c r="G301" s="3" t="s">
        <v>570</v>
      </c>
      <c r="H301" s="8">
        <v>1</v>
      </c>
      <c r="I301" s="3" t="s">
        <v>91</v>
      </c>
      <c r="J301" s="3" t="str">
        <f>LEFT(Table1[[#This Row],[County/Parish]],LEN(Table1[[#This Row],[County/Parish]])-5)</f>
        <v>VICTORIA</v>
      </c>
      <c r="K301" s="3" t="s">
        <v>841</v>
      </c>
      <c r="L301" s="3" t="s">
        <v>93</v>
      </c>
      <c r="M301" s="3" t="s">
        <v>194</v>
      </c>
      <c r="N301" s="3" t="s">
        <v>95</v>
      </c>
      <c r="O301" s="3">
        <v>8512</v>
      </c>
      <c r="P301" s="5">
        <v>37749</v>
      </c>
      <c r="Q301" s="5">
        <v>37742</v>
      </c>
      <c r="R301" s="5">
        <v>37926</v>
      </c>
      <c r="S301" s="3">
        <v>7</v>
      </c>
      <c r="T301" s="3">
        <v>16388</v>
      </c>
      <c r="V301" s="3">
        <v>852</v>
      </c>
      <c r="Y301" s="3">
        <v>67</v>
      </c>
      <c r="Z301" s="3">
        <v>581</v>
      </c>
      <c r="AA301" s="3">
        <v>3583</v>
      </c>
      <c r="AC301" s="3">
        <v>1</v>
      </c>
      <c r="AD301" s="3">
        <v>120</v>
      </c>
      <c r="AE301" s="3">
        <v>852</v>
      </c>
      <c r="AF301" s="3" t="s">
        <v>96</v>
      </c>
      <c r="AG301" s="3">
        <v>16321</v>
      </c>
      <c r="AH301" s="3">
        <v>3572</v>
      </c>
      <c r="AI301" s="3">
        <v>579</v>
      </c>
      <c r="AK301" s="3">
        <v>2</v>
      </c>
      <c r="AL301" s="3">
        <v>19</v>
      </c>
      <c r="AM301" s="3">
        <v>102</v>
      </c>
      <c r="AN301" s="3">
        <v>112800</v>
      </c>
      <c r="AO301" s="3">
        <v>2</v>
      </c>
      <c r="AR301" s="5">
        <v>40634</v>
      </c>
      <c r="AT301" s="3">
        <v>0</v>
      </c>
      <c r="AU301" s="3">
        <v>0</v>
      </c>
      <c r="AV301" s="3">
        <v>57850</v>
      </c>
      <c r="AW301" s="3">
        <v>19234.741999999998</v>
      </c>
      <c r="AX301" s="3">
        <v>19230</v>
      </c>
      <c r="AY301" s="3">
        <v>51.988999999999997</v>
      </c>
      <c r="AZ301" s="3">
        <v>17.3</v>
      </c>
      <c r="BA301" s="3">
        <v>0</v>
      </c>
      <c r="BB301" s="3">
        <v>4096</v>
      </c>
      <c r="BC301" s="3">
        <v>4</v>
      </c>
      <c r="BD301" s="3">
        <v>241</v>
      </c>
      <c r="BE301" s="3">
        <v>3</v>
      </c>
      <c r="BF301" s="3">
        <v>869</v>
      </c>
      <c r="BG301" s="3">
        <v>4</v>
      </c>
      <c r="BH301" s="3">
        <v>5</v>
      </c>
      <c r="BI301" s="3">
        <v>4</v>
      </c>
      <c r="BJ301" s="3">
        <v>6142</v>
      </c>
      <c r="BK301" s="3">
        <v>6159</v>
      </c>
      <c r="BL301" s="3">
        <v>0.66</v>
      </c>
      <c r="BM301" s="3">
        <v>50.5</v>
      </c>
      <c r="BN301" s="5">
        <v>37770</v>
      </c>
      <c r="BO301" s="3">
        <v>1</v>
      </c>
      <c r="BP301" s="3">
        <v>1</v>
      </c>
      <c r="BQ301" s="3" t="s">
        <v>842</v>
      </c>
      <c r="BR301" s="3" t="s">
        <v>150</v>
      </c>
      <c r="BS301" s="3">
        <v>198657</v>
      </c>
      <c r="BT301" s="3">
        <v>17</v>
      </c>
      <c r="BV301" s="3" t="s">
        <v>571</v>
      </c>
      <c r="BW301" s="3" t="s">
        <v>99</v>
      </c>
      <c r="BX301" s="3">
        <v>2</v>
      </c>
      <c r="BY301" s="3" t="s">
        <v>100</v>
      </c>
      <c r="CA301" s="3" t="s">
        <v>101</v>
      </c>
      <c r="CD301" s="3">
        <v>28.615669499999999</v>
      </c>
      <c r="CE301" s="3">
        <v>34</v>
      </c>
      <c r="CF301" s="3">
        <v>-96.896705900000001</v>
      </c>
      <c r="CI301" s="3" t="s">
        <v>102</v>
      </c>
      <c r="CJ301" s="3" t="s">
        <v>89</v>
      </c>
      <c r="CK301" s="3" t="s">
        <v>572</v>
      </c>
      <c r="CL301" s="3">
        <v>103804826</v>
      </c>
      <c r="CM301" s="3">
        <v>852</v>
      </c>
      <c r="CN301" s="3">
        <v>16388</v>
      </c>
      <c r="CO301" s="3">
        <v>581</v>
      </c>
      <c r="CP301" s="3">
        <v>0</v>
      </c>
    </row>
    <row r="302" spans="1:94" ht="60">
      <c r="A302" s="4">
        <v>42123311350000</v>
      </c>
      <c r="B302" s="7">
        <v>4212331135</v>
      </c>
      <c r="C302" s="4">
        <f>COUNTIF(Table2[API 10/UWI],Table1[[#This Row],[Cleaned API]])</f>
        <v>2</v>
      </c>
      <c r="D302" s="7" t="str">
        <f>IFERROR(INDEX(Table2[Permit Type],MATCH(Table1[[#This Row],[Cleaned API]],Table2[API 10/UWI],0)), "Not in Permit List")</f>
        <v>Recomplete</v>
      </c>
      <c r="E302" s="7" t="str">
        <f>IF(AND(Table1[[#This Row],[Occurences in Magnum Permit List]]&gt;0, Table1[[#This Row],[Data Pull Permit Type]]="NewDrill"), "Y", "N")</f>
        <v>N</v>
      </c>
      <c r="F302" s="3" t="s">
        <v>89</v>
      </c>
      <c r="G302" s="3" t="s">
        <v>843</v>
      </c>
      <c r="H302" s="8">
        <v>8</v>
      </c>
      <c r="I302" s="3" t="s">
        <v>275</v>
      </c>
      <c r="J302" s="3" t="str">
        <f>LEFT(Table1[[#This Row],[County/Parish]],LEN(Table1[[#This Row],[County/Parish]])-5)</f>
        <v>DEWITT</v>
      </c>
      <c r="K302" s="3" t="s">
        <v>844</v>
      </c>
      <c r="L302" s="3" t="s">
        <v>93</v>
      </c>
      <c r="M302" s="3" t="s">
        <v>194</v>
      </c>
      <c r="N302" s="3" t="s">
        <v>95</v>
      </c>
      <c r="O302" s="3">
        <v>9016</v>
      </c>
      <c r="P302" s="5">
        <v>37062</v>
      </c>
      <c r="Q302" s="5">
        <v>37043</v>
      </c>
      <c r="R302" s="5">
        <v>38169</v>
      </c>
      <c r="S302" s="3">
        <v>10</v>
      </c>
      <c r="T302" s="3">
        <v>4319</v>
      </c>
      <c r="Y302" s="3">
        <v>679</v>
      </c>
      <c r="Z302" s="3">
        <v>0</v>
      </c>
      <c r="AA302" s="3">
        <v>720</v>
      </c>
      <c r="AB302" s="3" t="s">
        <v>163</v>
      </c>
      <c r="AD302" s="3">
        <v>30</v>
      </c>
      <c r="AE302" s="3">
        <v>0</v>
      </c>
      <c r="AF302" s="3" t="s">
        <v>96</v>
      </c>
      <c r="AG302" s="3">
        <v>120</v>
      </c>
      <c r="AH302" s="3">
        <v>20</v>
      </c>
      <c r="AI302" s="3">
        <v>0</v>
      </c>
      <c r="AJ302" s="3" t="s">
        <v>164</v>
      </c>
      <c r="AK302" s="3">
        <v>0</v>
      </c>
      <c r="AL302" s="3">
        <v>0</v>
      </c>
      <c r="AM302" s="3">
        <v>3</v>
      </c>
      <c r="AN302" s="3">
        <v>2903</v>
      </c>
      <c r="AO302" s="3">
        <v>0</v>
      </c>
      <c r="AR302" s="5">
        <v>40087</v>
      </c>
      <c r="AT302" s="3">
        <v>0</v>
      </c>
      <c r="AU302" s="3">
        <v>0</v>
      </c>
      <c r="AZ302" s="3">
        <v>0</v>
      </c>
      <c r="BA302" s="3">
        <v>0</v>
      </c>
      <c r="BB302" s="3">
        <v>857</v>
      </c>
      <c r="BC302" s="3">
        <v>32</v>
      </c>
      <c r="BF302" s="3">
        <v>143</v>
      </c>
      <c r="BG302" s="3">
        <v>32</v>
      </c>
      <c r="BH302" s="3">
        <v>1</v>
      </c>
      <c r="BI302" s="3">
        <v>32</v>
      </c>
      <c r="BJ302" s="3">
        <v>4894</v>
      </c>
      <c r="BK302" s="3">
        <v>4900</v>
      </c>
      <c r="BL302" s="3">
        <v>0.64</v>
      </c>
      <c r="BN302" s="5">
        <v>37064</v>
      </c>
      <c r="BO302" s="3">
        <v>1</v>
      </c>
      <c r="BP302" s="3">
        <v>1</v>
      </c>
      <c r="BQ302" s="3" t="s">
        <v>845</v>
      </c>
      <c r="BR302" s="3" t="s">
        <v>150</v>
      </c>
      <c r="BS302" s="3">
        <v>198648</v>
      </c>
      <c r="BT302" s="3">
        <v>6</v>
      </c>
      <c r="BV302" s="3" t="s">
        <v>520</v>
      </c>
      <c r="BW302" s="3" t="s">
        <v>99</v>
      </c>
      <c r="BX302" s="3">
        <v>2</v>
      </c>
      <c r="BY302" s="3" t="s">
        <v>100</v>
      </c>
      <c r="CA302" s="3" t="s">
        <v>101</v>
      </c>
      <c r="CD302" s="3">
        <v>28.957186199999999</v>
      </c>
      <c r="CE302" s="3">
        <v>335</v>
      </c>
      <c r="CF302" s="3">
        <v>-97.329709800000003</v>
      </c>
      <c r="CI302" s="3" t="s">
        <v>102</v>
      </c>
      <c r="CJ302" s="3" t="s">
        <v>89</v>
      </c>
      <c r="CK302" s="3" t="s">
        <v>531</v>
      </c>
      <c r="CL302" s="3">
        <v>103804817</v>
      </c>
      <c r="CN302" s="3">
        <v>4199</v>
      </c>
      <c r="CO302" s="3">
        <v>0</v>
      </c>
      <c r="CP302" s="3">
        <v>0</v>
      </c>
    </row>
    <row r="303" spans="1:94" ht="45">
      <c r="A303" s="4">
        <v>42273320960000</v>
      </c>
      <c r="B303" s="7">
        <v>4227332096</v>
      </c>
      <c r="C303" s="4">
        <f>COUNTIF(Table2[API 10/UWI],Table1[[#This Row],[Cleaned API]])</f>
        <v>0</v>
      </c>
      <c r="D303" s="7" t="str">
        <f>IFERROR(INDEX(Table2[Permit Type],MATCH(Table1[[#This Row],[Cleaned API]],Table2[API 10/UWI],0)), "Not in Permit List")</f>
        <v>Not in Permit List</v>
      </c>
      <c r="E303" s="7" t="str">
        <f>IF(AND(Table1[[#This Row],[Occurences in Magnum Permit List]]&gt;0, Table1[[#This Row],[Data Pull Permit Type]]="NewDrill"), "Y", "N")</f>
        <v>N</v>
      </c>
      <c r="F303" s="3" t="s">
        <v>89</v>
      </c>
      <c r="G303" s="3" t="s">
        <v>619</v>
      </c>
      <c r="H303" s="8" t="s">
        <v>823</v>
      </c>
      <c r="I303" s="3" t="s">
        <v>483</v>
      </c>
      <c r="J303" s="3" t="str">
        <f>LEFT(Table1[[#This Row],[County/Parish]],LEN(Table1[[#This Row],[County/Parish]])-5)</f>
        <v>KLEBERG</v>
      </c>
      <c r="K303" s="3" t="s">
        <v>846</v>
      </c>
      <c r="L303" s="3" t="s">
        <v>93</v>
      </c>
      <c r="M303" s="3" t="s">
        <v>94</v>
      </c>
      <c r="N303" s="3" t="s">
        <v>95</v>
      </c>
      <c r="O303" s="3">
        <v>9600</v>
      </c>
      <c r="P303" s="5">
        <v>38050</v>
      </c>
      <c r="Q303" s="5">
        <v>37803</v>
      </c>
      <c r="R303" s="5">
        <v>38018</v>
      </c>
      <c r="S303" s="3">
        <v>8</v>
      </c>
      <c r="T303" s="3">
        <v>85886</v>
      </c>
      <c r="Y303" s="3">
        <v>2088</v>
      </c>
      <c r="Z303" s="3">
        <v>0</v>
      </c>
      <c r="AA303" s="3">
        <v>14314</v>
      </c>
      <c r="AD303" s="3">
        <v>1754</v>
      </c>
      <c r="AE303" s="3">
        <v>0</v>
      </c>
      <c r="AF303" s="3" t="s">
        <v>96</v>
      </c>
      <c r="AG303" s="3">
        <v>75320</v>
      </c>
      <c r="AH303" s="3">
        <v>12553</v>
      </c>
      <c r="AI303" s="3">
        <v>0</v>
      </c>
      <c r="AK303" s="3">
        <v>0</v>
      </c>
      <c r="AL303" s="3">
        <v>93</v>
      </c>
      <c r="AM303" s="3">
        <v>558</v>
      </c>
      <c r="AN303" s="3">
        <v>557613</v>
      </c>
      <c r="AO303" s="3">
        <v>0</v>
      </c>
      <c r="AR303" s="5">
        <v>42583</v>
      </c>
      <c r="AT303" s="3">
        <v>0</v>
      </c>
      <c r="AU303" s="3">
        <v>0</v>
      </c>
      <c r="AZ303" s="3">
        <v>0</v>
      </c>
      <c r="BA303" s="3">
        <v>0</v>
      </c>
      <c r="BB303" s="3">
        <v>19235</v>
      </c>
      <c r="BC303" s="3">
        <v>3</v>
      </c>
      <c r="BF303" s="3">
        <v>3206</v>
      </c>
      <c r="BG303" s="3">
        <v>3</v>
      </c>
      <c r="BH303" s="3">
        <v>19</v>
      </c>
      <c r="BI303" s="3">
        <v>3</v>
      </c>
      <c r="BJ303" s="3">
        <v>9098</v>
      </c>
      <c r="BK303" s="3">
        <v>9106</v>
      </c>
      <c r="BL303" s="3">
        <v>0.62</v>
      </c>
      <c r="BM303" s="3">
        <v>55</v>
      </c>
      <c r="BN303" s="5">
        <v>38050</v>
      </c>
      <c r="BO303" s="3">
        <v>1</v>
      </c>
      <c r="BP303" s="3">
        <v>1</v>
      </c>
      <c r="BQ303" s="3" t="s">
        <v>89</v>
      </c>
      <c r="BR303" s="3" t="s">
        <v>335</v>
      </c>
      <c r="BS303" s="3">
        <v>198253</v>
      </c>
      <c r="BT303" s="3">
        <v>8</v>
      </c>
      <c r="BV303" s="3" t="s">
        <v>486</v>
      </c>
      <c r="BW303" s="3" t="s">
        <v>99</v>
      </c>
      <c r="BX303" s="3">
        <v>4</v>
      </c>
      <c r="BY303" s="3" t="s">
        <v>100</v>
      </c>
      <c r="CA303" s="3" t="s">
        <v>101</v>
      </c>
      <c r="CD303" s="3">
        <v>27.309687499999999</v>
      </c>
      <c r="CE303" s="3">
        <v>232</v>
      </c>
      <c r="CF303" s="3">
        <v>-97.736080299999998</v>
      </c>
      <c r="CG303" s="3">
        <v>13</v>
      </c>
      <c r="CI303" s="3" t="s">
        <v>102</v>
      </c>
      <c r="CJ303" s="3" t="s">
        <v>89</v>
      </c>
      <c r="CK303" s="3" t="s">
        <v>487</v>
      </c>
      <c r="CL303" s="3">
        <v>103441079</v>
      </c>
      <c r="CN303" s="3">
        <v>85886</v>
      </c>
      <c r="CO303" s="3">
        <v>0</v>
      </c>
      <c r="CP303" s="3">
        <v>8888</v>
      </c>
    </row>
    <row r="304" spans="1:94" ht="45">
      <c r="A304" s="4">
        <v>42089312120000</v>
      </c>
      <c r="B304" s="7">
        <v>4208931212</v>
      </c>
      <c r="C304" s="4">
        <f>COUNTIF(Table2[API 10/UWI],Table1[[#This Row],[Cleaned API]])</f>
        <v>1</v>
      </c>
      <c r="D304" s="7" t="str">
        <f>IFERROR(INDEX(Table2[Permit Type],MATCH(Table1[[#This Row],[Cleaned API]],Table2[API 10/UWI],0)), "Not in Permit List")</f>
        <v>Recomplete</v>
      </c>
      <c r="E304" s="7" t="str">
        <f>IF(AND(Table1[[#This Row],[Occurences in Magnum Permit List]]&gt;0, Table1[[#This Row],[Data Pull Permit Type]]="NewDrill"), "Y", "N")</f>
        <v>N</v>
      </c>
      <c r="F304" s="3" t="s">
        <v>89</v>
      </c>
      <c r="G304" s="3" t="s">
        <v>847</v>
      </c>
      <c r="H304" s="8">
        <v>2</v>
      </c>
      <c r="I304" s="3" t="s">
        <v>179</v>
      </c>
      <c r="J304" s="3" t="str">
        <f>LEFT(Table1[[#This Row],[County/Parish]],LEN(Table1[[#This Row],[County/Parish]])-5)</f>
        <v>COLORADO</v>
      </c>
      <c r="K304" s="3" t="s">
        <v>266</v>
      </c>
      <c r="L304" s="3" t="s">
        <v>107</v>
      </c>
      <c r="M304" s="3" t="s">
        <v>94</v>
      </c>
      <c r="N304" s="3" t="s">
        <v>95</v>
      </c>
      <c r="O304" s="3">
        <v>10500</v>
      </c>
      <c r="P304" s="5">
        <v>36775</v>
      </c>
      <c r="Q304" s="5">
        <v>37803</v>
      </c>
      <c r="R304" s="5">
        <v>41548</v>
      </c>
      <c r="S304" s="3">
        <v>124</v>
      </c>
      <c r="T304" s="3">
        <v>145283</v>
      </c>
      <c r="V304" s="3">
        <v>13285</v>
      </c>
      <c r="X304" s="3">
        <v>46</v>
      </c>
      <c r="Y304" s="3">
        <v>38</v>
      </c>
      <c r="Z304" s="3">
        <v>0</v>
      </c>
      <c r="AA304" s="3">
        <v>37499</v>
      </c>
      <c r="AC304" s="3">
        <v>127</v>
      </c>
      <c r="AD304" s="3">
        <v>2327</v>
      </c>
      <c r="AE304" s="3">
        <v>1813</v>
      </c>
      <c r="AF304" s="3" t="s">
        <v>108</v>
      </c>
      <c r="AG304" s="3">
        <v>25290</v>
      </c>
      <c r="AH304" s="3">
        <v>6028</v>
      </c>
      <c r="AI304" s="3">
        <v>0</v>
      </c>
      <c r="AJ304" s="3" t="s">
        <v>181</v>
      </c>
      <c r="AK304" s="3">
        <v>12</v>
      </c>
      <c r="AL304" s="3">
        <v>44</v>
      </c>
      <c r="AM304" s="3">
        <v>192</v>
      </c>
      <c r="AN304" s="3">
        <v>265581</v>
      </c>
      <c r="AO304" s="3">
        <v>0</v>
      </c>
      <c r="AP304" s="3">
        <v>1512</v>
      </c>
      <c r="AQ304" s="3">
        <v>4766</v>
      </c>
      <c r="AR304" s="5">
        <v>43831</v>
      </c>
      <c r="AS304" s="3">
        <v>0</v>
      </c>
      <c r="AV304" s="3">
        <v>15670</v>
      </c>
      <c r="AW304" s="3">
        <v>2733.7420000000002</v>
      </c>
      <c r="AX304" s="3">
        <v>10940</v>
      </c>
      <c r="AY304" s="3">
        <v>365.79899999999998</v>
      </c>
      <c r="AZ304" s="3">
        <v>63.8</v>
      </c>
      <c r="BA304" s="3">
        <v>1210.5</v>
      </c>
      <c r="BB304" s="3">
        <v>5953</v>
      </c>
      <c r="BC304" s="3">
        <v>2</v>
      </c>
      <c r="BD304" s="3">
        <v>817</v>
      </c>
      <c r="BE304" s="3">
        <v>102</v>
      </c>
      <c r="BF304" s="3">
        <v>1624</v>
      </c>
      <c r="BG304" s="3">
        <v>91</v>
      </c>
      <c r="BH304" s="3">
        <v>10</v>
      </c>
      <c r="BI304" s="3">
        <v>91</v>
      </c>
      <c r="BJ304" s="3">
        <v>8432</v>
      </c>
      <c r="BK304" s="3">
        <v>8436</v>
      </c>
      <c r="BM304" s="3">
        <v>40.4</v>
      </c>
      <c r="BN304" s="5">
        <v>29704</v>
      </c>
      <c r="BO304" s="3">
        <v>1</v>
      </c>
      <c r="BP304" s="3">
        <v>1</v>
      </c>
      <c r="BQ304" s="3" t="s">
        <v>89</v>
      </c>
      <c r="BR304" s="3" t="s">
        <v>212</v>
      </c>
      <c r="BS304" s="3">
        <v>24455</v>
      </c>
      <c r="BT304" s="3">
        <v>4</v>
      </c>
      <c r="BV304" s="3" t="s">
        <v>267</v>
      </c>
      <c r="BW304" s="3" t="s">
        <v>99</v>
      </c>
      <c r="BX304" s="3">
        <v>3</v>
      </c>
      <c r="BY304" s="3" t="s">
        <v>100</v>
      </c>
      <c r="CA304" s="3" t="s">
        <v>101</v>
      </c>
      <c r="CD304" s="3">
        <v>29.6571742</v>
      </c>
      <c r="CE304" s="3">
        <v>163</v>
      </c>
      <c r="CF304" s="3">
        <v>-96.659031799999994</v>
      </c>
      <c r="CI304" s="3" t="s">
        <v>102</v>
      </c>
      <c r="CJ304" s="3" t="s">
        <v>89</v>
      </c>
      <c r="CK304" s="3" t="s">
        <v>268</v>
      </c>
      <c r="CL304" s="3">
        <v>103433150</v>
      </c>
      <c r="CM304" s="3">
        <v>815</v>
      </c>
      <c r="CN304" s="3">
        <v>2228</v>
      </c>
      <c r="CO304" s="3">
        <v>0</v>
      </c>
      <c r="CP304" s="3">
        <v>0</v>
      </c>
    </row>
    <row r="305" spans="1:94" ht="45">
      <c r="A305" s="4">
        <v>42089323380000</v>
      </c>
      <c r="B305" s="7">
        <v>4208932338</v>
      </c>
      <c r="C305" s="4">
        <f>COUNTIF(Table2[API 10/UWI],Table1[[#This Row],[Cleaned API]])</f>
        <v>2</v>
      </c>
      <c r="D305" s="7" t="str">
        <f>IFERROR(INDEX(Table2[Permit Type],MATCH(Table1[[#This Row],[Cleaned API]],Table2[API 10/UWI],0)), "Not in Permit List")</f>
        <v>Amended</v>
      </c>
      <c r="E305" s="7" t="str">
        <f>IF(AND(Table1[[#This Row],[Occurences in Magnum Permit List]]&gt;0, Table1[[#This Row],[Data Pull Permit Type]]="NewDrill"), "Y", "N")</f>
        <v>N</v>
      </c>
      <c r="F305" s="3" t="s">
        <v>89</v>
      </c>
      <c r="G305" s="3" t="s">
        <v>847</v>
      </c>
      <c r="H305" s="8">
        <v>3</v>
      </c>
      <c r="I305" s="3" t="s">
        <v>179</v>
      </c>
      <c r="J305" s="3" t="str">
        <f>LEFT(Table1[[#This Row],[County/Parish]],LEN(Table1[[#This Row],[County/Parish]])-5)</f>
        <v>COLORADO</v>
      </c>
      <c r="K305" s="3">
        <v>9650</v>
      </c>
      <c r="L305" s="3" t="s">
        <v>93</v>
      </c>
      <c r="M305" s="3" t="s">
        <v>211</v>
      </c>
      <c r="N305" s="3" t="s">
        <v>95</v>
      </c>
      <c r="O305" s="3">
        <v>10500</v>
      </c>
      <c r="P305" s="5">
        <v>37771</v>
      </c>
      <c r="Q305" s="5">
        <v>37895</v>
      </c>
      <c r="R305" s="5">
        <v>41456</v>
      </c>
      <c r="S305" s="3">
        <v>118</v>
      </c>
      <c r="T305" s="3">
        <v>306744</v>
      </c>
      <c r="V305" s="3">
        <v>7907</v>
      </c>
      <c r="Y305" s="3">
        <v>147</v>
      </c>
      <c r="Z305" s="3">
        <v>0</v>
      </c>
      <c r="AA305" s="3">
        <v>59031</v>
      </c>
      <c r="AC305" s="3">
        <v>149</v>
      </c>
      <c r="AD305" s="3">
        <v>3105</v>
      </c>
      <c r="AE305" s="3">
        <v>1357</v>
      </c>
      <c r="AF305" s="3" t="s">
        <v>108</v>
      </c>
      <c r="AG305" s="3">
        <v>27571</v>
      </c>
      <c r="AH305" s="3">
        <v>5952</v>
      </c>
      <c r="AI305" s="3">
        <v>0</v>
      </c>
      <c r="AJ305" s="3" t="s">
        <v>181</v>
      </c>
      <c r="AK305" s="3">
        <v>9</v>
      </c>
      <c r="AL305" s="3">
        <v>48</v>
      </c>
      <c r="AM305" s="3">
        <v>233</v>
      </c>
      <c r="AN305" s="3">
        <v>288133</v>
      </c>
      <c r="AO305" s="3">
        <v>0</v>
      </c>
      <c r="AP305" s="3">
        <v>214</v>
      </c>
      <c r="AQ305" s="3">
        <v>22671</v>
      </c>
      <c r="AR305" s="5">
        <v>37920</v>
      </c>
      <c r="AS305" s="3">
        <v>0</v>
      </c>
      <c r="AT305" s="3">
        <v>60</v>
      </c>
      <c r="AU305" s="3">
        <v>3195</v>
      </c>
      <c r="AV305" s="3">
        <v>25090</v>
      </c>
      <c r="AW305" s="3">
        <v>103618.644</v>
      </c>
      <c r="AX305" s="3">
        <v>38790</v>
      </c>
      <c r="AY305" s="3">
        <v>9.6509999999999998</v>
      </c>
      <c r="AZ305" s="3">
        <v>39.9</v>
      </c>
      <c r="BA305" s="3">
        <v>0</v>
      </c>
      <c r="BB305" s="3">
        <v>6976</v>
      </c>
      <c r="BC305" s="3">
        <v>2</v>
      </c>
      <c r="BD305" s="3">
        <v>278</v>
      </c>
      <c r="BE305" s="3">
        <v>2</v>
      </c>
      <c r="BF305" s="3">
        <v>1441</v>
      </c>
      <c r="BG305" s="3">
        <v>2</v>
      </c>
      <c r="BH305" s="3">
        <v>9</v>
      </c>
      <c r="BI305" s="3">
        <v>2</v>
      </c>
      <c r="BJ305" s="3">
        <v>9656</v>
      </c>
      <c r="BK305" s="3">
        <v>9664</v>
      </c>
      <c r="BL305" s="3">
        <v>0.77</v>
      </c>
      <c r="BM305" s="3">
        <v>51.1</v>
      </c>
      <c r="BN305" s="5">
        <v>37904</v>
      </c>
      <c r="BO305" s="3">
        <v>1</v>
      </c>
      <c r="BP305" s="3">
        <v>1</v>
      </c>
      <c r="BQ305" s="3" t="s">
        <v>89</v>
      </c>
      <c r="BR305" s="3" t="s">
        <v>212</v>
      </c>
      <c r="BS305" s="3">
        <v>197781</v>
      </c>
      <c r="BT305" s="3">
        <v>8</v>
      </c>
      <c r="BV305" s="3" t="s">
        <v>848</v>
      </c>
      <c r="BW305" s="3" t="s">
        <v>99</v>
      </c>
      <c r="BX305" s="3">
        <v>3</v>
      </c>
      <c r="BY305" s="3" t="s">
        <v>100</v>
      </c>
      <c r="CA305" s="3" t="s">
        <v>101</v>
      </c>
      <c r="CD305" s="3">
        <v>29.657997099999999</v>
      </c>
      <c r="CE305" s="3">
        <v>163</v>
      </c>
      <c r="CF305" s="3">
        <v>-96.660659300000006</v>
      </c>
      <c r="CI305" s="3" t="s">
        <v>102</v>
      </c>
      <c r="CJ305" s="3" t="s">
        <v>89</v>
      </c>
      <c r="CK305" s="3" t="s">
        <v>268</v>
      </c>
      <c r="CL305" s="3">
        <v>103432708</v>
      </c>
      <c r="CM305" s="3">
        <v>118</v>
      </c>
      <c r="CN305" s="3">
        <v>12227</v>
      </c>
      <c r="CO305" s="3">
        <v>0</v>
      </c>
      <c r="CP305" s="3">
        <v>0</v>
      </c>
    </row>
    <row r="306" spans="1:94" ht="60">
      <c r="A306" s="4">
        <v>42175335010000</v>
      </c>
      <c r="B306" s="7">
        <v>4217533501</v>
      </c>
      <c r="C306" s="4">
        <f>COUNTIF(Table2[API 10/UWI],Table1[[#This Row],[Cleaned API]])</f>
        <v>0</v>
      </c>
      <c r="D306" s="7" t="str">
        <f>IFERROR(INDEX(Table2[Permit Type],MATCH(Table1[[#This Row],[Cleaned API]],Table2[API 10/UWI],0)), "Not in Permit List")</f>
        <v>Not in Permit List</v>
      </c>
      <c r="E306" s="7" t="str">
        <f>IF(AND(Table1[[#This Row],[Occurences in Magnum Permit List]]&gt;0, Table1[[#This Row],[Data Pull Permit Type]]="NewDrill"), "Y", "N")</f>
        <v>N</v>
      </c>
      <c r="F306" s="3" t="s">
        <v>89</v>
      </c>
      <c r="G306" s="3" t="s">
        <v>849</v>
      </c>
      <c r="H306" s="8">
        <v>5</v>
      </c>
      <c r="I306" s="3" t="s">
        <v>498</v>
      </c>
      <c r="J306" s="3" t="str">
        <f>LEFT(Table1[[#This Row],[County/Parish]],LEN(Table1[[#This Row],[County/Parish]])-5)</f>
        <v>GOLIAD</v>
      </c>
      <c r="K306" s="3">
        <v>9800</v>
      </c>
      <c r="L306" s="3" t="s">
        <v>93</v>
      </c>
      <c r="M306" s="3" t="s">
        <v>94</v>
      </c>
      <c r="N306" s="3" t="s">
        <v>95</v>
      </c>
      <c r="O306" s="3">
        <v>10000</v>
      </c>
      <c r="P306" s="5">
        <v>37718</v>
      </c>
      <c r="Q306" s="5">
        <v>37773</v>
      </c>
      <c r="R306" s="5">
        <v>41306</v>
      </c>
      <c r="S306" s="3">
        <v>114</v>
      </c>
      <c r="T306" s="3">
        <v>104892</v>
      </c>
      <c r="V306" s="3">
        <v>1396</v>
      </c>
      <c r="Y306" s="3">
        <v>118</v>
      </c>
      <c r="Z306" s="3">
        <v>165653</v>
      </c>
      <c r="AA306" s="3">
        <v>18878</v>
      </c>
      <c r="AC306" s="3">
        <v>34</v>
      </c>
      <c r="AD306" s="3">
        <v>1650</v>
      </c>
      <c r="AE306" s="3">
        <v>534</v>
      </c>
      <c r="AF306" s="3" t="s">
        <v>96</v>
      </c>
      <c r="AG306" s="3">
        <v>18857</v>
      </c>
      <c r="AH306" s="3">
        <v>3677</v>
      </c>
      <c r="AI306" s="3">
        <v>35496</v>
      </c>
      <c r="AK306" s="3">
        <v>2</v>
      </c>
      <c r="AL306" s="3">
        <v>20</v>
      </c>
      <c r="AM306" s="3">
        <v>108</v>
      </c>
      <c r="AN306" s="3">
        <v>118806</v>
      </c>
      <c r="AO306" s="3">
        <v>79</v>
      </c>
      <c r="AQ306" s="3">
        <v>1244</v>
      </c>
      <c r="AR306" s="5">
        <v>42644</v>
      </c>
      <c r="AS306" s="3">
        <v>578</v>
      </c>
      <c r="AT306" s="3">
        <v>0</v>
      </c>
      <c r="AU306" s="3">
        <v>0</v>
      </c>
      <c r="AV306" s="3">
        <v>57500</v>
      </c>
      <c r="AX306" s="3">
        <v>75140</v>
      </c>
      <c r="AZ306" s="3">
        <v>17.399999999999999</v>
      </c>
      <c r="BA306" s="3">
        <v>0</v>
      </c>
      <c r="BB306" s="3">
        <v>3875</v>
      </c>
      <c r="BC306" s="3">
        <v>6</v>
      </c>
      <c r="BD306" s="3">
        <v>148</v>
      </c>
      <c r="BE306" s="3">
        <v>6</v>
      </c>
      <c r="BF306" s="3">
        <v>794</v>
      </c>
      <c r="BG306" s="3">
        <v>6</v>
      </c>
      <c r="BH306" s="3">
        <v>5</v>
      </c>
      <c r="BI306" s="3">
        <v>6</v>
      </c>
      <c r="BJ306" s="3">
        <v>9214</v>
      </c>
      <c r="BK306" s="3">
        <v>9222</v>
      </c>
      <c r="BL306" s="3">
        <v>0.7</v>
      </c>
      <c r="BM306" s="3">
        <v>52</v>
      </c>
      <c r="BN306" s="5">
        <v>37773</v>
      </c>
      <c r="BO306" s="3">
        <v>1</v>
      </c>
      <c r="BP306" s="3">
        <v>1</v>
      </c>
      <c r="BQ306" s="3" t="s">
        <v>467</v>
      </c>
      <c r="BR306" s="3" t="s">
        <v>335</v>
      </c>
      <c r="BS306" s="3">
        <v>198005</v>
      </c>
      <c r="BT306" s="3">
        <v>8</v>
      </c>
      <c r="BV306" s="3" t="s">
        <v>499</v>
      </c>
      <c r="BW306" s="3" t="s">
        <v>99</v>
      </c>
      <c r="BX306" s="3">
        <v>2</v>
      </c>
      <c r="BY306" s="3" t="s">
        <v>100</v>
      </c>
      <c r="CA306" s="3" t="s">
        <v>101</v>
      </c>
      <c r="CD306" s="3">
        <v>28.6656966</v>
      </c>
      <c r="CE306" s="3">
        <v>51</v>
      </c>
      <c r="CF306" s="3">
        <v>-97.531145199999997</v>
      </c>
      <c r="CI306" s="3" t="s">
        <v>102</v>
      </c>
      <c r="CJ306" s="3" t="s">
        <v>89</v>
      </c>
      <c r="CK306" s="3" t="s">
        <v>500</v>
      </c>
      <c r="CL306" s="3">
        <v>103432682</v>
      </c>
      <c r="CN306" s="3">
        <v>910</v>
      </c>
      <c r="CO306" s="3">
        <v>607</v>
      </c>
      <c r="CP306" s="3">
        <v>5048</v>
      </c>
    </row>
    <row r="307" spans="1:94" ht="75">
      <c r="A307" s="4">
        <v>42215323090000</v>
      </c>
      <c r="B307" s="7">
        <v>4221532309</v>
      </c>
      <c r="C307" s="4">
        <f>COUNTIF(Table2[API 10/UWI],Table1[[#This Row],[Cleaned API]])</f>
        <v>1</v>
      </c>
      <c r="D307" s="7" t="str">
        <f>IFERROR(INDEX(Table2[Permit Type],MATCH(Table1[[#This Row],[Cleaned API]],Table2[API 10/UWI],0)), "Not in Permit List")</f>
        <v>Recomplete</v>
      </c>
      <c r="E307" s="7" t="str">
        <f>IF(AND(Table1[[#This Row],[Occurences in Magnum Permit List]]&gt;0, Table1[[#This Row],[Data Pull Permit Type]]="NewDrill"), "Y", "N")</f>
        <v>N</v>
      </c>
      <c r="F307" s="3" t="s">
        <v>89</v>
      </c>
      <c r="G307" s="3" t="s">
        <v>553</v>
      </c>
      <c r="H307" s="8">
        <v>14</v>
      </c>
      <c r="I307" s="3" t="s">
        <v>443</v>
      </c>
      <c r="J307" s="3" t="str">
        <f>LEFT(Table1[[#This Row],[County/Parish]],LEN(Table1[[#This Row],[County/Parish]])-5)</f>
        <v>HIDALGO</v>
      </c>
      <c r="K307" s="3" t="s">
        <v>850</v>
      </c>
      <c r="L307" s="3" t="s">
        <v>93</v>
      </c>
      <c r="M307" s="3" t="s">
        <v>211</v>
      </c>
      <c r="N307" s="3" t="s">
        <v>95</v>
      </c>
      <c r="O307" s="3">
        <v>8300</v>
      </c>
      <c r="P307" s="5">
        <v>38379</v>
      </c>
      <c r="AF307" s="3" t="s">
        <v>96</v>
      </c>
      <c r="AR307" s="5">
        <v>38322</v>
      </c>
      <c r="AT307" s="3">
        <v>0</v>
      </c>
      <c r="AU307" s="3">
        <v>0</v>
      </c>
      <c r="BJ307" s="3">
        <v>7526</v>
      </c>
      <c r="BK307" s="3">
        <v>7532</v>
      </c>
      <c r="BN307" s="5">
        <v>37859</v>
      </c>
      <c r="BO307" s="3">
        <v>1</v>
      </c>
      <c r="BQ307" s="3" t="s">
        <v>851</v>
      </c>
      <c r="BR307" s="3" t="s">
        <v>335</v>
      </c>
      <c r="BS307" s="3">
        <v>197203</v>
      </c>
      <c r="BT307" s="3">
        <v>6</v>
      </c>
      <c r="BV307" s="3" t="s">
        <v>445</v>
      </c>
      <c r="BW307" s="3" t="s">
        <v>99</v>
      </c>
      <c r="BX307" s="3">
        <v>4</v>
      </c>
      <c r="BY307" s="3" t="s">
        <v>100</v>
      </c>
      <c r="CA307" s="3" t="s">
        <v>101</v>
      </c>
      <c r="CD307" s="3">
        <v>26.262395699999999</v>
      </c>
      <c r="CE307" s="3">
        <v>54</v>
      </c>
      <c r="CF307" s="3">
        <v>-97.910305399999999</v>
      </c>
      <c r="CI307" s="3" t="s">
        <v>102</v>
      </c>
      <c r="CJ307" s="3" t="s">
        <v>89</v>
      </c>
      <c r="CK307" s="3" t="s">
        <v>447</v>
      </c>
      <c r="CL307" s="3">
        <v>103030533</v>
      </c>
      <c r="CP307" s="3">
        <v>0</v>
      </c>
    </row>
    <row r="308" spans="1:94" ht="75">
      <c r="A308" s="4">
        <v>42291324810000</v>
      </c>
      <c r="B308" s="7">
        <v>4229132481</v>
      </c>
      <c r="C308" s="4">
        <f>COUNTIF(Table2[API 10/UWI],Table1[[#This Row],[Cleaned API]])</f>
        <v>1</v>
      </c>
      <c r="D308" s="7" t="str">
        <f>IFERROR(INDEX(Table2[Permit Type],MATCH(Table1[[#This Row],[Cleaned API]],Table2[API 10/UWI],0)), "Not in Permit List")</f>
        <v>NewDrill</v>
      </c>
      <c r="E308" s="7" t="str">
        <f>IF(AND(Table1[[#This Row],[Occurences in Magnum Permit List]]&gt;0, Table1[[#This Row],[Data Pull Permit Type]]="NewDrill"), "Y", "N")</f>
        <v>Y</v>
      </c>
      <c r="F308" s="3" t="s">
        <v>89</v>
      </c>
      <c r="G308" s="3" t="s">
        <v>852</v>
      </c>
      <c r="H308" s="8">
        <v>1</v>
      </c>
      <c r="I308" s="3" t="s">
        <v>492</v>
      </c>
      <c r="J308" s="3" t="str">
        <f>LEFT(Table1[[#This Row],[County/Parish]],LEN(Table1[[#This Row],[County/Parish]])-5)</f>
        <v>LIBERTY</v>
      </c>
      <c r="K308" s="3" t="s">
        <v>853</v>
      </c>
      <c r="L308" s="3" t="s">
        <v>93</v>
      </c>
      <c r="M308" s="3" t="s">
        <v>194</v>
      </c>
      <c r="N308" s="3" t="s">
        <v>95</v>
      </c>
      <c r="O308" s="3">
        <v>10150</v>
      </c>
      <c r="P308" s="5">
        <v>37861</v>
      </c>
      <c r="Q308" s="5">
        <v>37865</v>
      </c>
      <c r="R308" s="5">
        <v>41913</v>
      </c>
      <c r="S308" s="3">
        <v>111</v>
      </c>
      <c r="T308" s="3">
        <v>2679891</v>
      </c>
      <c r="V308" s="3">
        <v>27721</v>
      </c>
      <c r="Y308" s="3">
        <v>919</v>
      </c>
      <c r="Z308" s="3">
        <v>21779</v>
      </c>
      <c r="AA308" s="3">
        <v>474370</v>
      </c>
      <c r="AC308" s="3">
        <v>130</v>
      </c>
      <c r="AD308" s="3">
        <v>1322</v>
      </c>
      <c r="AE308" s="3">
        <v>13673</v>
      </c>
      <c r="AF308" s="3" t="s">
        <v>108</v>
      </c>
      <c r="AG308" s="3">
        <v>1343180</v>
      </c>
      <c r="AH308" s="3">
        <v>237536</v>
      </c>
      <c r="AI308" s="3">
        <v>7959</v>
      </c>
      <c r="AK308" s="3">
        <v>171</v>
      </c>
      <c r="AL308" s="3">
        <v>2027</v>
      </c>
      <c r="AM308" s="3">
        <v>11136</v>
      </c>
      <c r="AN308" s="3">
        <v>12161935</v>
      </c>
      <c r="AO308" s="3">
        <v>34</v>
      </c>
      <c r="AP308" s="3">
        <v>471</v>
      </c>
      <c r="AQ308" s="3">
        <v>24635</v>
      </c>
      <c r="AR308" s="5">
        <v>42491</v>
      </c>
      <c r="AS308" s="3">
        <v>878</v>
      </c>
      <c r="AT308" s="3">
        <v>0</v>
      </c>
      <c r="AU308" s="3">
        <v>0</v>
      </c>
      <c r="AV308" s="3">
        <v>65100</v>
      </c>
      <c r="AW308" s="3">
        <v>76492</v>
      </c>
      <c r="AX308" s="3">
        <v>96670</v>
      </c>
      <c r="AY308" s="3">
        <v>13.073</v>
      </c>
      <c r="AZ308" s="3">
        <v>15.4</v>
      </c>
      <c r="BA308" s="3">
        <v>0</v>
      </c>
      <c r="BB308" s="3">
        <v>390661</v>
      </c>
      <c r="BC308" s="3">
        <v>3</v>
      </c>
      <c r="BD308" s="3">
        <v>5303</v>
      </c>
      <c r="BE308" s="3">
        <v>2</v>
      </c>
      <c r="BF308" s="3">
        <v>68650</v>
      </c>
      <c r="BG308" s="3">
        <v>3</v>
      </c>
      <c r="BH308" s="3">
        <v>412</v>
      </c>
      <c r="BI308" s="3">
        <v>3</v>
      </c>
      <c r="BJ308" s="3">
        <v>9866</v>
      </c>
      <c r="BK308" s="3">
        <v>10022</v>
      </c>
      <c r="BL308" s="3">
        <v>0.66</v>
      </c>
      <c r="BM308" s="3">
        <v>55.5</v>
      </c>
      <c r="BN308" s="5">
        <v>37894</v>
      </c>
      <c r="BO308" s="3">
        <v>1</v>
      </c>
      <c r="BP308" s="3">
        <v>1</v>
      </c>
      <c r="BQ308" s="3" t="s">
        <v>854</v>
      </c>
      <c r="BR308" s="3" t="s">
        <v>159</v>
      </c>
      <c r="BS308" s="3">
        <v>197368</v>
      </c>
      <c r="BT308" s="3">
        <v>156</v>
      </c>
      <c r="BV308" s="3" t="s">
        <v>855</v>
      </c>
      <c r="BW308" s="3" t="s">
        <v>99</v>
      </c>
      <c r="BX308" s="3">
        <v>3</v>
      </c>
      <c r="BY308" s="3" t="s">
        <v>100</v>
      </c>
      <c r="CA308" s="3" t="s">
        <v>101</v>
      </c>
      <c r="CD308" s="3">
        <v>30.075647100000001</v>
      </c>
      <c r="CE308" s="3">
        <v>340</v>
      </c>
      <c r="CF308" s="3">
        <v>-94.643901900000003</v>
      </c>
      <c r="CI308" s="3" t="s">
        <v>102</v>
      </c>
      <c r="CJ308" s="3" t="s">
        <v>89</v>
      </c>
      <c r="CK308" s="3" t="s">
        <v>856</v>
      </c>
      <c r="CL308" s="3">
        <v>103030442</v>
      </c>
      <c r="CM308" s="3">
        <v>250</v>
      </c>
      <c r="CN308" s="3">
        <v>19123</v>
      </c>
      <c r="CO308" s="3">
        <v>718</v>
      </c>
      <c r="CP308" s="3">
        <v>0</v>
      </c>
    </row>
    <row r="309" spans="1:94" ht="60">
      <c r="A309" s="4">
        <v>42245322770000</v>
      </c>
      <c r="B309" s="7">
        <v>4224532277</v>
      </c>
      <c r="C309" s="4">
        <f>COUNTIF(Table2[API 10/UWI],Table1[[#This Row],[Cleaned API]])</f>
        <v>0</v>
      </c>
      <c r="D309" s="7" t="str">
        <f>IFERROR(INDEX(Table2[Permit Type],MATCH(Table1[[#This Row],[Cleaned API]],Table2[API 10/UWI],0)), "Not in Permit List")</f>
        <v>Not in Permit List</v>
      </c>
      <c r="E309" s="7" t="str">
        <f>IF(AND(Table1[[#This Row],[Occurences in Magnum Permit List]]&gt;0, Table1[[#This Row],[Data Pull Permit Type]]="NewDrill"), "Y", "N")</f>
        <v>N</v>
      </c>
      <c r="F309" s="3" t="s">
        <v>89</v>
      </c>
      <c r="G309" s="3" t="s">
        <v>857</v>
      </c>
      <c r="H309" s="8">
        <v>1</v>
      </c>
      <c r="I309" s="3" t="s">
        <v>105</v>
      </c>
      <c r="J309" s="3" t="str">
        <f>LEFT(Table1[[#This Row],[County/Parish]],LEN(Table1[[#This Row],[County/Parish]])-5)</f>
        <v>JEFFERSON</v>
      </c>
      <c r="K309" s="3" t="s">
        <v>858</v>
      </c>
      <c r="L309" s="3" t="s">
        <v>107</v>
      </c>
      <c r="M309" s="3" t="s">
        <v>94</v>
      </c>
      <c r="N309" s="3" t="s">
        <v>119</v>
      </c>
      <c r="O309" s="3">
        <v>8780</v>
      </c>
      <c r="P309" s="5">
        <v>36944</v>
      </c>
      <c r="Q309" s="5">
        <v>37834</v>
      </c>
      <c r="R309" s="5">
        <v>38504</v>
      </c>
      <c r="S309" s="3">
        <v>13</v>
      </c>
      <c r="V309" s="3">
        <v>607</v>
      </c>
      <c r="X309" s="3">
        <v>17</v>
      </c>
      <c r="Z309" s="3">
        <v>0</v>
      </c>
      <c r="AA309" s="3">
        <v>607</v>
      </c>
      <c r="AC309" s="3">
        <v>25</v>
      </c>
      <c r="AE309" s="3">
        <v>321</v>
      </c>
      <c r="AF309" s="3" t="s">
        <v>108</v>
      </c>
      <c r="AG309" s="3">
        <v>0</v>
      </c>
      <c r="AH309" s="3">
        <v>321</v>
      </c>
      <c r="AI309" s="3">
        <v>0</v>
      </c>
      <c r="AK309" s="3">
        <v>3</v>
      </c>
      <c r="AL309" s="3">
        <v>3</v>
      </c>
      <c r="AM309" s="3">
        <v>0</v>
      </c>
      <c r="AN309" s="3">
        <v>19800</v>
      </c>
      <c r="AO309" s="3">
        <v>0</v>
      </c>
      <c r="AP309" s="3">
        <v>554</v>
      </c>
      <c r="AR309" s="5">
        <v>43313</v>
      </c>
      <c r="AS309" s="3">
        <v>0</v>
      </c>
      <c r="AV309" s="3">
        <v>0</v>
      </c>
      <c r="AX309" s="3">
        <v>0</v>
      </c>
      <c r="BD309" s="3">
        <v>99</v>
      </c>
      <c r="BE309" s="3">
        <v>2</v>
      </c>
      <c r="BF309" s="3">
        <v>99</v>
      </c>
      <c r="BG309" s="3">
        <v>2</v>
      </c>
      <c r="BH309" s="3">
        <v>1</v>
      </c>
      <c r="BI309" s="3">
        <v>2</v>
      </c>
      <c r="BJ309" s="3">
        <v>8326</v>
      </c>
      <c r="BK309" s="3">
        <v>8353</v>
      </c>
      <c r="BM309" s="3">
        <v>33.4</v>
      </c>
      <c r="BN309" s="5">
        <v>36999</v>
      </c>
      <c r="BO309" s="3">
        <v>1</v>
      </c>
      <c r="BP309" s="3">
        <v>1</v>
      </c>
      <c r="BQ309" s="3" t="s">
        <v>451</v>
      </c>
      <c r="BR309" s="3" t="s">
        <v>165</v>
      </c>
      <c r="BS309" s="3">
        <v>24414</v>
      </c>
      <c r="BT309" s="3">
        <v>27</v>
      </c>
      <c r="BV309" s="3" t="s">
        <v>859</v>
      </c>
      <c r="BW309" s="3" t="s">
        <v>99</v>
      </c>
      <c r="BX309" s="3">
        <v>3</v>
      </c>
      <c r="BY309" s="3" t="s">
        <v>100</v>
      </c>
      <c r="BZ309" s="3">
        <v>23</v>
      </c>
      <c r="CA309" s="3" t="s">
        <v>101</v>
      </c>
      <c r="CD309" s="3">
        <v>29.967204599999999</v>
      </c>
      <c r="CE309" s="3">
        <v>144</v>
      </c>
      <c r="CF309" s="3">
        <v>-94.200337200000007</v>
      </c>
      <c r="CI309" s="3" t="s">
        <v>102</v>
      </c>
      <c r="CJ309" s="3" t="s">
        <v>89</v>
      </c>
      <c r="CK309" s="3" t="s">
        <v>307</v>
      </c>
      <c r="CL309" s="3">
        <v>103016733</v>
      </c>
      <c r="CM309" s="3">
        <v>53</v>
      </c>
      <c r="CO309" s="3">
        <v>0</v>
      </c>
      <c r="CP309" s="3">
        <v>0</v>
      </c>
    </row>
    <row r="310" spans="1:94" ht="60">
      <c r="A310" s="4">
        <v>42273020040000</v>
      </c>
      <c r="B310" s="7">
        <v>4227302004</v>
      </c>
      <c r="C310" s="4">
        <f>COUNTIF(Table2[API 10/UWI],Table1[[#This Row],[Cleaned API]])</f>
        <v>0</v>
      </c>
      <c r="D310" s="7" t="str">
        <f>IFERROR(INDEX(Table2[Permit Type],MATCH(Table1[[#This Row],[Cleaned API]],Table2[API 10/UWI],0)), "Not in Permit List")</f>
        <v>Not in Permit List</v>
      </c>
      <c r="E310" s="7" t="str">
        <f>IF(AND(Table1[[#This Row],[Occurences in Magnum Permit List]]&gt;0, Table1[[#This Row],[Data Pull Permit Type]]="NewDrill"), "Y", "N")</f>
        <v>N</v>
      </c>
      <c r="F310" s="3" t="s">
        <v>89</v>
      </c>
      <c r="G310" s="3" t="s">
        <v>860</v>
      </c>
      <c r="H310" s="8" t="s">
        <v>861</v>
      </c>
      <c r="I310" s="3" t="s">
        <v>483</v>
      </c>
      <c r="J310" s="3" t="str">
        <f>LEFT(Table1[[#This Row],[County/Parish]],LEN(Table1[[#This Row],[County/Parish]])-5)</f>
        <v>KLEBERG</v>
      </c>
      <c r="K310" s="3" t="s">
        <v>862</v>
      </c>
      <c r="L310" s="3" t="s">
        <v>93</v>
      </c>
      <c r="M310" s="3" t="s">
        <v>94</v>
      </c>
      <c r="N310" s="3" t="s">
        <v>95</v>
      </c>
      <c r="O310" s="3">
        <v>8393</v>
      </c>
      <c r="P310" s="5">
        <v>24526</v>
      </c>
      <c r="AF310" s="3" t="s">
        <v>96</v>
      </c>
      <c r="AR310" s="5">
        <v>42583</v>
      </c>
      <c r="AT310" s="3">
        <v>0</v>
      </c>
      <c r="AU310" s="3">
        <v>0</v>
      </c>
      <c r="BJ310" s="3">
        <v>7908</v>
      </c>
      <c r="BK310" s="3">
        <v>7926</v>
      </c>
      <c r="BN310" s="5">
        <v>37757</v>
      </c>
      <c r="BO310" s="3">
        <v>1</v>
      </c>
      <c r="BQ310" s="3" t="s">
        <v>807</v>
      </c>
      <c r="BR310" s="3" t="s">
        <v>335</v>
      </c>
      <c r="BS310" s="3">
        <v>196995</v>
      </c>
      <c r="BT310" s="3">
        <v>18</v>
      </c>
      <c r="BV310" s="3" t="s">
        <v>486</v>
      </c>
      <c r="BW310" s="3" t="s">
        <v>99</v>
      </c>
      <c r="BX310" s="3">
        <v>4</v>
      </c>
      <c r="BY310" s="3" t="s">
        <v>100</v>
      </c>
      <c r="CA310" s="3" t="s">
        <v>101</v>
      </c>
      <c r="CD310" s="3">
        <v>27.309642199999999</v>
      </c>
      <c r="CE310" s="3">
        <v>232</v>
      </c>
      <c r="CF310" s="3">
        <v>-97.742447200000001</v>
      </c>
      <c r="CI310" s="3" t="s">
        <v>102</v>
      </c>
      <c r="CJ310" s="3" t="s">
        <v>89</v>
      </c>
      <c r="CK310" s="3" t="s">
        <v>487</v>
      </c>
      <c r="CL310" s="3">
        <v>103016245</v>
      </c>
      <c r="CP310" s="3">
        <v>0</v>
      </c>
    </row>
    <row r="311" spans="1:94" ht="45">
      <c r="A311" s="4">
        <v>42131384740000</v>
      </c>
      <c r="B311" s="7">
        <v>4213138474</v>
      </c>
      <c r="C311" s="4">
        <f>COUNTIF(Table2[API 10/UWI],Table1[[#This Row],[Cleaned API]])</f>
        <v>0</v>
      </c>
      <c r="D311" s="7" t="str">
        <f>IFERROR(INDEX(Table2[Permit Type],MATCH(Table1[[#This Row],[Cleaned API]],Table2[API 10/UWI],0)), "Not in Permit List")</f>
        <v>Not in Permit List</v>
      </c>
      <c r="E311" s="7" t="str">
        <f>IF(AND(Table1[[#This Row],[Occurences in Magnum Permit List]]&gt;0, Table1[[#This Row],[Data Pull Permit Type]]="NewDrill"), "Y", "N")</f>
        <v>N</v>
      </c>
      <c r="F311" s="3" t="s">
        <v>89</v>
      </c>
      <c r="G311" s="3" t="s">
        <v>863</v>
      </c>
      <c r="H311" s="8">
        <v>2</v>
      </c>
      <c r="I311" s="3" t="s">
        <v>270</v>
      </c>
      <c r="J311" s="3" t="str">
        <f>LEFT(Table1[[#This Row],[County/Parish]],LEN(Table1[[#This Row],[County/Parish]])-5)</f>
        <v>DUVAL</v>
      </c>
      <c r="K311" s="3" t="s">
        <v>644</v>
      </c>
      <c r="L311" s="3" t="s">
        <v>93</v>
      </c>
      <c r="M311" s="3" t="s">
        <v>94</v>
      </c>
      <c r="N311" s="3" t="s">
        <v>119</v>
      </c>
      <c r="O311" s="3">
        <v>16297</v>
      </c>
      <c r="P311" s="5">
        <v>37075</v>
      </c>
      <c r="Q311" s="5">
        <v>37681</v>
      </c>
      <c r="R311" s="5">
        <v>43070</v>
      </c>
      <c r="S311" s="3">
        <v>102</v>
      </c>
      <c r="T311" s="3">
        <v>140738</v>
      </c>
      <c r="Y311" s="3">
        <v>69</v>
      </c>
      <c r="Z311" s="3">
        <v>10492</v>
      </c>
      <c r="AA311" s="3">
        <v>23456</v>
      </c>
      <c r="AD311" s="3">
        <v>6241</v>
      </c>
      <c r="AE311" s="3">
        <v>0</v>
      </c>
      <c r="AF311" s="3" t="s">
        <v>96</v>
      </c>
      <c r="AG311" s="3">
        <v>34634</v>
      </c>
      <c r="AH311" s="3">
        <v>5772</v>
      </c>
      <c r="AI311" s="3">
        <v>1574</v>
      </c>
      <c r="AK311" s="3">
        <v>0</v>
      </c>
      <c r="AL311" s="3">
        <v>47</v>
      </c>
      <c r="AM311" s="3">
        <v>283</v>
      </c>
      <c r="AN311" s="3">
        <v>283355</v>
      </c>
      <c r="AO311" s="3">
        <v>14</v>
      </c>
      <c r="AQ311" s="3">
        <v>2396</v>
      </c>
      <c r="AR311" s="5">
        <v>40513</v>
      </c>
      <c r="AS311" s="3">
        <v>497</v>
      </c>
      <c r="AT311" s="3">
        <v>834</v>
      </c>
      <c r="AU311" s="3">
        <v>9300</v>
      </c>
      <c r="AZ311" s="3">
        <v>0</v>
      </c>
      <c r="BA311" s="3">
        <v>0</v>
      </c>
      <c r="BB311" s="3">
        <v>8784</v>
      </c>
      <c r="BC311" s="3">
        <v>3</v>
      </c>
      <c r="BF311" s="3">
        <v>1464</v>
      </c>
      <c r="BG311" s="3">
        <v>3</v>
      </c>
      <c r="BH311" s="3">
        <v>9</v>
      </c>
      <c r="BI311" s="3">
        <v>3</v>
      </c>
      <c r="BJ311" s="3">
        <v>14156</v>
      </c>
      <c r="BK311" s="3">
        <v>14971</v>
      </c>
      <c r="BL311" s="3">
        <v>0.65</v>
      </c>
      <c r="BN311" s="5">
        <v>37680</v>
      </c>
      <c r="BO311" s="3">
        <v>1</v>
      </c>
      <c r="BP311" s="3">
        <v>1</v>
      </c>
      <c r="BQ311" s="3" t="s">
        <v>89</v>
      </c>
      <c r="BR311" s="3" t="s">
        <v>165</v>
      </c>
      <c r="BS311" s="3">
        <v>195786</v>
      </c>
      <c r="BT311" s="3">
        <v>815</v>
      </c>
      <c r="BV311" s="3" t="s">
        <v>864</v>
      </c>
      <c r="BW311" s="3" t="s">
        <v>99</v>
      </c>
      <c r="BX311" s="3">
        <v>4</v>
      </c>
      <c r="BY311" s="3" t="s">
        <v>100</v>
      </c>
      <c r="BZ311" s="3">
        <v>92</v>
      </c>
      <c r="CA311" s="3" t="s">
        <v>101</v>
      </c>
      <c r="CD311" s="3">
        <v>27.801761200000001</v>
      </c>
      <c r="CE311" s="3">
        <v>1828</v>
      </c>
      <c r="CF311" s="3">
        <v>-98.508995499999997</v>
      </c>
      <c r="CI311" s="3" t="s">
        <v>102</v>
      </c>
      <c r="CJ311" s="3" t="s">
        <v>89</v>
      </c>
      <c r="CK311" s="3" t="s">
        <v>646</v>
      </c>
      <c r="CL311" s="3">
        <v>102301709</v>
      </c>
      <c r="CN311" s="3">
        <v>936</v>
      </c>
      <c r="CO311" s="3">
        <v>194</v>
      </c>
      <c r="CP311" s="3">
        <v>0</v>
      </c>
    </row>
    <row r="312" spans="1:94" ht="60">
      <c r="A312" s="4">
        <v>42089300440000</v>
      </c>
      <c r="B312" s="7">
        <v>4208930044</v>
      </c>
      <c r="C312" s="4">
        <f>COUNTIF(Table2[API 10/UWI],Table1[[#This Row],[Cleaned API]])</f>
        <v>2</v>
      </c>
      <c r="D312" s="7" t="str">
        <f>IFERROR(INDEX(Table2[Permit Type],MATCH(Table1[[#This Row],[Cleaned API]],Table2[API 10/UWI],0)), "Not in Permit List")</f>
        <v>Recomplete</v>
      </c>
      <c r="E312" s="7" t="str">
        <f>IF(AND(Table1[[#This Row],[Occurences in Magnum Permit List]]&gt;0, Table1[[#This Row],[Data Pull Permit Type]]="NewDrill"), "Y", "N")</f>
        <v>N</v>
      </c>
      <c r="F312" s="3" t="s">
        <v>89</v>
      </c>
      <c r="G312" s="3" t="s">
        <v>865</v>
      </c>
      <c r="H312" s="8">
        <v>1</v>
      </c>
      <c r="I312" s="3" t="s">
        <v>179</v>
      </c>
      <c r="J312" s="3" t="str">
        <f>LEFT(Table1[[#This Row],[County/Parish]],LEN(Table1[[#This Row],[County/Parish]])-5)</f>
        <v>COLORADO</v>
      </c>
      <c r="K312" s="3" t="s">
        <v>866</v>
      </c>
      <c r="L312" s="3" t="s">
        <v>93</v>
      </c>
      <c r="M312" s="3" t="s">
        <v>194</v>
      </c>
      <c r="N312" s="3" t="s">
        <v>95</v>
      </c>
      <c r="O312" s="3">
        <v>11000</v>
      </c>
      <c r="P312" s="5">
        <v>37741</v>
      </c>
      <c r="Q312" s="5">
        <v>37742</v>
      </c>
      <c r="R312" s="5">
        <v>39295</v>
      </c>
      <c r="S312" s="3">
        <v>45</v>
      </c>
      <c r="T312" s="3">
        <v>195356</v>
      </c>
      <c r="V312" s="3">
        <v>8754</v>
      </c>
      <c r="Y312" s="3">
        <v>6</v>
      </c>
      <c r="Z312" s="3">
        <v>1025</v>
      </c>
      <c r="AA312" s="3">
        <v>41313</v>
      </c>
      <c r="AC312" s="3">
        <v>1070</v>
      </c>
      <c r="AD312" s="3">
        <v>12044</v>
      </c>
      <c r="AE312" s="3">
        <v>7338</v>
      </c>
      <c r="AF312" s="3" t="s">
        <v>108</v>
      </c>
      <c r="AG312" s="3">
        <v>133217</v>
      </c>
      <c r="AH312" s="3">
        <v>29541</v>
      </c>
      <c r="AI312" s="3">
        <v>699</v>
      </c>
      <c r="AJ312" s="3" t="s">
        <v>181</v>
      </c>
      <c r="AK312" s="3">
        <v>67</v>
      </c>
      <c r="AL312" s="3">
        <v>218</v>
      </c>
      <c r="AM312" s="3">
        <v>907</v>
      </c>
      <c r="AN312" s="3">
        <v>1306633</v>
      </c>
      <c r="AO312" s="3">
        <v>0</v>
      </c>
      <c r="AP312" s="3">
        <v>12</v>
      </c>
      <c r="AQ312" s="3">
        <v>3842</v>
      </c>
      <c r="AR312" s="5">
        <v>39934</v>
      </c>
      <c r="AS312" s="3">
        <v>20</v>
      </c>
      <c r="AT312" s="3">
        <v>0</v>
      </c>
      <c r="AU312" s="3">
        <v>0</v>
      </c>
      <c r="AV312" s="3">
        <v>13640</v>
      </c>
      <c r="AX312" s="3">
        <v>22320</v>
      </c>
      <c r="AZ312" s="3">
        <v>73.3</v>
      </c>
      <c r="BA312" s="3">
        <v>0</v>
      </c>
      <c r="BB312" s="3">
        <v>27223</v>
      </c>
      <c r="BC312" s="3">
        <v>2</v>
      </c>
      <c r="BD312" s="3">
        <v>1996</v>
      </c>
      <c r="BE312" s="3">
        <v>2</v>
      </c>
      <c r="BF312" s="3">
        <v>6533</v>
      </c>
      <c r="BG312" s="3">
        <v>2</v>
      </c>
      <c r="BH312" s="3">
        <v>39</v>
      </c>
      <c r="BI312" s="3">
        <v>2</v>
      </c>
      <c r="BJ312" s="3">
        <v>8581</v>
      </c>
      <c r="BK312" s="3">
        <v>8586</v>
      </c>
      <c r="BL312" s="3">
        <v>0.73</v>
      </c>
      <c r="BM312" s="3">
        <v>66.900000000000006</v>
      </c>
      <c r="BN312" s="5">
        <v>37748</v>
      </c>
      <c r="BO312" s="3">
        <v>1</v>
      </c>
      <c r="BP312" s="3">
        <v>1</v>
      </c>
      <c r="BQ312" s="3" t="s">
        <v>867</v>
      </c>
      <c r="BR312" s="3" t="s">
        <v>165</v>
      </c>
      <c r="BS312" s="3">
        <v>194927</v>
      </c>
      <c r="BT312" s="3">
        <v>5</v>
      </c>
      <c r="BV312" s="3" t="s">
        <v>868</v>
      </c>
      <c r="BW312" s="3" t="s">
        <v>99</v>
      </c>
      <c r="BX312" s="3">
        <v>3</v>
      </c>
      <c r="BY312" s="3" t="s">
        <v>100</v>
      </c>
      <c r="CA312" s="3" t="s">
        <v>101</v>
      </c>
      <c r="CD312" s="3">
        <v>29.668434099999999</v>
      </c>
      <c r="CE312" s="3">
        <v>84</v>
      </c>
      <c r="CF312" s="3">
        <v>-96.361935599999995</v>
      </c>
      <c r="CI312" s="3" t="s">
        <v>102</v>
      </c>
      <c r="CJ312" s="3" t="s">
        <v>89</v>
      </c>
      <c r="CK312" s="3" t="s">
        <v>576</v>
      </c>
      <c r="CL312" s="3">
        <v>102258567</v>
      </c>
      <c r="CN312" s="3">
        <v>966</v>
      </c>
      <c r="CO312" s="3">
        <v>6</v>
      </c>
      <c r="CP312" s="3">
        <v>0</v>
      </c>
    </row>
    <row r="313" spans="1:94" ht="60">
      <c r="A313" s="4">
        <v>42239331170000</v>
      </c>
      <c r="B313" s="7">
        <v>4223933117</v>
      </c>
      <c r="C313" s="4">
        <f>COUNTIF(Table2[API 10/UWI],Table1[[#This Row],[Cleaned API]])</f>
        <v>3</v>
      </c>
      <c r="D313" s="7" t="str">
        <f>IFERROR(INDEX(Table2[Permit Type],MATCH(Table1[[#This Row],[Cleaned API]],Table2[API 10/UWI],0)), "Not in Permit List")</f>
        <v>Recomplete</v>
      </c>
      <c r="E313" s="7" t="str">
        <f>IF(AND(Table1[[#This Row],[Occurences in Magnum Permit List]]&gt;0, Table1[[#This Row],[Data Pull Permit Type]]="NewDrill"), "Y", "N")</f>
        <v>N</v>
      </c>
      <c r="F313" s="3" t="s">
        <v>89</v>
      </c>
      <c r="G313" s="3" t="s">
        <v>869</v>
      </c>
      <c r="H313" s="8">
        <v>1</v>
      </c>
      <c r="I313" s="3" t="s">
        <v>246</v>
      </c>
      <c r="J313" s="3" t="str">
        <f>LEFT(Table1[[#This Row],[County/Parish]],LEN(Table1[[#This Row],[County/Parish]])-5)</f>
        <v>JACKSON</v>
      </c>
      <c r="K313" s="3">
        <v>5100</v>
      </c>
      <c r="L313" s="3" t="s">
        <v>93</v>
      </c>
      <c r="M313" s="3" t="s">
        <v>194</v>
      </c>
      <c r="N313" s="3" t="s">
        <v>95</v>
      </c>
      <c r="O313" s="3">
        <v>6510</v>
      </c>
      <c r="P313" s="5">
        <v>37306</v>
      </c>
      <c r="Q313" s="5">
        <v>37712</v>
      </c>
      <c r="R313" s="5">
        <v>38384</v>
      </c>
      <c r="S313" s="3">
        <v>21</v>
      </c>
      <c r="T313" s="3">
        <v>41180</v>
      </c>
      <c r="V313" s="3">
        <v>30</v>
      </c>
      <c r="X313" s="3">
        <v>30</v>
      </c>
      <c r="Y313" s="3">
        <v>123</v>
      </c>
      <c r="Z313" s="3">
        <v>0</v>
      </c>
      <c r="AA313" s="3">
        <v>6893</v>
      </c>
      <c r="AD313" s="3">
        <v>417</v>
      </c>
      <c r="AE313" s="3">
        <v>0</v>
      </c>
      <c r="AF313" s="3" t="s">
        <v>96</v>
      </c>
      <c r="AG313" s="3">
        <v>10261</v>
      </c>
      <c r="AH313" s="3">
        <v>1710</v>
      </c>
      <c r="AI313" s="3">
        <v>0</v>
      </c>
      <c r="AK313" s="3">
        <v>0</v>
      </c>
      <c r="AL313" s="3">
        <v>9</v>
      </c>
      <c r="AM313" s="3">
        <v>54</v>
      </c>
      <c r="AN313" s="3">
        <v>53645</v>
      </c>
      <c r="AO313" s="3">
        <v>0</v>
      </c>
      <c r="AQ313" s="3">
        <v>24572</v>
      </c>
      <c r="AR313" s="5">
        <v>39356</v>
      </c>
      <c r="AS313" s="3">
        <v>0</v>
      </c>
      <c r="AT313" s="3">
        <v>0</v>
      </c>
      <c r="AU313" s="3">
        <v>0</v>
      </c>
      <c r="AW313" s="3">
        <v>553600</v>
      </c>
      <c r="AX313" s="3">
        <v>1372670</v>
      </c>
      <c r="AY313" s="3">
        <v>1.806</v>
      </c>
      <c r="AZ313" s="3">
        <v>0</v>
      </c>
      <c r="BA313" s="3">
        <v>243.9</v>
      </c>
      <c r="BB313" s="3">
        <v>3263</v>
      </c>
      <c r="BC313" s="3">
        <v>9</v>
      </c>
      <c r="BD313" s="3">
        <v>30</v>
      </c>
      <c r="BE313" s="3">
        <v>1</v>
      </c>
      <c r="BF313" s="3">
        <v>544</v>
      </c>
      <c r="BG313" s="3">
        <v>9</v>
      </c>
      <c r="BH313" s="3">
        <v>3</v>
      </c>
      <c r="BI313" s="3">
        <v>9</v>
      </c>
      <c r="BJ313" s="3">
        <v>5163</v>
      </c>
      <c r="BK313" s="3">
        <v>5167</v>
      </c>
      <c r="BL313" s="3">
        <v>0.57999999999999996</v>
      </c>
      <c r="BN313" s="5">
        <v>37720</v>
      </c>
      <c r="BO313" s="3">
        <v>1</v>
      </c>
      <c r="BP313" s="3">
        <v>1</v>
      </c>
      <c r="BQ313" s="3" t="s">
        <v>870</v>
      </c>
      <c r="BR313" s="3" t="s">
        <v>150</v>
      </c>
      <c r="BS313" s="3">
        <v>195347</v>
      </c>
      <c r="BT313" s="3">
        <v>4</v>
      </c>
      <c r="BV313" s="3" t="s">
        <v>871</v>
      </c>
      <c r="BW313" s="3" t="s">
        <v>99</v>
      </c>
      <c r="BX313" s="3">
        <v>2</v>
      </c>
      <c r="BY313" s="3" t="s">
        <v>100</v>
      </c>
      <c r="BZ313" s="3">
        <v>2</v>
      </c>
      <c r="CA313" s="3" t="s">
        <v>101</v>
      </c>
      <c r="CD313" s="3">
        <v>28.9004464</v>
      </c>
      <c r="CE313" s="3">
        <v>132</v>
      </c>
      <c r="CF313" s="3">
        <v>-96.482457800000006</v>
      </c>
      <c r="CG313" s="3">
        <v>1</v>
      </c>
      <c r="CI313" s="3" t="s">
        <v>102</v>
      </c>
      <c r="CJ313" s="3" t="s">
        <v>89</v>
      </c>
      <c r="CK313" s="3" t="s">
        <v>401</v>
      </c>
      <c r="CL313" s="3">
        <v>102258507</v>
      </c>
      <c r="CM313" s="3">
        <v>30</v>
      </c>
      <c r="CN313" s="3">
        <v>16608</v>
      </c>
      <c r="CO313" s="3">
        <v>0</v>
      </c>
      <c r="CP313" s="3">
        <v>0</v>
      </c>
    </row>
    <row r="314" spans="1:94" ht="45">
      <c r="A314" s="4">
        <v>42481017440000</v>
      </c>
      <c r="B314" s="7">
        <v>4248101744</v>
      </c>
      <c r="C314" s="4">
        <f>COUNTIF(Table2[API 10/UWI],Table1[[#This Row],[Cleaned API]])</f>
        <v>0</v>
      </c>
      <c r="D314" s="7" t="str">
        <f>IFERROR(INDEX(Table2[Permit Type],MATCH(Table1[[#This Row],[Cleaned API]],Table2[API 10/UWI],0)), "Not in Permit List")</f>
        <v>Not in Permit List</v>
      </c>
      <c r="E314" s="7" t="str">
        <f>IF(AND(Table1[[#This Row],[Occurences in Magnum Permit List]]&gt;0, Table1[[#This Row],[Data Pull Permit Type]]="NewDrill"), "Y", "N")</f>
        <v>N</v>
      </c>
      <c r="F314" s="3" t="s">
        <v>89</v>
      </c>
      <c r="G314" s="3" t="s">
        <v>141</v>
      </c>
      <c r="H314" s="8">
        <v>5</v>
      </c>
      <c r="I314" s="3" t="s">
        <v>142</v>
      </c>
      <c r="J314" s="3" t="str">
        <f>LEFT(Table1[[#This Row],[County/Parish]],LEN(Table1[[#This Row],[County/Parish]])-5)</f>
        <v>WHARTON</v>
      </c>
      <c r="L314" s="3" t="s">
        <v>93</v>
      </c>
      <c r="M314" s="3" t="s">
        <v>94</v>
      </c>
      <c r="N314" s="3" t="s">
        <v>95</v>
      </c>
      <c r="O314" s="3">
        <v>7204</v>
      </c>
      <c r="P314" s="5">
        <v>367</v>
      </c>
      <c r="Q314" s="5">
        <v>37712</v>
      </c>
      <c r="R314" s="5">
        <v>40940</v>
      </c>
      <c r="S314" s="3">
        <v>97</v>
      </c>
      <c r="T314" s="3">
        <v>361806</v>
      </c>
      <c r="V314" s="3">
        <v>6527</v>
      </c>
      <c r="X314" s="3">
        <v>79</v>
      </c>
      <c r="Y314" s="3">
        <v>157</v>
      </c>
      <c r="Z314" s="3">
        <v>10918</v>
      </c>
      <c r="AA314" s="3">
        <v>66828</v>
      </c>
      <c r="AC314" s="3">
        <v>165</v>
      </c>
      <c r="AD314" s="3">
        <v>6883</v>
      </c>
      <c r="AE314" s="3">
        <v>542</v>
      </c>
      <c r="AF314" s="3" t="s">
        <v>108</v>
      </c>
      <c r="AG314" s="3">
        <v>15670</v>
      </c>
      <c r="AH314" s="3">
        <v>3154</v>
      </c>
      <c r="AI314" s="3">
        <v>473</v>
      </c>
      <c r="AK314" s="3">
        <v>7</v>
      </c>
      <c r="AL314" s="3">
        <v>38</v>
      </c>
      <c r="AM314" s="3">
        <v>191</v>
      </c>
      <c r="AN314" s="3">
        <v>230484</v>
      </c>
      <c r="AO314" s="3">
        <v>5</v>
      </c>
      <c r="AP314" s="3">
        <v>330</v>
      </c>
      <c r="AQ314" s="3">
        <v>37503</v>
      </c>
      <c r="AR314" s="5">
        <v>38524</v>
      </c>
      <c r="AS314" s="3">
        <v>1131</v>
      </c>
      <c r="AT314" s="3">
        <v>420</v>
      </c>
      <c r="AU314" s="3">
        <v>2080</v>
      </c>
      <c r="AV314" s="3">
        <v>29020</v>
      </c>
      <c r="AW314" s="3">
        <v>23432.113000000001</v>
      </c>
      <c r="AX314" s="3">
        <v>55430</v>
      </c>
      <c r="AY314" s="3">
        <v>42.676000000000002</v>
      </c>
      <c r="AZ314" s="3">
        <v>34.5</v>
      </c>
      <c r="BA314" s="3">
        <v>503.2</v>
      </c>
      <c r="BB314" s="3">
        <v>10961</v>
      </c>
      <c r="BC314" s="3">
        <v>12</v>
      </c>
      <c r="BD314" s="3">
        <v>248</v>
      </c>
      <c r="BE314" s="3">
        <v>64</v>
      </c>
      <c r="BF314" s="3">
        <v>1926</v>
      </c>
      <c r="BG314" s="3">
        <v>12</v>
      </c>
      <c r="BH314" s="3">
        <v>12</v>
      </c>
      <c r="BI314" s="3">
        <v>12</v>
      </c>
      <c r="BJ314" s="3">
        <v>6286</v>
      </c>
      <c r="BK314" s="3">
        <v>6291</v>
      </c>
      <c r="BL314" s="3">
        <v>0.63</v>
      </c>
      <c r="BM314" s="3">
        <v>40.799999999999997</v>
      </c>
      <c r="BN314" s="5">
        <v>37716</v>
      </c>
      <c r="BO314" s="3">
        <v>1</v>
      </c>
      <c r="BP314" s="3">
        <v>1</v>
      </c>
      <c r="BQ314" s="3" t="s">
        <v>89</v>
      </c>
      <c r="BR314" s="3" t="s">
        <v>212</v>
      </c>
      <c r="BS314" s="3">
        <v>194608</v>
      </c>
      <c r="BT314" s="3">
        <v>5</v>
      </c>
      <c r="BV314" s="3" t="s">
        <v>144</v>
      </c>
      <c r="BW314" s="3" t="s">
        <v>99</v>
      </c>
      <c r="BX314" s="3">
        <v>3</v>
      </c>
      <c r="BY314" s="3" t="s">
        <v>100</v>
      </c>
      <c r="BZ314" s="3">
        <v>23</v>
      </c>
      <c r="CA314" s="3" t="s">
        <v>101</v>
      </c>
      <c r="CD314" s="3">
        <v>29.060730700000001</v>
      </c>
      <c r="CE314" s="3">
        <v>287</v>
      </c>
      <c r="CF314" s="3">
        <v>-96.386690999999999</v>
      </c>
      <c r="CI314" s="3" t="s">
        <v>102</v>
      </c>
      <c r="CJ314" s="3" t="s">
        <v>89</v>
      </c>
      <c r="CK314" s="3" t="s">
        <v>145</v>
      </c>
      <c r="CL314" s="3">
        <v>102243472</v>
      </c>
      <c r="CM314" s="3">
        <v>847</v>
      </c>
      <c r="CN314" s="3">
        <v>19847</v>
      </c>
      <c r="CO314" s="3">
        <v>600</v>
      </c>
      <c r="CP314" s="3">
        <v>0</v>
      </c>
    </row>
    <row r="315" spans="1:94" ht="45">
      <c r="A315" s="4">
        <v>42273323790000</v>
      </c>
      <c r="B315" s="7">
        <v>4227332379</v>
      </c>
      <c r="C315" s="4">
        <f>COUNTIF(Table2[API 10/UWI],Table1[[#This Row],[Cleaned API]])</f>
        <v>0</v>
      </c>
      <c r="D315" s="7" t="str">
        <f>IFERROR(INDEX(Table2[Permit Type],MATCH(Table1[[#This Row],[Cleaned API]],Table2[API 10/UWI],0)), "Not in Permit List")</f>
        <v>Not in Permit List</v>
      </c>
      <c r="E315" s="7" t="str">
        <f>IF(AND(Table1[[#This Row],[Occurences in Magnum Permit List]]&gt;0, Table1[[#This Row],[Data Pull Permit Type]]="NewDrill"), "Y", "N")</f>
        <v>N</v>
      </c>
      <c r="F315" s="3" t="s">
        <v>89</v>
      </c>
      <c r="G315" s="3" t="s">
        <v>872</v>
      </c>
      <c r="H315" s="8">
        <v>2</v>
      </c>
      <c r="I315" s="3" t="s">
        <v>483</v>
      </c>
      <c r="J315" s="3" t="str">
        <f>LEFT(Table1[[#This Row],[County/Parish]],LEN(Table1[[#This Row],[County/Parish]])-5)</f>
        <v>KLEBERG</v>
      </c>
      <c r="K315" s="3" t="s">
        <v>873</v>
      </c>
      <c r="L315" s="3" t="s">
        <v>93</v>
      </c>
      <c r="M315" s="3" t="s">
        <v>94</v>
      </c>
      <c r="N315" s="3" t="s">
        <v>95</v>
      </c>
      <c r="O315" s="3">
        <v>16069</v>
      </c>
      <c r="P315" s="5">
        <v>37605</v>
      </c>
      <c r="Q315" s="5">
        <v>37653</v>
      </c>
      <c r="R315" s="5">
        <v>43922</v>
      </c>
      <c r="S315" s="3">
        <v>207</v>
      </c>
      <c r="T315" s="3">
        <v>1385542</v>
      </c>
      <c r="U315" s="3">
        <v>58</v>
      </c>
      <c r="V315" s="3">
        <v>13461</v>
      </c>
      <c r="W315" s="3">
        <v>1</v>
      </c>
      <c r="X315" s="3">
        <v>78</v>
      </c>
      <c r="Y315" s="3">
        <v>1135</v>
      </c>
      <c r="Z315" s="3">
        <v>81390</v>
      </c>
      <c r="AA315" s="3">
        <v>244385</v>
      </c>
      <c r="AD315" s="3">
        <v>2734</v>
      </c>
      <c r="AE315" s="3">
        <v>5368</v>
      </c>
      <c r="AF315" s="3" t="s">
        <v>96</v>
      </c>
      <c r="AG315" s="3">
        <v>312904</v>
      </c>
      <c r="AH315" s="3">
        <v>57519</v>
      </c>
      <c r="AI315" s="3">
        <v>10407</v>
      </c>
      <c r="AK315" s="3">
        <v>84</v>
      </c>
      <c r="AL315" s="3">
        <v>536</v>
      </c>
      <c r="AM315" s="3">
        <v>2716</v>
      </c>
      <c r="AN315" s="3">
        <v>3217710</v>
      </c>
      <c r="AO315" s="3">
        <v>96</v>
      </c>
      <c r="AP315" s="3">
        <v>142</v>
      </c>
      <c r="AQ315" s="3">
        <v>20723</v>
      </c>
      <c r="AR315" s="5">
        <v>39016</v>
      </c>
      <c r="AS315" s="3">
        <v>1755</v>
      </c>
      <c r="AT315" s="3">
        <v>46</v>
      </c>
      <c r="AU315" s="3">
        <v>1050</v>
      </c>
      <c r="AV315" s="3">
        <v>32450</v>
      </c>
      <c r="AW315" s="3">
        <v>136351.85200000001</v>
      </c>
      <c r="AX315" s="3">
        <v>102930</v>
      </c>
      <c r="AY315" s="3">
        <v>7.3339999999999996</v>
      </c>
      <c r="AZ315" s="3">
        <v>30.8</v>
      </c>
      <c r="BA315" s="3">
        <v>68.7</v>
      </c>
      <c r="BB315" s="3">
        <v>86946</v>
      </c>
      <c r="BC315" s="3">
        <v>3</v>
      </c>
      <c r="BD315" s="3">
        <v>2594</v>
      </c>
      <c r="BE315" s="3">
        <v>1</v>
      </c>
      <c r="BF315" s="3">
        <v>16625</v>
      </c>
      <c r="BG315" s="3">
        <v>2</v>
      </c>
      <c r="BH315" s="3">
        <v>100</v>
      </c>
      <c r="BI315" s="3">
        <v>2</v>
      </c>
      <c r="BJ315" s="3">
        <v>11688</v>
      </c>
      <c r="BK315" s="3">
        <v>15675</v>
      </c>
      <c r="BL315" s="3">
        <v>0.63</v>
      </c>
      <c r="BM315" s="3">
        <v>58.7</v>
      </c>
      <c r="BN315" s="5">
        <v>37679</v>
      </c>
      <c r="BO315" s="3">
        <v>1</v>
      </c>
      <c r="BP315" s="3">
        <v>1</v>
      </c>
      <c r="BQ315" s="3" t="s">
        <v>89</v>
      </c>
      <c r="BR315" s="3" t="s">
        <v>97</v>
      </c>
      <c r="BS315" s="3">
        <v>194224</v>
      </c>
      <c r="BT315" s="3">
        <v>3987</v>
      </c>
      <c r="BV315" s="3" t="s">
        <v>874</v>
      </c>
      <c r="BW315" s="3" t="s">
        <v>99</v>
      </c>
      <c r="BX315" s="3">
        <v>4</v>
      </c>
      <c r="BY315" s="3" t="s">
        <v>100</v>
      </c>
      <c r="CA315" s="3" t="s">
        <v>101</v>
      </c>
      <c r="CD315" s="3">
        <v>27.366365099999999</v>
      </c>
      <c r="CE315" s="3">
        <v>232</v>
      </c>
      <c r="CF315" s="3">
        <v>-97.751193599999993</v>
      </c>
      <c r="CI315" s="3" t="s">
        <v>102</v>
      </c>
      <c r="CJ315" s="3" t="s">
        <v>89</v>
      </c>
      <c r="CK315" s="3" t="s">
        <v>487</v>
      </c>
      <c r="CL315" s="3">
        <v>101917594</v>
      </c>
      <c r="CM315" s="3">
        <v>162</v>
      </c>
      <c r="CN315" s="3">
        <v>22089</v>
      </c>
      <c r="CO315" s="3">
        <v>1872</v>
      </c>
      <c r="CP315" s="3">
        <v>0</v>
      </c>
    </row>
    <row r="316" spans="1:94" ht="60">
      <c r="A316" s="4">
        <v>42015306050000</v>
      </c>
      <c r="B316" s="7">
        <v>4201530605</v>
      </c>
      <c r="C316" s="4">
        <f>COUNTIF(Table2[API 10/UWI],Table1[[#This Row],[Cleaned API]])</f>
        <v>1</v>
      </c>
      <c r="D316" s="7" t="str">
        <f>IFERROR(INDEX(Table2[Permit Type],MATCH(Table1[[#This Row],[Cleaned API]],Table2[API 10/UWI],0)), "Not in Permit List")</f>
        <v>Recomplete</v>
      </c>
      <c r="E316" s="7" t="str">
        <f>IF(AND(Table1[[#This Row],[Occurences in Magnum Permit List]]&gt;0, Table1[[#This Row],[Data Pull Permit Type]]="NewDrill"), "Y", "N")</f>
        <v>N</v>
      </c>
      <c r="F316" s="3" t="s">
        <v>89</v>
      </c>
      <c r="G316" s="3" t="s">
        <v>875</v>
      </c>
      <c r="H316" s="8">
        <v>2</v>
      </c>
      <c r="I316" s="3" t="s">
        <v>236</v>
      </c>
      <c r="J316" s="3" t="str">
        <f>LEFT(Table1[[#This Row],[County/Parish]],LEN(Table1[[#This Row],[County/Parish]])-5)</f>
        <v>AUSTIN</v>
      </c>
      <c r="K316" s="3" t="s">
        <v>876</v>
      </c>
      <c r="L316" s="3" t="s">
        <v>93</v>
      </c>
      <c r="M316" s="3" t="s">
        <v>94</v>
      </c>
      <c r="N316" s="3" t="s">
        <v>95</v>
      </c>
      <c r="O316" s="3">
        <v>9745</v>
      </c>
      <c r="P316" s="5">
        <v>37658</v>
      </c>
      <c r="Q316" s="5">
        <v>37653</v>
      </c>
      <c r="R316" s="5">
        <v>39479</v>
      </c>
      <c r="S316" s="3">
        <v>56</v>
      </c>
      <c r="T316" s="3">
        <v>215571</v>
      </c>
      <c r="V316" s="3">
        <v>3210</v>
      </c>
      <c r="Y316" s="3">
        <v>162</v>
      </c>
      <c r="Z316" s="3">
        <v>4115</v>
      </c>
      <c r="AA316" s="3">
        <v>39139</v>
      </c>
      <c r="AC316" s="3">
        <v>55</v>
      </c>
      <c r="AD316" s="3">
        <v>2967</v>
      </c>
      <c r="AE316" s="3">
        <v>1467</v>
      </c>
      <c r="AF316" s="3" t="s">
        <v>108</v>
      </c>
      <c r="AG316" s="3">
        <v>66701</v>
      </c>
      <c r="AH316" s="3">
        <v>12584</v>
      </c>
      <c r="AI316" s="3">
        <v>1451</v>
      </c>
      <c r="AJ316" s="3" t="s">
        <v>181</v>
      </c>
      <c r="AK316" s="3">
        <v>12</v>
      </c>
      <c r="AL316" s="3">
        <v>67</v>
      </c>
      <c r="AM316" s="3">
        <v>331</v>
      </c>
      <c r="AN316" s="3">
        <v>399806</v>
      </c>
      <c r="AO316" s="3">
        <v>9</v>
      </c>
      <c r="AP316" s="3">
        <v>210</v>
      </c>
      <c r="AQ316" s="3">
        <v>16235</v>
      </c>
      <c r="AR316" s="5">
        <v>42491</v>
      </c>
      <c r="AS316" s="3">
        <v>397</v>
      </c>
      <c r="AT316" s="3">
        <v>0</v>
      </c>
      <c r="AU316" s="3">
        <v>0</v>
      </c>
      <c r="AV316" s="3">
        <v>28620</v>
      </c>
      <c r="AW316" s="3">
        <v>56250</v>
      </c>
      <c r="AX316" s="3">
        <v>67160</v>
      </c>
      <c r="AY316" s="3">
        <v>17.777999999999999</v>
      </c>
      <c r="AZ316" s="3">
        <v>34.9</v>
      </c>
      <c r="BA316" s="3">
        <v>0</v>
      </c>
      <c r="BB316" s="3">
        <v>15671</v>
      </c>
      <c r="BC316" s="3">
        <v>3</v>
      </c>
      <c r="BD316" s="3">
        <v>496</v>
      </c>
      <c r="BE316" s="3">
        <v>3</v>
      </c>
      <c r="BF316" s="3">
        <v>3108</v>
      </c>
      <c r="BG316" s="3">
        <v>3</v>
      </c>
      <c r="BH316" s="3">
        <v>19</v>
      </c>
      <c r="BI316" s="3">
        <v>3</v>
      </c>
      <c r="BJ316" s="3">
        <v>9360</v>
      </c>
      <c r="BK316" s="3">
        <v>9367</v>
      </c>
      <c r="BL316" s="3">
        <v>0.7</v>
      </c>
      <c r="BM316" s="3">
        <v>49.6</v>
      </c>
      <c r="BN316" s="5">
        <v>37669</v>
      </c>
      <c r="BO316" s="3">
        <v>1</v>
      </c>
      <c r="BP316" s="3">
        <v>1</v>
      </c>
      <c r="BQ316" s="3" t="s">
        <v>89</v>
      </c>
      <c r="BR316" s="3" t="s">
        <v>150</v>
      </c>
      <c r="BS316" s="3">
        <v>194105</v>
      </c>
      <c r="BT316" s="3">
        <v>7</v>
      </c>
      <c r="BV316" s="3" t="s">
        <v>877</v>
      </c>
      <c r="BW316" s="3" t="s">
        <v>99</v>
      </c>
      <c r="BX316" s="3">
        <v>3</v>
      </c>
      <c r="BY316" s="3" t="s">
        <v>100</v>
      </c>
      <c r="BZ316" s="3">
        <v>209</v>
      </c>
      <c r="CA316" s="3" t="s">
        <v>101</v>
      </c>
      <c r="CD316" s="3">
        <v>29.659761799999998</v>
      </c>
      <c r="CE316" s="3">
        <v>226</v>
      </c>
      <c r="CF316" s="3">
        <v>-96.1847511</v>
      </c>
      <c r="CG316" s="3">
        <v>2</v>
      </c>
      <c r="CI316" s="3" t="s">
        <v>102</v>
      </c>
      <c r="CJ316" s="3" t="s">
        <v>89</v>
      </c>
      <c r="CK316" s="3" t="s">
        <v>152</v>
      </c>
      <c r="CL316" s="3">
        <v>101917500</v>
      </c>
      <c r="CM316" s="3">
        <v>24</v>
      </c>
      <c r="CN316" s="3">
        <v>1350</v>
      </c>
      <c r="CO316" s="3">
        <v>74</v>
      </c>
      <c r="CP316" s="3">
        <v>0</v>
      </c>
    </row>
    <row r="317" spans="1:94" ht="60">
      <c r="A317" s="4">
        <v>42297344770000</v>
      </c>
      <c r="B317" s="7">
        <v>4229734477</v>
      </c>
      <c r="C317" s="4">
        <f>COUNTIF(Table2[API 10/UWI],Table1[[#This Row],[Cleaned API]])</f>
        <v>0</v>
      </c>
      <c r="D317" s="7" t="str">
        <f>IFERROR(INDEX(Table2[Permit Type],MATCH(Table1[[#This Row],[Cleaned API]],Table2[API 10/UWI],0)), "Not in Permit List")</f>
        <v>Not in Permit List</v>
      </c>
      <c r="E317" s="7" t="str">
        <f>IF(AND(Table1[[#This Row],[Occurences in Magnum Permit List]]&gt;0, Table1[[#This Row],[Data Pull Permit Type]]="NewDrill"), "Y", "N")</f>
        <v>N</v>
      </c>
      <c r="F317" s="3" t="s">
        <v>89</v>
      </c>
      <c r="G317" s="3" t="s">
        <v>878</v>
      </c>
      <c r="H317" s="8">
        <v>3</v>
      </c>
      <c r="I317" s="3" t="s">
        <v>439</v>
      </c>
      <c r="J317" s="3" t="str">
        <f>LEFT(Table1[[#This Row],[County/Parish]],LEN(Table1[[#This Row],[County/Parish]])-5)</f>
        <v>LIVE OAK</v>
      </c>
      <c r="K317" s="3" t="s">
        <v>879</v>
      </c>
      <c r="L317" s="3" t="s">
        <v>93</v>
      </c>
      <c r="M317" s="3" t="s">
        <v>194</v>
      </c>
      <c r="N317" s="3" t="s">
        <v>95</v>
      </c>
      <c r="O317" s="3">
        <v>13200</v>
      </c>
      <c r="P317" s="5">
        <v>37536</v>
      </c>
      <c r="Q317" s="5">
        <v>37561</v>
      </c>
      <c r="R317" s="5">
        <v>39173</v>
      </c>
      <c r="S317" s="3">
        <v>53</v>
      </c>
      <c r="T317" s="3">
        <v>224661</v>
      </c>
      <c r="V317" s="3">
        <v>2754</v>
      </c>
      <c r="Y317" s="3">
        <v>293</v>
      </c>
      <c r="Z317" s="3">
        <v>6135</v>
      </c>
      <c r="AA317" s="3">
        <v>40198</v>
      </c>
      <c r="AB317" s="3" t="s">
        <v>163</v>
      </c>
      <c r="AC317" s="3">
        <v>100</v>
      </c>
      <c r="AD317" s="3">
        <v>5765</v>
      </c>
      <c r="AE317" s="3">
        <v>1496</v>
      </c>
      <c r="AF317" s="3" t="s">
        <v>96</v>
      </c>
      <c r="AG317" s="3">
        <v>107579</v>
      </c>
      <c r="AH317" s="3">
        <v>19426</v>
      </c>
      <c r="AI317" s="3">
        <v>2863</v>
      </c>
      <c r="AJ317" s="3" t="s">
        <v>164</v>
      </c>
      <c r="AK317" s="3">
        <v>11</v>
      </c>
      <c r="AL317" s="3">
        <v>134</v>
      </c>
      <c r="AM317" s="3">
        <v>739</v>
      </c>
      <c r="AN317" s="3">
        <v>805387</v>
      </c>
      <c r="AO317" s="3">
        <v>9</v>
      </c>
      <c r="AP317" s="3">
        <v>127</v>
      </c>
      <c r="AQ317" s="3">
        <v>18254</v>
      </c>
      <c r="AR317" s="5">
        <v>40634</v>
      </c>
      <c r="AS317" s="3">
        <v>537</v>
      </c>
      <c r="AT317" s="3">
        <v>0</v>
      </c>
      <c r="AU317" s="3">
        <v>0</v>
      </c>
      <c r="AV317" s="3">
        <v>67000</v>
      </c>
      <c r="AX317" s="3">
        <v>81580</v>
      </c>
      <c r="AZ317" s="3">
        <v>14.9</v>
      </c>
      <c r="BA317" s="3">
        <v>0</v>
      </c>
      <c r="BB317" s="3">
        <v>23141</v>
      </c>
      <c r="BC317" s="3">
        <v>4</v>
      </c>
      <c r="BD317" s="3">
        <v>389</v>
      </c>
      <c r="BE317" s="3">
        <v>3</v>
      </c>
      <c r="BF317" s="3">
        <v>4161</v>
      </c>
      <c r="BG317" s="3">
        <v>2</v>
      </c>
      <c r="BH317" s="3">
        <v>25</v>
      </c>
      <c r="BI317" s="3">
        <v>2</v>
      </c>
      <c r="BJ317" s="3">
        <v>12600</v>
      </c>
      <c r="BK317" s="3">
        <v>12630</v>
      </c>
      <c r="BL317" s="3">
        <v>0.69</v>
      </c>
      <c r="BM317" s="3">
        <v>50.6</v>
      </c>
      <c r="BN317" s="5">
        <v>37587</v>
      </c>
      <c r="BO317" s="3">
        <v>1</v>
      </c>
      <c r="BP317" s="3">
        <v>1</v>
      </c>
      <c r="BQ317" s="3" t="s">
        <v>727</v>
      </c>
      <c r="BR317" s="3" t="s">
        <v>97</v>
      </c>
      <c r="BS317" s="3">
        <v>194104</v>
      </c>
      <c r="BT317" s="3">
        <v>30</v>
      </c>
      <c r="BV317" s="3" t="s">
        <v>880</v>
      </c>
      <c r="BW317" s="3" t="s">
        <v>99</v>
      </c>
      <c r="BX317" s="3">
        <v>2</v>
      </c>
      <c r="BY317" s="3" t="s">
        <v>100</v>
      </c>
      <c r="CA317" s="3" t="s">
        <v>101</v>
      </c>
      <c r="CD317" s="3">
        <v>28.290116600000001</v>
      </c>
      <c r="CE317" s="3">
        <v>471</v>
      </c>
      <c r="CF317" s="3">
        <v>-98.099058999999997</v>
      </c>
      <c r="CI317" s="3" t="s">
        <v>102</v>
      </c>
      <c r="CJ317" s="3" t="s">
        <v>89</v>
      </c>
      <c r="CK317" s="3" t="s">
        <v>881</v>
      </c>
      <c r="CL317" s="3">
        <v>101917444</v>
      </c>
      <c r="CN317" s="3">
        <v>9047</v>
      </c>
      <c r="CO317" s="3">
        <v>265</v>
      </c>
      <c r="CP317" s="3">
        <v>0</v>
      </c>
    </row>
    <row r="318" spans="1:94" ht="75">
      <c r="A318" s="4">
        <v>42089302910000</v>
      </c>
      <c r="B318" s="7">
        <v>4208930291</v>
      </c>
      <c r="C318" s="4">
        <f>COUNTIF(Table2[API 10/UWI],Table1[[#This Row],[Cleaned API]])</f>
        <v>2</v>
      </c>
      <c r="D318" s="7" t="str">
        <f>IFERROR(INDEX(Table2[Permit Type],MATCH(Table1[[#This Row],[Cleaned API]],Table2[API 10/UWI],0)), "Not in Permit List")</f>
        <v>Recomplete</v>
      </c>
      <c r="E318" s="7" t="str">
        <f>IF(AND(Table1[[#This Row],[Occurences in Magnum Permit List]]&gt;0, Table1[[#This Row],[Data Pull Permit Type]]="NewDrill"), "Y", "N")</f>
        <v>N</v>
      </c>
      <c r="F318" s="3" t="s">
        <v>89</v>
      </c>
      <c r="G318" s="3" t="s">
        <v>882</v>
      </c>
      <c r="H318" s="8">
        <v>2</v>
      </c>
      <c r="I318" s="3" t="s">
        <v>179</v>
      </c>
      <c r="J318" s="3" t="str">
        <f>LEFT(Table1[[#This Row],[County/Parish]],LEN(Table1[[#This Row],[County/Parish]])-5)</f>
        <v>COLORADO</v>
      </c>
      <c r="K318" s="6">
        <v>10700</v>
      </c>
      <c r="L318" s="3" t="s">
        <v>93</v>
      </c>
      <c r="M318" s="3" t="s">
        <v>94</v>
      </c>
      <c r="N318" s="3" t="s">
        <v>95</v>
      </c>
      <c r="O318" s="3">
        <v>11014</v>
      </c>
      <c r="P318" s="5">
        <v>37600</v>
      </c>
      <c r="Q318" s="5">
        <v>37622</v>
      </c>
      <c r="R318" s="5">
        <v>43983</v>
      </c>
      <c r="S318" s="3">
        <v>208</v>
      </c>
      <c r="T318" s="3">
        <v>1000223</v>
      </c>
      <c r="U318" s="3">
        <v>90</v>
      </c>
      <c r="V318" s="3">
        <v>10631</v>
      </c>
      <c r="W318" s="3">
        <v>2</v>
      </c>
      <c r="X318" s="3">
        <v>64</v>
      </c>
      <c r="Y318" s="3">
        <v>2720</v>
      </c>
      <c r="Z318" s="3">
        <v>39775</v>
      </c>
      <c r="AA318" s="3">
        <v>177335</v>
      </c>
      <c r="AC318" s="3">
        <v>9</v>
      </c>
      <c r="AD318" s="3">
        <v>3059</v>
      </c>
      <c r="AE318" s="3">
        <v>396</v>
      </c>
      <c r="AF318" s="3" t="s">
        <v>108</v>
      </c>
      <c r="AG318" s="3">
        <v>69378</v>
      </c>
      <c r="AH318" s="3">
        <v>11959</v>
      </c>
      <c r="AI318" s="3">
        <v>1958</v>
      </c>
      <c r="AJ318" s="3" t="s">
        <v>181</v>
      </c>
      <c r="AK318" s="3">
        <v>6</v>
      </c>
      <c r="AL318" s="3">
        <v>82</v>
      </c>
      <c r="AM318" s="3">
        <v>458</v>
      </c>
      <c r="AN318" s="3">
        <v>491179</v>
      </c>
      <c r="AO318" s="3">
        <v>152</v>
      </c>
      <c r="AP318" s="3">
        <v>524</v>
      </c>
      <c r="AQ318" s="3">
        <v>22393</v>
      </c>
      <c r="AR318" s="5">
        <v>39425</v>
      </c>
      <c r="AS318" s="3">
        <v>1251</v>
      </c>
      <c r="AT318" s="3">
        <v>60</v>
      </c>
      <c r="AU318" s="3">
        <v>2400</v>
      </c>
      <c r="AV318" s="3">
        <v>81600</v>
      </c>
      <c r="AW318" s="3">
        <v>44226.519</v>
      </c>
      <c r="AX318" s="3">
        <v>94090</v>
      </c>
      <c r="AY318" s="3">
        <v>22.611000000000001</v>
      </c>
      <c r="AZ318" s="3">
        <v>12.3</v>
      </c>
      <c r="BA318" s="3">
        <v>23.5</v>
      </c>
      <c r="BB318" s="3">
        <v>13898</v>
      </c>
      <c r="BC318" s="3">
        <v>3</v>
      </c>
      <c r="BD318" s="3">
        <v>235</v>
      </c>
      <c r="BE318" s="3">
        <v>79</v>
      </c>
      <c r="BF318" s="3">
        <v>2481</v>
      </c>
      <c r="BG318" s="3">
        <v>3</v>
      </c>
      <c r="BH318" s="3">
        <v>15</v>
      </c>
      <c r="BI318" s="3">
        <v>3</v>
      </c>
      <c r="BJ318" s="3">
        <v>10686</v>
      </c>
      <c r="BK318" s="3">
        <v>10692</v>
      </c>
      <c r="BL318" s="3">
        <v>0.68</v>
      </c>
      <c r="BM318" s="3">
        <v>45.4</v>
      </c>
      <c r="BN318" s="5">
        <v>37646</v>
      </c>
      <c r="BO318" s="3">
        <v>1</v>
      </c>
      <c r="BP318" s="3">
        <v>1</v>
      </c>
      <c r="BQ318" s="3" t="s">
        <v>158</v>
      </c>
      <c r="BR318" s="3" t="s">
        <v>212</v>
      </c>
      <c r="BS318" s="3">
        <v>193384</v>
      </c>
      <c r="BT318" s="3">
        <v>6</v>
      </c>
      <c r="BV318" s="3" t="s">
        <v>868</v>
      </c>
      <c r="BW318" s="3" t="s">
        <v>99</v>
      </c>
      <c r="BX318" s="3">
        <v>3</v>
      </c>
      <c r="BY318" s="3" t="s">
        <v>100</v>
      </c>
      <c r="CA318" s="3" t="s">
        <v>101</v>
      </c>
      <c r="CD318" s="3">
        <v>29.666378600000002</v>
      </c>
      <c r="CE318" s="3">
        <v>84</v>
      </c>
      <c r="CF318" s="3">
        <v>-96.371088</v>
      </c>
      <c r="CI318" s="3" t="s">
        <v>102</v>
      </c>
      <c r="CJ318" s="3" t="s">
        <v>89</v>
      </c>
      <c r="CK318" s="3" t="s">
        <v>576</v>
      </c>
      <c r="CL318" s="3">
        <v>101913376</v>
      </c>
      <c r="CM318" s="3">
        <v>543</v>
      </c>
      <c r="CN318" s="3">
        <v>24015</v>
      </c>
      <c r="CO318" s="3">
        <v>1340</v>
      </c>
      <c r="CP318" s="3">
        <v>0</v>
      </c>
    </row>
    <row r="319" spans="1:94" ht="60">
      <c r="A319" s="4">
        <v>42297344570000</v>
      </c>
      <c r="B319" s="7">
        <v>4229734457</v>
      </c>
      <c r="C319" s="4">
        <f>COUNTIF(Table2[API 10/UWI],Table1[[#This Row],[Cleaned API]])</f>
        <v>0</v>
      </c>
      <c r="D319" s="7" t="str">
        <f>IFERROR(INDEX(Table2[Permit Type],MATCH(Table1[[#This Row],[Cleaned API]],Table2[API 10/UWI],0)), "Not in Permit List")</f>
        <v>Not in Permit List</v>
      </c>
      <c r="E319" s="7" t="str">
        <f>IF(AND(Table1[[#This Row],[Occurences in Magnum Permit List]]&gt;0, Table1[[#This Row],[Data Pull Permit Type]]="NewDrill"), "Y", "N")</f>
        <v>N</v>
      </c>
      <c r="F319" s="3" t="s">
        <v>89</v>
      </c>
      <c r="G319" s="3" t="s">
        <v>883</v>
      </c>
      <c r="H319" s="8">
        <v>2</v>
      </c>
      <c r="I319" s="3" t="s">
        <v>439</v>
      </c>
      <c r="J319" s="3" t="str">
        <f>LEFT(Table1[[#This Row],[County/Parish]],LEN(Table1[[#This Row],[County/Parish]])-5)</f>
        <v>LIVE OAK</v>
      </c>
      <c r="K319" s="3" t="s">
        <v>879</v>
      </c>
      <c r="L319" s="3" t="s">
        <v>93</v>
      </c>
      <c r="M319" s="3" t="s">
        <v>194</v>
      </c>
      <c r="N319" s="3" t="s">
        <v>119</v>
      </c>
      <c r="O319" s="3">
        <v>15155</v>
      </c>
      <c r="P319" s="5">
        <v>37356</v>
      </c>
      <c r="Q319" s="5">
        <v>37438</v>
      </c>
      <c r="R319" s="5">
        <v>39173</v>
      </c>
      <c r="S319" s="3">
        <v>56</v>
      </c>
      <c r="T319" s="3">
        <v>395359</v>
      </c>
      <c r="V319" s="3">
        <v>4191</v>
      </c>
      <c r="Y319" s="3">
        <v>190</v>
      </c>
      <c r="Z319" s="3">
        <v>93451</v>
      </c>
      <c r="AA319" s="3">
        <v>70084</v>
      </c>
      <c r="AB319" s="3" t="s">
        <v>163</v>
      </c>
      <c r="AD319" s="3">
        <v>16356</v>
      </c>
      <c r="AE319" s="3">
        <v>2700</v>
      </c>
      <c r="AF319" s="3" t="s">
        <v>96</v>
      </c>
      <c r="AG319" s="3">
        <v>205892</v>
      </c>
      <c r="AH319" s="3">
        <v>37015</v>
      </c>
      <c r="AI319" s="3">
        <v>48666</v>
      </c>
      <c r="AJ319" s="3" t="s">
        <v>164</v>
      </c>
      <c r="AK319" s="3">
        <v>4</v>
      </c>
      <c r="AL319" s="3">
        <v>94</v>
      </c>
      <c r="AM319" s="3">
        <v>538</v>
      </c>
      <c r="AN319" s="3">
        <v>563258</v>
      </c>
      <c r="AO319" s="3">
        <v>45</v>
      </c>
      <c r="AP319" s="3">
        <v>1</v>
      </c>
      <c r="AQ319" s="3">
        <v>7003</v>
      </c>
      <c r="AR319" s="5">
        <v>40634</v>
      </c>
      <c r="AS319" s="3">
        <v>1656</v>
      </c>
      <c r="AT319" s="3">
        <v>0</v>
      </c>
      <c r="AU319" s="3">
        <v>0</v>
      </c>
      <c r="AV319" s="3">
        <v>129360</v>
      </c>
      <c r="AX319" s="3">
        <v>94340</v>
      </c>
      <c r="AZ319" s="3">
        <v>7.7</v>
      </c>
      <c r="BA319" s="3">
        <v>0</v>
      </c>
      <c r="BB319" s="3">
        <v>52271</v>
      </c>
      <c r="BC319" s="3">
        <v>3</v>
      </c>
      <c r="BD319" s="3">
        <v>1091</v>
      </c>
      <c r="BE319" s="3">
        <v>2</v>
      </c>
      <c r="BF319" s="3">
        <v>9803</v>
      </c>
      <c r="BG319" s="3">
        <v>3</v>
      </c>
      <c r="BH319" s="3">
        <v>59</v>
      </c>
      <c r="BI319" s="3">
        <v>3</v>
      </c>
      <c r="BJ319" s="3">
        <v>13455</v>
      </c>
      <c r="BK319" s="3">
        <v>13631</v>
      </c>
      <c r="BL319" s="3">
        <v>0.7</v>
      </c>
      <c r="BM319" s="3">
        <v>50.2</v>
      </c>
      <c r="BN319" s="5">
        <v>37505</v>
      </c>
      <c r="BO319" s="3">
        <v>1</v>
      </c>
      <c r="BP319" s="3">
        <v>1</v>
      </c>
      <c r="BQ319" s="3" t="s">
        <v>727</v>
      </c>
      <c r="BR319" s="3" t="s">
        <v>97</v>
      </c>
      <c r="BS319" s="3">
        <v>193800</v>
      </c>
      <c r="BT319" s="3">
        <v>176</v>
      </c>
      <c r="BV319" s="3" t="s">
        <v>880</v>
      </c>
      <c r="BW319" s="3" t="s">
        <v>99</v>
      </c>
      <c r="BX319" s="3">
        <v>2</v>
      </c>
      <c r="BY319" s="3" t="s">
        <v>100</v>
      </c>
      <c r="BZ319" s="3">
        <v>18</v>
      </c>
      <c r="CA319" s="3" t="s">
        <v>101</v>
      </c>
      <c r="CD319" s="3">
        <v>28.294645899999999</v>
      </c>
      <c r="CE319" s="3">
        <v>179</v>
      </c>
      <c r="CF319" s="3">
        <v>-98.098783100000006</v>
      </c>
      <c r="CI319" s="3" t="s">
        <v>102</v>
      </c>
      <c r="CJ319" s="3" t="s">
        <v>89</v>
      </c>
      <c r="CK319" s="3" t="s">
        <v>884</v>
      </c>
      <c r="CL319" s="3">
        <v>101913321</v>
      </c>
      <c r="CN319" s="3">
        <v>5851</v>
      </c>
      <c r="CO319" s="3">
        <v>1383</v>
      </c>
      <c r="CP319" s="3">
        <v>0</v>
      </c>
    </row>
    <row r="320" spans="1:94" ht="60">
      <c r="A320" s="4">
        <v>42461343350000</v>
      </c>
      <c r="B320" s="7">
        <v>4246134335</v>
      </c>
      <c r="C320" s="4">
        <f>COUNTIF(Table2[API 10/UWI],Table1[[#This Row],[Cleaned API]])</f>
        <v>1</v>
      </c>
      <c r="D320" s="7" t="str">
        <f>IFERROR(INDEX(Table2[Permit Type],MATCH(Table1[[#This Row],[Cleaned API]],Table2[API 10/UWI],0)), "Not in Permit List")</f>
        <v>Recomplete</v>
      </c>
      <c r="E320" s="7" t="str">
        <f>IF(AND(Table1[[#This Row],[Occurences in Magnum Permit List]]&gt;0, Table1[[#This Row],[Data Pull Permit Type]]="NewDrill"), "Y", "N")</f>
        <v>N</v>
      </c>
      <c r="F320" s="3" t="s">
        <v>89</v>
      </c>
      <c r="G320" s="3" t="s">
        <v>885</v>
      </c>
      <c r="H320" s="8">
        <v>2</v>
      </c>
      <c r="I320" s="3" t="s">
        <v>886</v>
      </c>
      <c r="J320" s="3" t="str">
        <f>LEFT(Table1[[#This Row],[County/Parish]],LEN(Table1[[#This Row],[County/Parish]])-5)</f>
        <v>UPTON</v>
      </c>
      <c r="K320" s="3" t="s">
        <v>887</v>
      </c>
      <c r="L320" s="3" t="s">
        <v>93</v>
      </c>
      <c r="M320" s="3" t="s">
        <v>94</v>
      </c>
      <c r="N320" s="3" t="s">
        <v>149</v>
      </c>
      <c r="O320" s="3">
        <v>12835</v>
      </c>
      <c r="P320" s="5">
        <v>37510</v>
      </c>
      <c r="Q320" s="5">
        <v>37561</v>
      </c>
      <c r="R320" s="5">
        <v>41365</v>
      </c>
      <c r="S320" s="3">
        <v>126</v>
      </c>
      <c r="T320" s="3">
        <v>300484</v>
      </c>
      <c r="V320" s="3">
        <v>12051</v>
      </c>
      <c r="Y320" s="3">
        <v>46</v>
      </c>
      <c r="Z320" s="3">
        <v>22881</v>
      </c>
      <c r="AA320" s="3">
        <v>62132</v>
      </c>
      <c r="AC320" s="3">
        <v>1196</v>
      </c>
      <c r="AD320" s="3">
        <v>16180</v>
      </c>
      <c r="AE320" s="3">
        <v>4377</v>
      </c>
      <c r="AF320" s="3" t="s">
        <v>888</v>
      </c>
      <c r="AG320" s="3">
        <v>74607</v>
      </c>
      <c r="AH320" s="3">
        <v>16812</v>
      </c>
      <c r="AI320" s="3">
        <v>6217</v>
      </c>
      <c r="AJ320" s="3" t="s">
        <v>888</v>
      </c>
      <c r="AK320" s="3">
        <v>43</v>
      </c>
      <c r="AL320" s="3">
        <v>150</v>
      </c>
      <c r="AM320" s="3">
        <v>643</v>
      </c>
      <c r="AN320" s="3">
        <v>900871</v>
      </c>
      <c r="AO320" s="3">
        <v>1</v>
      </c>
      <c r="AP320" s="3">
        <v>373</v>
      </c>
      <c r="AQ320" s="3">
        <v>13829</v>
      </c>
      <c r="AR320" s="5">
        <v>40651</v>
      </c>
      <c r="AS320" s="3">
        <v>330</v>
      </c>
      <c r="AT320" s="3">
        <v>450</v>
      </c>
      <c r="AU320" s="3">
        <v>1844</v>
      </c>
      <c r="AV320" s="3">
        <v>14950</v>
      </c>
      <c r="AW320" s="3">
        <v>53298.506999999998</v>
      </c>
      <c r="AX320" s="3">
        <v>24930</v>
      </c>
      <c r="AY320" s="3">
        <v>18.762</v>
      </c>
      <c r="AZ320" s="3">
        <v>66.900000000000006</v>
      </c>
      <c r="BA320" s="3">
        <v>0</v>
      </c>
      <c r="BB320" s="3">
        <v>19929</v>
      </c>
      <c r="BC320" s="3">
        <v>2</v>
      </c>
      <c r="BD320" s="3">
        <v>1333</v>
      </c>
      <c r="BE320" s="3">
        <v>2</v>
      </c>
      <c r="BF320" s="3">
        <v>4655</v>
      </c>
      <c r="BG320" s="3">
        <v>2</v>
      </c>
      <c r="BH320" s="3">
        <v>28</v>
      </c>
      <c r="BI320" s="3">
        <v>2</v>
      </c>
      <c r="BJ320" s="3">
        <v>11329</v>
      </c>
      <c r="BK320" s="3">
        <v>12777</v>
      </c>
      <c r="BL320" s="3">
        <v>0.76</v>
      </c>
      <c r="BM320" s="3">
        <v>61.7</v>
      </c>
      <c r="BN320" s="5">
        <v>37574</v>
      </c>
      <c r="BO320" s="3">
        <v>1</v>
      </c>
      <c r="BP320" s="3">
        <v>1</v>
      </c>
      <c r="BQ320" s="3" t="s">
        <v>889</v>
      </c>
      <c r="BR320" s="3" t="s">
        <v>165</v>
      </c>
      <c r="BS320" s="3">
        <v>192880</v>
      </c>
      <c r="BT320" s="3">
        <v>1448</v>
      </c>
      <c r="BV320" s="3" t="s">
        <v>890</v>
      </c>
      <c r="BW320" s="3" t="s">
        <v>99</v>
      </c>
      <c r="BX320" s="3" t="s">
        <v>891</v>
      </c>
      <c r="BY320" s="3" t="s">
        <v>137</v>
      </c>
      <c r="BZ320" s="3">
        <v>9</v>
      </c>
      <c r="CA320" s="3" t="s">
        <v>101</v>
      </c>
      <c r="CD320" s="3">
        <v>31.317397</v>
      </c>
      <c r="CE320" s="3" t="s">
        <v>892</v>
      </c>
      <c r="CF320" s="3">
        <v>-101.868557</v>
      </c>
      <c r="CG320" s="3">
        <v>58</v>
      </c>
      <c r="CI320" s="3" t="s">
        <v>140</v>
      </c>
      <c r="CJ320" s="3" t="s">
        <v>89</v>
      </c>
      <c r="CK320" s="3" t="s">
        <v>893</v>
      </c>
      <c r="CL320" s="3">
        <v>101846894</v>
      </c>
      <c r="CM320" s="3">
        <v>201</v>
      </c>
      <c r="CN320" s="3">
        <v>10713</v>
      </c>
      <c r="CO320" s="3">
        <v>254</v>
      </c>
      <c r="CP320" s="3">
        <v>0</v>
      </c>
    </row>
    <row r="321" spans="1:94" ht="45">
      <c r="A321" s="4">
        <v>42089306500000</v>
      </c>
      <c r="B321" s="7">
        <v>4208930650</v>
      </c>
      <c r="C321" s="4">
        <f>COUNTIF(Table2[API 10/UWI],Table1[[#This Row],[Cleaned API]])</f>
        <v>2</v>
      </c>
      <c r="D321" s="7" t="str">
        <f>IFERROR(INDEX(Table2[Permit Type],MATCH(Table1[[#This Row],[Cleaned API]],Table2[API 10/UWI],0)), "Not in Permit List")</f>
        <v>Recomplete</v>
      </c>
      <c r="E321" s="7" t="str">
        <f>IF(AND(Table1[[#This Row],[Occurences in Magnum Permit List]]&gt;0, Table1[[#This Row],[Data Pull Permit Type]]="NewDrill"), "Y", "N")</f>
        <v>N</v>
      </c>
      <c r="F321" s="3" t="s">
        <v>89</v>
      </c>
      <c r="G321" s="3" t="s">
        <v>793</v>
      </c>
      <c r="H321" s="8">
        <v>2</v>
      </c>
      <c r="I321" s="3" t="s">
        <v>179</v>
      </c>
      <c r="J321" s="3" t="str">
        <f>LEFT(Table1[[#This Row],[County/Parish]],LEN(Table1[[#This Row],[County/Parish]])-5)</f>
        <v>COLORADO</v>
      </c>
      <c r="K321" s="3" t="s">
        <v>364</v>
      </c>
      <c r="L321" s="3" t="s">
        <v>93</v>
      </c>
      <c r="M321" s="3" t="s">
        <v>211</v>
      </c>
      <c r="N321" s="3" t="s">
        <v>95</v>
      </c>
      <c r="O321" s="3">
        <v>16200</v>
      </c>
      <c r="P321" s="5">
        <v>38231</v>
      </c>
      <c r="Q321" s="5">
        <v>37500</v>
      </c>
      <c r="R321" s="5">
        <v>37530</v>
      </c>
      <c r="S321" s="3">
        <v>2</v>
      </c>
      <c r="T321" s="3">
        <v>407</v>
      </c>
      <c r="Y321" s="3">
        <v>235</v>
      </c>
      <c r="Z321" s="3">
        <v>0</v>
      </c>
      <c r="AA321" s="3">
        <v>68</v>
      </c>
      <c r="AD321" s="3">
        <v>172</v>
      </c>
      <c r="AF321" s="3" t="s">
        <v>108</v>
      </c>
      <c r="AJ321" s="3" t="s">
        <v>181</v>
      </c>
      <c r="AK321" s="3">
        <v>0</v>
      </c>
      <c r="AL321" s="3">
        <v>1</v>
      </c>
      <c r="AM321" s="3">
        <v>8</v>
      </c>
      <c r="AN321" s="3">
        <v>7581</v>
      </c>
      <c r="AO321" s="3">
        <v>0</v>
      </c>
      <c r="AR321" s="5">
        <v>38108</v>
      </c>
      <c r="AT321" s="3">
        <v>0</v>
      </c>
      <c r="AU321" s="3">
        <v>0</v>
      </c>
      <c r="AZ321" s="3">
        <v>0</v>
      </c>
      <c r="BA321" s="3">
        <v>0</v>
      </c>
      <c r="BB321" s="3">
        <v>235</v>
      </c>
      <c r="BC321" s="3">
        <v>2</v>
      </c>
      <c r="BF321" s="3">
        <v>39</v>
      </c>
      <c r="BG321" s="3">
        <v>2</v>
      </c>
      <c r="BH321" s="3">
        <v>0</v>
      </c>
      <c r="BI321" s="3">
        <v>2</v>
      </c>
      <c r="BJ321" s="3">
        <v>11434</v>
      </c>
      <c r="BK321" s="3">
        <v>11864</v>
      </c>
      <c r="BN321" s="5">
        <v>37488</v>
      </c>
      <c r="BO321" s="3">
        <v>1</v>
      </c>
      <c r="BP321" s="3">
        <v>1</v>
      </c>
      <c r="BS321" s="3">
        <v>193202</v>
      </c>
      <c r="BT321" s="3">
        <v>430</v>
      </c>
      <c r="BV321" s="3" t="s">
        <v>894</v>
      </c>
      <c r="BW321" s="3" t="s">
        <v>99</v>
      </c>
      <c r="BX321" s="3">
        <v>3</v>
      </c>
      <c r="BY321" s="3" t="s">
        <v>100</v>
      </c>
      <c r="CA321" s="3" t="s">
        <v>101</v>
      </c>
      <c r="CD321" s="3">
        <v>29.653923299999999</v>
      </c>
      <c r="CE321" s="3">
        <v>163</v>
      </c>
      <c r="CF321" s="3">
        <v>-96.663258999999996</v>
      </c>
      <c r="CI321" s="3" t="s">
        <v>102</v>
      </c>
      <c r="CJ321" s="3" t="s">
        <v>89</v>
      </c>
      <c r="CK321" s="3" t="s">
        <v>268</v>
      </c>
      <c r="CL321" s="3">
        <v>101846636</v>
      </c>
      <c r="CN321" s="3">
        <v>407</v>
      </c>
      <c r="CO321" s="3">
        <v>0</v>
      </c>
      <c r="CP321" s="3">
        <v>0</v>
      </c>
    </row>
    <row r="322" spans="1:94" ht="60">
      <c r="A322" s="4">
        <v>42409327000000</v>
      </c>
      <c r="B322" s="7">
        <v>4240932700</v>
      </c>
      <c r="C322" s="4">
        <f>COUNTIF(Table2[API 10/UWI],Table1[[#This Row],[Cleaned API]])</f>
        <v>0</v>
      </c>
      <c r="D322" s="7" t="str">
        <f>IFERROR(INDEX(Table2[Permit Type],MATCH(Table1[[#This Row],[Cleaned API]],Table2[API 10/UWI],0)), "Not in Permit List")</f>
        <v>Not in Permit List</v>
      </c>
      <c r="E322" s="7" t="str">
        <f>IF(AND(Table1[[#This Row],[Occurences in Magnum Permit List]]&gt;0, Table1[[#This Row],[Data Pull Permit Type]]="NewDrill"), "Y", "N")</f>
        <v>N</v>
      </c>
      <c r="F322" s="3" t="s">
        <v>89</v>
      </c>
      <c r="G322" s="3" t="s">
        <v>388</v>
      </c>
      <c r="H322" s="8">
        <v>2</v>
      </c>
      <c r="I322" s="3" t="s">
        <v>293</v>
      </c>
      <c r="J322" s="3" t="str">
        <f>LEFT(Table1[[#This Row],[County/Parish]],LEN(Table1[[#This Row],[County/Parish]])-5)</f>
        <v>SAN PATRICIO</v>
      </c>
      <c r="K322" s="3">
        <v>9300</v>
      </c>
      <c r="L322" s="3" t="s">
        <v>93</v>
      </c>
      <c r="M322" s="3" t="s">
        <v>94</v>
      </c>
      <c r="N322" s="3" t="s">
        <v>119</v>
      </c>
      <c r="O322" s="3">
        <v>9680</v>
      </c>
      <c r="P322" s="5">
        <v>37566</v>
      </c>
      <c r="Q322" s="5">
        <v>37561</v>
      </c>
      <c r="R322" s="5">
        <v>40664</v>
      </c>
      <c r="S322" s="3">
        <v>99</v>
      </c>
      <c r="T322" s="3">
        <v>466667</v>
      </c>
      <c r="V322" s="3">
        <v>3564</v>
      </c>
      <c r="Y322" s="3">
        <v>13</v>
      </c>
      <c r="Z322" s="3">
        <v>10116</v>
      </c>
      <c r="AA322" s="3">
        <v>81342</v>
      </c>
      <c r="AC322" s="3">
        <v>165</v>
      </c>
      <c r="AD322" s="3">
        <v>21658</v>
      </c>
      <c r="AE322" s="3">
        <v>948</v>
      </c>
      <c r="AF322" s="3" t="s">
        <v>96</v>
      </c>
      <c r="AG322" s="3">
        <v>127040</v>
      </c>
      <c r="AH322" s="3">
        <v>22121</v>
      </c>
      <c r="AI322" s="3">
        <v>1096</v>
      </c>
      <c r="AK322" s="3">
        <v>7</v>
      </c>
      <c r="AL322" s="3">
        <v>156</v>
      </c>
      <c r="AM322" s="3">
        <v>897</v>
      </c>
      <c r="AN322" s="3">
        <v>938387</v>
      </c>
      <c r="AO322" s="3">
        <v>1</v>
      </c>
      <c r="AP322" s="3">
        <v>185</v>
      </c>
      <c r="AQ322" s="3">
        <v>15632</v>
      </c>
      <c r="AR322" s="5">
        <v>42644</v>
      </c>
      <c r="AS322" s="3">
        <v>1708</v>
      </c>
      <c r="AT322" s="3">
        <v>0</v>
      </c>
      <c r="AU322" s="3">
        <v>0</v>
      </c>
      <c r="AV322" s="3">
        <v>129300</v>
      </c>
      <c r="AW322" s="3">
        <v>227934.783</v>
      </c>
      <c r="AX322" s="3">
        <v>130940</v>
      </c>
      <c r="AY322" s="3">
        <v>4.3869999999999996</v>
      </c>
      <c r="AZ322" s="3">
        <v>7.7</v>
      </c>
      <c r="BA322" s="3">
        <v>0</v>
      </c>
      <c r="BB322" s="3">
        <v>27800</v>
      </c>
      <c r="BC322" s="3">
        <v>2</v>
      </c>
      <c r="BD322" s="3">
        <v>215</v>
      </c>
      <c r="BE322" s="3">
        <v>2</v>
      </c>
      <c r="BF322" s="3">
        <v>4848</v>
      </c>
      <c r="BG322" s="3">
        <v>2</v>
      </c>
      <c r="BH322" s="3">
        <v>29</v>
      </c>
      <c r="BI322" s="3">
        <v>2</v>
      </c>
      <c r="BJ322" s="3">
        <v>9374</v>
      </c>
      <c r="BK322" s="3">
        <v>9381</v>
      </c>
      <c r="BL322" s="3">
        <v>0.61</v>
      </c>
      <c r="BM322" s="3">
        <v>50</v>
      </c>
      <c r="BN322" s="5">
        <v>37568</v>
      </c>
      <c r="BO322" s="3">
        <v>1</v>
      </c>
      <c r="BP322" s="3">
        <v>1</v>
      </c>
      <c r="BQ322" s="3" t="s">
        <v>464</v>
      </c>
      <c r="BR322" s="3" t="s">
        <v>335</v>
      </c>
      <c r="BS322" s="3">
        <v>192315</v>
      </c>
      <c r="BT322" s="3">
        <v>7</v>
      </c>
      <c r="BV322" s="3" t="s">
        <v>295</v>
      </c>
      <c r="BW322" s="3" t="s">
        <v>99</v>
      </c>
      <c r="BX322" s="3">
        <v>4</v>
      </c>
      <c r="BY322" s="3" t="s">
        <v>100</v>
      </c>
      <c r="CA322" s="3" t="s">
        <v>101</v>
      </c>
      <c r="CD322" s="3">
        <v>27.998834500000001</v>
      </c>
      <c r="CE322" s="3">
        <v>129</v>
      </c>
      <c r="CF322" s="3">
        <v>-97.412562600000001</v>
      </c>
      <c r="CI322" s="3" t="s">
        <v>102</v>
      </c>
      <c r="CJ322" s="3" t="s">
        <v>89</v>
      </c>
      <c r="CK322" s="3" t="s">
        <v>296</v>
      </c>
      <c r="CL322" s="3">
        <v>100743968</v>
      </c>
      <c r="CM322" s="3">
        <v>46</v>
      </c>
      <c r="CN322" s="3">
        <v>10485</v>
      </c>
      <c r="CO322" s="3">
        <v>807</v>
      </c>
      <c r="CP322" s="3">
        <v>0</v>
      </c>
    </row>
    <row r="323" spans="1:94" ht="60">
      <c r="A323" s="4">
        <v>42409325860000</v>
      </c>
      <c r="B323" s="7">
        <v>4240932586</v>
      </c>
      <c r="C323" s="4">
        <f>COUNTIF(Table2[API 10/UWI],Table1[[#This Row],[Cleaned API]])</f>
        <v>4</v>
      </c>
      <c r="D323" s="7" t="str">
        <f>IFERROR(INDEX(Table2[Permit Type],MATCH(Table1[[#This Row],[Cleaned API]],Table2[API 10/UWI],0)), "Not in Permit List")</f>
        <v>Recomplete</v>
      </c>
      <c r="E323" s="7" t="str">
        <f>IF(AND(Table1[[#This Row],[Occurences in Magnum Permit List]]&gt;0, Table1[[#This Row],[Data Pull Permit Type]]="NewDrill"), "Y", "N")</f>
        <v>N</v>
      </c>
      <c r="F323" s="3" t="s">
        <v>89</v>
      </c>
      <c r="G323" s="3" t="s">
        <v>895</v>
      </c>
      <c r="H323" s="8">
        <v>1</v>
      </c>
      <c r="I323" s="3" t="s">
        <v>293</v>
      </c>
      <c r="J323" s="3" t="str">
        <f>LEFT(Table1[[#This Row],[County/Parish]],LEN(Table1[[#This Row],[County/Parish]])-5)</f>
        <v>SAN PATRICIO</v>
      </c>
      <c r="K323" s="3" t="s">
        <v>896</v>
      </c>
      <c r="L323" s="3" t="s">
        <v>93</v>
      </c>
      <c r="M323" s="3" t="s">
        <v>211</v>
      </c>
      <c r="N323" s="3" t="s">
        <v>95</v>
      </c>
      <c r="O323" s="3">
        <v>9500</v>
      </c>
      <c r="P323" s="5">
        <v>38343</v>
      </c>
      <c r="Q323" s="5">
        <v>37591</v>
      </c>
      <c r="R323" s="5">
        <v>38687</v>
      </c>
      <c r="S323" s="3">
        <v>37</v>
      </c>
      <c r="T323" s="3">
        <v>138793</v>
      </c>
      <c r="V323" s="3">
        <v>7686</v>
      </c>
      <c r="Y323" s="3">
        <v>49</v>
      </c>
      <c r="Z323" s="3">
        <v>1076</v>
      </c>
      <c r="AA323" s="3">
        <v>30818</v>
      </c>
      <c r="AC323" s="3">
        <v>20</v>
      </c>
      <c r="AD323" s="3">
        <v>763</v>
      </c>
      <c r="AE323" s="3">
        <v>1417</v>
      </c>
      <c r="AF323" s="3" t="s">
        <v>96</v>
      </c>
      <c r="AG323" s="3">
        <v>22909</v>
      </c>
      <c r="AH323" s="3">
        <v>5235</v>
      </c>
      <c r="AI323" s="3">
        <v>177</v>
      </c>
      <c r="AK323" s="3">
        <v>7</v>
      </c>
      <c r="AL323" s="3">
        <v>26</v>
      </c>
      <c r="AM323" s="3">
        <v>109</v>
      </c>
      <c r="AN323" s="3">
        <v>154323</v>
      </c>
      <c r="AO323" s="3">
        <v>0</v>
      </c>
      <c r="AP323" s="3">
        <v>2289</v>
      </c>
      <c r="AQ323" s="3">
        <v>46532</v>
      </c>
      <c r="AR323" s="5">
        <v>37626</v>
      </c>
      <c r="AS323" s="3">
        <v>361</v>
      </c>
      <c r="AT323" s="3">
        <v>2115</v>
      </c>
      <c r="AU323" s="3">
        <v>2525</v>
      </c>
      <c r="AV323" s="3">
        <v>14620</v>
      </c>
      <c r="AW323" s="3">
        <v>16001.284</v>
      </c>
      <c r="AX323" s="3">
        <v>18060</v>
      </c>
      <c r="AY323" s="3">
        <v>62.494999999999997</v>
      </c>
      <c r="AZ323" s="3">
        <v>68.400000000000006</v>
      </c>
      <c r="BA323" s="3">
        <v>0</v>
      </c>
      <c r="BB323" s="3">
        <v>5466</v>
      </c>
      <c r="BC323" s="3">
        <v>7</v>
      </c>
      <c r="BD323" s="3">
        <v>348</v>
      </c>
      <c r="BE323" s="3">
        <v>4</v>
      </c>
      <c r="BF323" s="3">
        <v>1165</v>
      </c>
      <c r="BG323" s="3">
        <v>7</v>
      </c>
      <c r="BH323" s="3">
        <v>7</v>
      </c>
      <c r="BI323" s="3">
        <v>7</v>
      </c>
      <c r="BJ323" s="3">
        <v>8032</v>
      </c>
      <c r="BK323" s="3">
        <v>8034</v>
      </c>
      <c r="BL323" s="3">
        <v>0.67</v>
      </c>
      <c r="BM323" s="3">
        <v>62.8</v>
      </c>
      <c r="BN323" s="5">
        <v>37610</v>
      </c>
      <c r="BO323" s="3">
        <v>1</v>
      </c>
      <c r="BP323" s="3">
        <v>1</v>
      </c>
      <c r="BQ323" s="3" t="s">
        <v>897</v>
      </c>
      <c r="BR323" s="3" t="s">
        <v>335</v>
      </c>
      <c r="BS323" s="3">
        <v>192661</v>
      </c>
      <c r="BT323" s="3">
        <v>2</v>
      </c>
      <c r="BV323" s="3" t="s">
        <v>349</v>
      </c>
      <c r="BW323" s="3" t="s">
        <v>99</v>
      </c>
      <c r="BX323" s="3">
        <v>4</v>
      </c>
      <c r="BY323" s="3" t="s">
        <v>100</v>
      </c>
      <c r="CA323" s="3" t="s">
        <v>101</v>
      </c>
      <c r="CD323" s="3">
        <v>27.984111899999998</v>
      </c>
      <c r="CE323" s="3">
        <v>231</v>
      </c>
      <c r="CF323" s="3">
        <v>-97.264985100000004</v>
      </c>
      <c r="CI323" s="3" t="s">
        <v>102</v>
      </c>
      <c r="CJ323" s="3" t="s">
        <v>89</v>
      </c>
      <c r="CK323" s="3" t="s">
        <v>350</v>
      </c>
      <c r="CL323" s="3">
        <v>100743929</v>
      </c>
      <c r="CM323" s="3">
        <v>2337</v>
      </c>
      <c r="CN323" s="3">
        <v>37395</v>
      </c>
      <c r="CO323" s="3">
        <v>291</v>
      </c>
      <c r="CP323" s="3">
        <v>0</v>
      </c>
    </row>
    <row r="324" spans="1:94" ht="45">
      <c r="A324" s="4">
        <v>42015307240000</v>
      </c>
      <c r="B324" s="7">
        <v>4201530724</v>
      </c>
      <c r="C324" s="4">
        <f>COUNTIF(Table2[API 10/UWI],Table1[[#This Row],[Cleaned API]])</f>
        <v>0</v>
      </c>
      <c r="D324" s="7" t="str">
        <f>IFERROR(INDEX(Table2[Permit Type],MATCH(Table1[[#This Row],[Cleaned API]],Table2[API 10/UWI],0)), "Not in Permit List")</f>
        <v>Not in Permit List</v>
      </c>
      <c r="E324" s="7" t="str">
        <f>IF(AND(Table1[[#This Row],[Occurences in Magnum Permit List]]&gt;0, Table1[[#This Row],[Data Pull Permit Type]]="NewDrill"), "Y", "N")</f>
        <v>N</v>
      </c>
      <c r="F324" s="3" t="s">
        <v>89</v>
      </c>
      <c r="G324" s="3" t="s">
        <v>898</v>
      </c>
      <c r="H324" s="8">
        <v>1</v>
      </c>
      <c r="I324" s="3" t="s">
        <v>236</v>
      </c>
      <c r="J324" s="3" t="str">
        <f>LEFT(Table1[[#This Row],[County/Parish]],LEN(Table1[[#This Row],[County/Parish]])-5)</f>
        <v>AUSTIN</v>
      </c>
      <c r="K324" s="3" t="s">
        <v>899</v>
      </c>
      <c r="L324" s="3" t="s">
        <v>93</v>
      </c>
      <c r="M324" s="3" t="s">
        <v>94</v>
      </c>
      <c r="N324" s="3" t="s">
        <v>149</v>
      </c>
      <c r="O324" s="3">
        <v>21150</v>
      </c>
      <c r="P324" s="5">
        <v>36898</v>
      </c>
      <c r="Q324" s="5">
        <v>37408</v>
      </c>
      <c r="R324" s="5">
        <v>42156</v>
      </c>
      <c r="S324" s="3">
        <v>156</v>
      </c>
      <c r="T324" s="3">
        <v>61114</v>
      </c>
      <c r="V324" s="3">
        <v>1109</v>
      </c>
      <c r="X324" s="3">
        <v>3</v>
      </c>
      <c r="Z324" s="3">
        <v>6930</v>
      </c>
      <c r="AA324" s="3">
        <v>11295</v>
      </c>
      <c r="AC324" s="3">
        <v>48</v>
      </c>
      <c r="AD324" s="3">
        <v>1561</v>
      </c>
      <c r="AE324" s="3">
        <v>294</v>
      </c>
      <c r="AF324" s="3" t="s">
        <v>108</v>
      </c>
      <c r="AG324" s="3">
        <v>10600</v>
      </c>
      <c r="AH324" s="3">
        <v>2061</v>
      </c>
      <c r="AI324" s="3">
        <v>1202</v>
      </c>
      <c r="AJ324" s="3" t="s">
        <v>181</v>
      </c>
      <c r="AK324" s="3">
        <v>2</v>
      </c>
      <c r="AL324" s="3">
        <v>18</v>
      </c>
      <c r="AM324" s="3">
        <v>95</v>
      </c>
      <c r="AN324" s="3">
        <v>107774</v>
      </c>
      <c r="AO324" s="3">
        <v>0</v>
      </c>
      <c r="AP324" s="3">
        <v>145</v>
      </c>
      <c r="AQ324" s="3">
        <v>386</v>
      </c>
      <c r="AR324" s="5">
        <v>42491</v>
      </c>
      <c r="AS324" s="3">
        <v>43</v>
      </c>
      <c r="AT324" s="3">
        <v>0</v>
      </c>
      <c r="AU324" s="3">
        <v>0</v>
      </c>
      <c r="AV324" s="3">
        <v>44620</v>
      </c>
      <c r="AW324" s="3">
        <v>14428.571</v>
      </c>
      <c r="AX324" s="3">
        <v>55110</v>
      </c>
      <c r="AY324" s="3">
        <v>69.307000000000002</v>
      </c>
      <c r="AZ324" s="3">
        <v>22.4</v>
      </c>
      <c r="BB324" s="3">
        <v>2945</v>
      </c>
      <c r="BC324" s="3">
        <v>2</v>
      </c>
      <c r="BD324" s="3">
        <v>113</v>
      </c>
      <c r="BE324" s="3">
        <v>105</v>
      </c>
      <c r="BF324" s="3">
        <v>557</v>
      </c>
      <c r="BG324" s="3">
        <v>2</v>
      </c>
      <c r="BH324" s="3">
        <v>3</v>
      </c>
      <c r="BI324" s="3">
        <v>2</v>
      </c>
      <c r="BJ324" s="3">
        <v>10981</v>
      </c>
      <c r="BK324" s="3">
        <v>10995</v>
      </c>
      <c r="BL324" s="3">
        <v>0.73</v>
      </c>
      <c r="BM324" s="3">
        <v>56</v>
      </c>
      <c r="BN324" s="5">
        <v>37424</v>
      </c>
      <c r="BO324" s="3">
        <v>1</v>
      </c>
      <c r="BP324" s="3">
        <v>1</v>
      </c>
      <c r="BQ324" s="3" t="s">
        <v>89</v>
      </c>
      <c r="BR324" s="3" t="s">
        <v>165</v>
      </c>
      <c r="BS324" s="3">
        <v>192497</v>
      </c>
      <c r="BT324" s="3">
        <v>14</v>
      </c>
      <c r="BV324" s="3" t="s">
        <v>238</v>
      </c>
      <c r="BW324" s="3" t="s">
        <v>99</v>
      </c>
      <c r="BX324" s="3">
        <v>3</v>
      </c>
      <c r="BY324" s="3" t="s">
        <v>100</v>
      </c>
      <c r="CA324" s="3" t="s">
        <v>101</v>
      </c>
      <c r="CD324" s="3">
        <v>30.019470599999998</v>
      </c>
      <c r="CE324" s="3">
        <v>4</v>
      </c>
      <c r="CF324" s="3">
        <v>-96.468002600000005</v>
      </c>
      <c r="CI324" s="3" t="s">
        <v>102</v>
      </c>
      <c r="CJ324" s="3" t="s">
        <v>89</v>
      </c>
      <c r="CK324" s="3" t="s">
        <v>505</v>
      </c>
      <c r="CL324" s="3">
        <v>100743827</v>
      </c>
      <c r="CM324" s="3">
        <v>49</v>
      </c>
      <c r="CN324" s="3">
        <v>707</v>
      </c>
      <c r="CO324" s="3">
        <v>81</v>
      </c>
      <c r="CP324" s="3">
        <v>0</v>
      </c>
    </row>
    <row r="325" spans="1:94" ht="45">
      <c r="A325" s="4">
        <v>42175334410000</v>
      </c>
      <c r="B325" s="7">
        <v>4217533441</v>
      </c>
      <c r="C325" s="4">
        <f>COUNTIF(Table2[API 10/UWI],Table1[[#This Row],[Cleaned API]])</f>
        <v>0</v>
      </c>
      <c r="D325" s="7" t="str">
        <f>IFERROR(INDEX(Table2[Permit Type],MATCH(Table1[[#This Row],[Cleaned API]],Table2[API 10/UWI],0)), "Not in Permit List")</f>
        <v>Not in Permit List</v>
      </c>
      <c r="E325" s="7" t="str">
        <f>IF(AND(Table1[[#This Row],[Occurences in Magnum Permit List]]&gt;0, Table1[[#This Row],[Data Pull Permit Type]]="NewDrill"), "Y", "N")</f>
        <v>N</v>
      </c>
      <c r="F325" s="3" t="s">
        <v>89</v>
      </c>
      <c r="G325" s="3" t="s">
        <v>900</v>
      </c>
      <c r="H325" s="8">
        <v>1</v>
      </c>
      <c r="I325" s="3" t="s">
        <v>498</v>
      </c>
      <c r="J325" s="3" t="str">
        <f>LEFT(Table1[[#This Row],[County/Parish]],LEN(Table1[[#This Row],[County/Parish]])-5)</f>
        <v>GOLIAD</v>
      </c>
      <c r="K325" s="3" t="s">
        <v>356</v>
      </c>
      <c r="L325" s="3" t="s">
        <v>93</v>
      </c>
      <c r="M325" s="3" t="s">
        <v>94</v>
      </c>
      <c r="N325" s="3" t="s">
        <v>95</v>
      </c>
      <c r="O325" s="3">
        <v>15950</v>
      </c>
      <c r="P325" s="5">
        <v>38419</v>
      </c>
      <c r="Q325" s="5">
        <v>37591</v>
      </c>
      <c r="R325" s="5">
        <v>43132</v>
      </c>
      <c r="S325" s="3">
        <v>170</v>
      </c>
      <c r="T325" s="3">
        <v>257725</v>
      </c>
      <c r="V325" s="3">
        <v>1405</v>
      </c>
      <c r="Y325" s="3">
        <v>1</v>
      </c>
      <c r="Z325" s="3">
        <v>0</v>
      </c>
      <c r="AA325" s="3">
        <v>44359</v>
      </c>
      <c r="AD325" s="3">
        <v>9870</v>
      </c>
      <c r="AE325" s="3">
        <v>0</v>
      </c>
      <c r="AF325" s="3" t="s">
        <v>96</v>
      </c>
      <c r="AG325" s="3">
        <v>62211</v>
      </c>
      <c r="AH325" s="3">
        <v>10368</v>
      </c>
      <c r="AI325" s="3">
        <v>0</v>
      </c>
      <c r="AK325" s="3">
        <v>0</v>
      </c>
      <c r="AL325" s="3">
        <v>99</v>
      </c>
      <c r="AM325" s="3">
        <v>595</v>
      </c>
      <c r="AN325" s="3">
        <v>594645</v>
      </c>
      <c r="AO325" s="3">
        <v>0</v>
      </c>
      <c r="AP325" s="3">
        <v>140</v>
      </c>
      <c r="AQ325" s="3">
        <v>5592</v>
      </c>
      <c r="AR325" s="5">
        <v>38124</v>
      </c>
      <c r="AS325" s="3">
        <v>0</v>
      </c>
      <c r="AT325" s="3">
        <v>220</v>
      </c>
      <c r="AU325" s="3">
        <v>560</v>
      </c>
      <c r="AW325" s="3">
        <v>1372000</v>
      </c>
      <c r="AX325" s="3">
        <v>183430</v>
      </c>
      <c r="AY325" s="3">
        <v>0.72899999999999998</v>
      </c>
      <c r="AZ325" s="3">
        <v>0</v>
      </c>
      <c r="BA325" s="3">
        <v>0</v>
      </c>
      <c r="BB325" s="3">
        <v>18434</v>
      </c>
      <c r="BC325" s="3">
        <v>2</v>
      </c>
      <c r="BD325" s="3">
        <v>234</v>
      </c>
      <c r="BE325" s="3">
        <v>34</v>
      </c>
      <c r="BF325" s="3">
        <v>3072</v>
      </c>
      <c r="BG325" s="3">
        <v>2</v>
      </c>
      <c r="BH325" s="3">
        <v>18</v>
      </c>
      <c r="BI325" s="3">
        <v>2</v>
      </c>
      <c r="BJ325" s="3">
        <v>13290</v>
      </c>
      <c r="BK325" s="3">
        <v>13296</v>
      </c>
      <c r="BL325" s="3">
        <v>0.65</v>
      </c>
      <c r="BN325" s="5">
        <v>38420</v>
      </c>
      <c r="BO325" s="3">
        <v>1</v>
      </c>
      <c r="BP325" s="3">
        <v>1</v>
      </c>
      <c r="BQ325" s="3" t="s">
        <v>89</v>
      </c>
      <c r="BR325" s="3" t="s">
        <v>97</v>
      </c>
      <c r="BS325" s="3">
        <v>192476</v>
      </c>
      <c r="BT325" s="3">
        <v>6</v>
      </c>
      <c r="BV325" s="3" t="s">
        <v>901</v>
      </c>
      <c r="BW325" s="3" t="s">
        <v>99</v>
      </c>
      <c r="BX325" s="3">
        <v>2</v>
      </c>
      <c r="BY325" s="3" t="s">
        <v>100</v>
      </c>
      <c r="CA325" s="3" t="s">
        <v>101</v>
      </c>
      <c r="CD325" s="3">
        <v>28.912526700000001</v>
      </c>
      <c r="CE325" s="3">
        <v>257</v>
      </c>
      <c r="CF325" s="3">
        <v>-97.419148199999995</v>
      </c>
      <c r="CI325" s="3" t="s">
        <v>102</v>
      </c>
      <c r="CJ325" s="3" t="s">
        <v>89</v>
      </c>
      <c r="CK325" s="3" t="s">
        <v>902</v>
      </c>
      <c r="CL325" s="3">
        <v>100743759</v>
      </c>
      <c r="CM325" s="3">
        <v>1</v>
      </c>
      <c r="CN325" s="3">
        <v>1372</v>
      </c>
      <c r="CO325" s="3">
        <v>0</v>
      </c>
      <c r="CP325" s="3">
        <v>0</v>
      </c>
    </row>
    <row r="326" spans="1:94" ht="60">
      <c r="A326" s="4">
        <v>42215321090000</v>
      </c>
      <c r="B326" s="7">
        <v>4221532109</v>
      </c>
      <c r="C326" s="4">
        <f>COUNTIF(Table2[API 10/UWI],Table1[[#This Row],[Cleaned API]])</f>
        <v>0</v>
      </c>
      <c r="D326" s="7" t="str">
        <f>IFERROR(INDEX(Table2[Permit Type],MATCH(Table1[[#This Row],[Cleaned API]],Table2[API 10/UWI],0)), "Not in Permit List")</f>
        <v>Not in Permit List</v>
      </c>
      <c r="E326" s="7" t="str">
        <f>IF(AND(Table1[[#This Row],[Occurences in Magnum Permit List]]&gt;0, Table1[[#This Row],[Data Pull Permit Type]]="NewDrill"), "Y", "N")</f>
        <v>N</v>
      </c>
      <c r="F326" s="3" t="s">
        <v>89</v>
      </c>
      <c r="G326" s="3" t="s">
        <v>553</v>
      </c>
      <c r="H326" s="8">
        <v>12</v>
      </c>
      <c r="I326" s="3" t="s">
        <v>443</v>
      </c>
      <c r="J326" s="3" t="str">
        <f>LEFT(Table1[[#This Row],[County/Parish]],LEN(Table1[[#This Row],[County/Parish]])-5)</f>
        <v>HIDALGO</v>
      </c>
      <c r="K326" s="3" t="s">
        <v>850</v>
      </c>
      <c r="L326" s="3" t="s">
        <v>93</v>
      </c>
      <c r="M326" s="3" t="s">
        <v>194</v>
      </c>
      <c r="N326" s="3" t="s">
        <v>95</v>
      </c>
      <c r="O326" s="3">
        <v>8100</v>
      </c>
      <c r="P326" s="5">
        <v>37601</v>
      </c>
      <c r="Q326" s="5">
        <v>37591</v>
      </c>
      <c r="R326" s="5">
        <v>40299</v>
      </c>
      <c r="S326" s="3">
        <v>49</v>
      </c>
      <c r="T326" s="3">
        <v>157066</v>
      </c>
      <c r="V326" s="3">
        <v>11868</v>
      </c>
      <c r="Y326" s="3">
        <v>2295</v>
      </c>
      <c r="Z326" s="3">
        <v>8047</v>
      </c>
      <c r="AA326" s="3">
        <v>38046</v>
      </c>
      <c r="AC326" s="3">
        <v>284</v>
      </c>
      <c r="AD326" s="3">
        <v>10048</v>
      </c>
      <c r="AE326" s="3">
        <v>6775</v>
      </c>
      <c r="AF326" s="3" t="s">
        <v>96</v>
      </c>
      <c r="AG326" s="3">
        <v>54081</v>
      </c>
      <c r="AH326" s="3">
        <v>15789</v>
      </c>
      <c r="AI326" s="3">
        <v>1296</v>
      </c>
      <c r="AK326" s="3">
        <v>64</v>
      </c>
      <c r="AL326" s="3">
        <v>133</v>
      </c>
      <c r="AM326" s="3">
        <v>418</v>
      </c>
      <c r="AN326" s="3">
        <v>799774</v>
      </c>
      <c r="AO326" s="3">
        <v>17</v>
      </c>
      <c r="AQ326" s="3">
        <v>25288</v>
      </c>
      <c r="AR326" s="5">
        <v>42522</v>
      </c>
      <c r="AS326" s="3">
        <v>816</v>
      </c>
      <c r="AT326" s="3">
        <v>0</v>
      </c>
      <c r="AU326" s="3">
        <v>0</v>
      </c>
      <c r="AV326" s="3">
        <v>6580</v>
      </c>
      <c r="AX326" s="3">
        <v>13230</v>
      </c>
      <c r="AZ326" s="3">
        <v>152</v>
      </c>
      <c r="BA326" s="3">
        <v>0</v>
      </c>
      <c r="BB326" s="3">
        <v>12967</v>
      </c>
      <c r="BC326" s="3">
        <v>2</v>
      </c>
      <c r="BD326" s="3">
        <v>1971</v>
      </c>
      <c r="BE326" s="3">
        <v>2</v>
      </c>
      <c r="BF326" s="3">
        <v>4132</v>
      </c>
      <c r="BG326" s="3">
        <v>2</v>
      </c>
      <c r="BH326" s="3">
        <v>25</v>
      </c>
      <c r="BI326" s="3">
        <v>2</v>
      </c>
      <c r="BJ326" s="3">
        <v>7511</v>
      </c>
      <c r="BK326" s="3">
        <v>7522</v>
      </c>
      <c r="BL326" s="3">
        <v>0.57999999999999996</v>
      </c>
      <c r="BN326" s="5">
        <v>37602</v>
      </c>
      <c r="BO326" s="3">
        <v>1</v>
      </c>
      <c r="BP326" s="3">
        <v>1</v>
      </c>
      <c r="BQ326" s="3" t="s">
        <v>467</v>
      </c>
      <c r="BR326" s="3" t="s">
        <v>335</v>
      </c>
      <c r="BS326" s="3">
        <v>191941</v>
      </c>
      <c r="BT326" s="3">
        <v>11</v>
      </c>
      <c r="BV326" s="3" t="s">
        <v>445</v>
      </c>
      <c r="BW326" s="3" t="s">
        <v>99</v>
      </c>
      <c r="BX326" s="3">
        <v>4</v>
      </c>
      <c r="BY326" s="3" t="s">
        <v>100</v>
      </c>
      <c r="CA326" s="3" t="s">
        <v>101</v>
      </c>
      <c r="CD326" s="3">
        <v>26.260068499999999</v>
      </c>
      <c r="CE326" s="3">
        <v>54</v>
      </c>
      <c r="CF326" s="3">
        <v>-97.911118999999999</v>
      </c>
      <c r="CG326" s="3">
        <v>58</v>
      </c>
      <c r="CI326" s="3" t="s">
        <v>102</v>
      </c>
      <c r="CJ326" s="3" t="s">
        <v>89</v>
      </c>
      <c r="CK326" s="3" t="s">
        <v>447</v>
      </c>
      <c r="CL326" s="3">
        <v>100736955</v>
      </c>
      <c r="CN326" s="3">
        <v>44305</v>
      </c>
      <c r="CO326" s="3">
        <v>4593</v>
      </c>
      <c r="CP326" s="3">
        <v>0</v>
      </c>
    </row>
    <row r="327" spans="1:94" ht="45">
      <c r="A327" s="4">
        <v>42215322880000</v>
      </c>
      <c r="B327" s="7">
        <v>4221532288</v>
      </c>
      <c r="C327" s="4">
        <f>COUNTIF(Table2[API 10/UWI],Table1[[#This Row],[Cleaned API]])</f>
        <v>0</v>
      </c>
      <c r="D327" s="7" t="str">
        <f>IFERROR(INDEX(Table2[Permit Type],MATCH(Table1[[#This Row],[Cleaned API]],Table2[API 10/UWI],0)), "Not in Permit List")</f>
        <v>Not in Permit List</v>
      </c>
      <c r="E327" s="7" t="str">
        <f>IF(AND(Table1[[#This Row],[Occurences in Magnum Permit List]]&gt;0, Table1[[#This Row],[Data Pull Permit Type]]="NewDrill"), "Y", "N")</f>
        <v>N</v>
      </c>
      <c r="F327" s="3" t="s">
        <v>89</v>
      </c>
      <c r="G327" s="3" t="s">
        <v>553</v>
      </c>
      <c r="H327" s="8">
        <v>13</v>
      </c>
      <c r="I327" s="3" t="s">
        <v>443</v>
      </c>
      <c r="J327" s="3" t="str">
        <f>LEFT(Table1[[#This Row],[County/Parish]],LEN(Table1[[#This Row],[County/Parish]])-5)</f>
        <v>HIDALGO</v>
      </c>
      <c r="K327" s="3" t="s">
        <v>903</v>
      </c>
      <c r="L327" s="3" t="s">
        <v>93</v>
      </c>
      <c r="M327" s="3" t="s">
        <v>194</v>
      </c>
      <c r="N327" s="3" t="s">
        <v>119</v>
      </c>
      <c r="O327" s="3">
        <v>8310</v>
      </c>
      <c r="P327" s="5">
        <v>37839</v>
      </c>
      <c r="Q327" s="5">
        <v>37500</v>
      </c>
      <c r="R327" s="5">
        <v>41030</v>
      </c>
      <c r="S327" s="3">
        <v>90</v>
      </c>
      <c r="T327" s="3">
        <v>348255</v>
      </c>
      <c r="V327" s="3">
        <v>2811</v>
      </c>
      <c r="Y327" s="3">
        <v>296</v>
      </c>
      <c r="Z327" s="3">
        <v>11339</v>
      </c>
      <c r="AA327" s="3">
        <v>60854</v>
      </c>
      <c r="AD327" s="3">
        <v>4252</v>
      </c>
      <c r="AE327" s="3">
        <v>449</v>
      </c>
      <c r="AF327" s="3" t="s">
        <v>96</v>
      </c>
      <c r="AG327" s="3">
        <v>97520</v>
      </c>
      <c r="AH327" s="3">
        <v>16702</v>
      </c>
      <c r="AI327" s="3">
        <v>4876</v>
      </c>
      <c r="AK327" s="3">
        <v>0</v>
      </c>
      <c r="AL327" s="3">
        <v>50</v>
      </c>
      <c r="AM327" s="3">
        <v>300</v>
      </c>
      <c r="AN327" s="3">
        <v>300161</v>
      </c>
      <c r="AO327" s="3">
        <v>1</v>
      </c>
      <c r="AQ327" s="3">
        <v>76744</v>
      </c>
      <c r="AR327" s="5">
        <v>42522</v>
      </c>
      <c r="AS327" s="3">
        <v>196</v>
      </c>
      <c r="AT327" s="3">
        <v>0</v>
      </c>
      <c r="AU327" s="3">
        <v>0</v>
      </c>
      <c r="AW327" s="3">
        <v>338536.58500000002</v>
      </c>
      <c r="AX327" s="3">
        <v>123890</v>
      </c>
      <c r="AY327" s="3">
        <v>2.9540000000000002</v>
      </c>
      <c r="AZ327" s="3">
        <v>0</v>
      </c>
      <c r="BA327" s="3">
        <v>0</v>
      </c>
      <c r="BB327" s="3">
        <v>27393</v>
      </c>
      <c r="BC327" s="3">
        <v>5</v>
      </c>
      <c r="BD327" s="3">
        <v>264</v>
      </c>
      <c r="BE327" s="3">
        <v>2</v>
      </c>
      <c r="BF327" s="3">
        <v>4751</v>
      </c>
      <c r="BG327" s="3">
        <v>5</v>
      </c>
      <c r="BH327" s="3">
        <v>29</v>
      </c>
      <c r="BI327" s="3">
        <v>5</v>
      </c>
      <c r="BJ327" s="3">
        <v>7412</v>
      </c>
      <c r="BK327" s="3">
        <v>7422</v>
      </c>
      <c r="BL327" s="3">
        <v>0.59</v>
      </c>
      <c r="BN327" s="5">
        <v>37854</v>
      </c>
      <c r="BO327" s="3">
        <v>1</v>
      </c>
      <c r="BP327" s="3">
        <v>1</v>
      </c>
      <c r="BQ327" s="3" t="s">
        <v>89</v>
      </c>
      <c r="BR327" s="3" t="s">
        <v>335</v>
      </c>
      <c r="BS327" s="3">
        <v>191931</v>
      </c>
      <c r="BT327" s="3">
        <v>10</v>
      </c>
      <c r="BV327" s="3" t="s">
        <v>445</v>
      </c>
      <c r="BW327" s="3" t="s">
        <v>99</v>
      </c>
      <c r="BX327" s="3">
        <v>4</v>
      </c>
      <c r="BY327" s="3" t="s">
        <v>100</v>
      </c>
      <c r="CA327" s="3" t="s">
        <v>101</v>
      </c>
      <c r="CD327" s="3">
        <v>26.260491999999999</v>
      </c>
      <c r="CE327" s="3">
        <v>54</v>
      </c>
      <c r="CF327" s="3">
        <v>-97.911250300000006</v>
      </c>
      <c r="CI327" s="3" t="s">
        <v>102</v>
      </c>
      <c r="CJ327" s="3" t="s">
        <v>89</v>
      </c>
      <c r="CK327" s="3" t="s">
        <v>447</v>
      </c>
      <c r="CL327" s="3">
        <v>100736953</v>
      </c>
      <c r="CM327" s="3">
        <v>123</v>
      </c>
      <c r="CN327" s="3">
        <v>41640</v>
      </c>
      <c r="CO327" s="3">
        <v>72</v>
      </c>
      <c r="CP327" s="3">
        <v>0</v>
      </c>
    </row>
    <row r="328" spans="1:94" ht="45">
      <c r="A328" s="4">
        <v>42273323670000</v>
      </c>
      <c r="B328" s="7">
        <v>4227332367</v>
      </c>
      <c r="C328" s="4">
        <f>COUNTIF(Table2[API 10/UWI],Table1[[#This Row],[Cleaned API]])</f>
        <v>0</v>
      </c>
      <c r="D328" s="7" t="str">
        <f>IFERROR(INDEX(Table2[Permit Type],MATCH(Table1[[#This Row],[Cleaned API]],Table2[API 10/UWI],0)), "Not in Permit List")</f>
        <v>Not in Permit List</v>
      </c>
      <c r="E328" s="7" t="str">
        <f>IF(AND(Table1[[#This Row],[Occurences in Magnum Permit List]]&gt;0, Table1[[#This Row],[Data Pull Permit Type]]="NewDrill"), "Y", "N")</f>
        <v>N</v>
      </c>
      <c r="F328" s="3" t="s">
        <v>89</v>
      </c>
      <c r="G328" s="3" t="s">
        <v>904</v>
      </c>
      <c r="H328" s="8">
        <v>3</v>
      </c>
      <c r="I328" s="3" t="s">
        <v>483</v>
      </c>
      <c r="J328" s="3" t="str">
        <f>LEFT(Table1[[#This Row],[County/Parish]],LEN(Table1[[#This Row],[County/Parish]])-5)</f>
        <v>KLEBERG</v>
      </c>
      <c r="K328" s="3" t="s">
        <v>905</v>
      </c>
      <c r="L328" s="3" t="s">
        <v>93</v>
      </c>
      <c r="M328" s="3" t="s">
        <v>94</v>
      </c>
      <c r="N328" s="3" t="s">
        <v>95</v>
      </c>
      <c r="O328" s="3">
        <v>10200</v>
      </c>
      <c r="P328" s="5">
        <v>37525</v>
      </c>
      <c r="Q328" s="5">
        <v>37591</v>
      </c>
      <c r="R328" s="5">
        <v>40330</v>
      </c>
      <c r="S328" s="3">
        <v>76</v>
      </c>
      <c r="T328" s="3">
        <v>384962</v>
      </c>
      <c r="V328" s="3">
        <v>1430</v>
      </c>
      <c r="Y328" s="3">
        <v>181</v>
      </c>
      <c r="Z328" s="3">
        <v>248224</v>
      </c>
      <c r="AA328" s="3">
        <v>65590</v>
      </c>
      <c r="AC328" s="3">
        <v>49</v>
      </c>
      <c r="AD328" s="3">
        <v>16930</v>
      </c>
      <c r="AE328" s="3">
        <v>177</v>
      </c>
      <c r="AF328" s="3" t="s">
        <v>96</v>
      </c>
      <c r="AG328" s="3">
        <v>107216</v>
      </c>
      <c r="AH328" s="3">
        <v>18046</v>
      </c>
      <c r="AI328" s="3">
        <v>78923</v>
      </c>
      <c r="AK328" s="3">
        <v>1</v>
      </c>
      <c r="AL328" s="3">
        <v>124</v>
      </c>
      <c r="AM328" s="3">
        <v>738</v>
      </c>
      <c r="AN328" s="3">
        <v>743290</v>
      </c>
      <c r="AO328" s="3">
        <v>27</v>
      </c>
      <c r="AP328" s="3">
        <v>991</v>
      </c>
      <c r="AQ328" s="3">
        <v>168652</v>
      </c>
      <c r="AR328" s="5">
        <v>42583</v>
      </c>
      <c r="AS328" s="3">
        <v>108685</v>
      </c>
      <c r="AT328" s="3">
        <v>0</v>
      </c>
      <c r="AU328" s="3">
        <v>0</v>
      </c>
      <c r="AV328" s="3">
        <v>816930</v>
      </c>
      <c r="AW328" s="3">
        <v>8196000</v>
      </c>
      <c r="AX328" s="3">
        <v>269200</v>
      </c>
      <c r="AY328" s="3">
        <v>0.122</v>
      </c>
      <c r="AZ328" s="3">
        <v>1.2</v>
      </c>
      <c r="BA328" s="3">
        <v>0</v>
      </c>
      <c r="BB328" s="3">
        <v>29802</v>
      </c>
      <c r="BC328" s="3">
        <v>70</v>
      </c>
      <c r="BD328" s="3">
        <v>245</v>
      </c>
      <c r="BE328" s="3">
        <v>70</v>
      </c>
      <c r="BF328" s="3">
        <v>5212</v>
      </c>
      <c r="BG328" s="3">
        <v>70</v>
      </c>
      <c r="BH328" s="3">
        <v>31</v>
      </c>
      <c r="BI328" s="3">
        <v>70</v>
      </c>
      <c r="BJ328" s="3">
        <v>9618</v>
      </c>
      <c r="BK328" s="3">
        <v>9842</v>
      </c>
      <c r="BL328" s="3">
        <v>0.68</v>
      </c>
      <c r="BM328" s="3">
        <v>66</v>
      </c>
      <c r="BN328" s="5">
        <v>37569</v>
      </c>
      <c r="BO328" s="3">
        <v>1</v>
      </c>
      <c r="BP328" s="3">
        <v>1</v>
      </c>
      <c r="BQ328" s="3" t="s">
        <v>89</v>
      </c>
      <c r="BR328" s="3" t="s">
        <v>335</v>
      </c>
      <c r="BS328" s="3">
        <v>191863</v>
      </c>
      <c r="BT328" s="3">
        <v>224</v>
      </c>
      <c r="BV328" s="3" t="s">
        <v>906</v>
      </c>
      <c r="BW328" s="3" t="s">
        <v>99</v>
      </c>
      <c r="BX328" s="3">
        <v>4</v>
      </c>
      <c r="BY328" s="3" t="s">
        <v>100</v>
      </c>
      <c r="CA328" s="3" t="s">
        <v>101</v>
      </c>
      <c r="CD328" s="3">
        <v>27.284873900000001</v>
      </c>
      <c r="CE328" s="3">
        <v>232</v>
      </c>
      <c r="CF328" s="3">
        <v>-97.774533500000004</v>
      </c>
      <c r="CG328" s="3">
        <v>22</v>
      </c>
      <c r="CI328" s="3" t="s">
        <v>102</v>
      </c>
      <c r="CJ328" s="3" t="s">
        <v>89</v>
      </c>
      <c r="CK328" s="3" t="s">
        <v>487</v>
      </c>
      <c r="CL328" s="3">
        <v>100736950</v>
      </c>
      <c r="CM328" s="3">
        <v>4</v>
      </c>
      <c r="CN328" s="3">
        <v>32784</v>
      </c>
      <c r="CO328" s="3">
        <v>4441</v>
      </c>
      <c r="CP328" s="3">
        <v>0</v>
      </c>
    </row>
    <row r="329" spans="1:94" ht="60">
      <c r="A329" s="4">
        <v>42123319240000</v>
      </c>
      <c r="B329" s="7">
        <v>4212331924</v>
      </c>
      <c r="C329" s="4">
        <f>COUNTIF(Table2[API 10/UWI],Table1[[#This Row],[Cleaned API]])</f>
        <v>0</v>
      </c>
      <c r="D329" s="7" t="str">
        <f>IFERROR(INDEX(Table2[Permit Type],MATCH(Table1[[#This Row],[Cleaned API]],Table2[API 10/UWI],0)), "Not in Permit List")</f>
        <v>Not in Permit List</v>
      </c>
      <c r="E329" s="7" t="str">
        <f>IF(AND(Table1[[#This Row],[Occurences in Magnum Permit List]]&gt;0, Table1[[#This Row],[Data Pull Permit Type]]="NewDrill"), "Y", "N")</f>
        <v>N</v>
      </c>
      <c r="F329" s="3" t="s">
        <v>89</v>
      </c>
      <c r="G329" s="3" t="s">
        <v>907</v>
      </c>
      <c r="H329" s="8">
        <v>1</v>
      </c>
      <c r="I329" s="3" t="s">
        <v>275</v>
      </c>
      <c r="J329" s="3" t="str">
        <f>LEFT(Table1[[#This Row],[County/Parish]],LEN(Table1[[#This Row],[County/Parish]])-5)</f>
        <v>DEWITT</v>
      </c>
      <c r="K329" s="3" t="s">
        <v>806</v>
      </c>
      <c r="L329" s="3" t="s">
        <v>93</v>
      </c>
      <c r="M329" s="3" t="s">
        <v>194</v>
      </c>
      <c r="N329" s="3" t="s">
        <v>95</v>
      </c>
      <c r="O329" s="3">
        <v>11150</v>
      </c>
      <c r="P329" s="5">
        <v>37402</v>
      </c>
      <c r="Q329" s="5">
        <v>37469</v>
      </c>
      <c r="R329" s="5">
        <v>39995</v>
      </c>
      <c r="S329" s="3">
        <v>56</v>
      </c>
      <c r="T329" s="3">
        <v>62957</v>
      </c>
      <c r="V329" s="3">
        <v>2665</v>
      </c>
      <c r="Y329" s="3">
        <v>1542</v>
      </c>
      <c r="Z329" s="3">
        <v>1259</v>
      </c>
      <c r="AA329" s="3">
        <v>13158</v>
      </c>
      <c r="AB329" s="3" t="s">
        <v>163</v>
      </c>
      <c r="AC329" s="3">
        <v>868</v>
      </c>
      <c r="AD329" s="3">
        <v>14026</v>
      </c>
      <c r="AE329" s="3">
        <v>1974</v>
      </c>
      <c r="AF329" s="3" t="s">
        <v>96</v>
      </c>
      <c r="AG329" s="3">
        <v>45734</v>
      </c>
      <c r="AH329" s="3">
        <v>9596</v>
      </c>
      <c r="AI329" s="3">
        <v>915</v>
      </c>
      <c r="AJ329" s="3" t="s">
        <v>164</v>
      </c>
      <c r="AK329" s="3">
        <v>15</v>
      </c>
      <c r="AL329" s="3">
        <v>84</v>
      </c>
      <c r="AM329" s="3">
        <v>412</v>
      </c>
      <c r="AN329" s="3">
        <v>504533</v>
      </c>
      <c r="AO329" s="3">
        <v>31</v>
      </c>
      <c r="AP329" s="3">
        <v>18</v>
      </c>
      <c r="AQ329" s="3">
        <v>25</v>
      </c>
      <c r="AR329" s="5">
        <v>40087</v>
      </c>
      <c r="AS329" s="3">
        <v>0</v>
      </c>
      <c r="AT329" s="3">
        <v>0</v>
      </c>
      <c r="AU329" s="3">
        <v>0</v>
      </c>
      <c r="AV329" s="3">
        <v>26690</v>
      </c>
      <c r="AX329" s="3">
        <v>23620</v>
      </c>
      <c r="AZ329" s="3">
        <v>37.5</v>
      </c>
      <c r="BA329" s="3">
        <v>0</v>
      </c>
      <c r="BB329" s="3">
        <v>14026</v>
      </c>
      <c r="BC329" s="3">
        <v>1</v>
      </c>
      <c r="BD329" s="3">
        <v>868</v>
      </c>
      <c r="BE329" s="3">
        <v>1</v>
      </c>
      <c r="BF329" s="3">
        <v>3206</v>
      </c>
      <c r="BG329" s="3">
        <v>1</v>
      </c>
      <c r="BH329" s="3">
        <v>19</v>
      </c>
      <c r="BI329" s="3">
        <v>1</v>
      </c>
      <c r="BJ329" s="3">
        <v>10884</v>
      </c>
      <c r="BK329" s="3">
        <v>10898</v>
      </c>
      <c r="BL329" s="3">
        <v>0.71</v>
      </c>
      <c r="BM329" s="3">
        <v>54.3</v>
      </c>
      <c r="BN329" s="5">
        <v>37467</v>
      </c>
      <c r="BO329" s="3">
        <v>1</v>
      </c>
      <c r="BP329" s="3">
        <v>1</v>
      </c>
      <c r="BQ329" s="3" t="s">
        <v>807</v>
      </c>
      <c r="BR329" s="3" t="s">
        <v>150</v>
      </c>
      <c r="BS329" s="3">
        <v>191815</v>
      </c>
      <c r="BT329" s="3">
        <v>14</v>
      </c>
      <c r="BV329" s="3" t="s">
        <v>908</v>
      </c>
      <c r="BW329" s="3" t="s">
        <v>99</v>
      </c>
      <c r="BX329" s="3">
        <v>2</v>
      </c>
      <c r="BY329" s="3" t="s">
        <v>100</v>
      </c>
      <c r="CA329" s="3" t="s">
        <v>101</v>
      </c>
      <c r="CD329" s="3">
        <v>28.999099300000001</v>
      </c>
      <c r="CE329" s="3">
        <v>425</v>
      </c>
      <c r="CF329" s="3">
        <v>-97.416783699999996</v>
      </c>
      <c r="CI329" s="3" t="s">
        <v>102</v>
      </c>
      <c r="CJ329" s="3" t="s">
        <v>89</v>
      </c>
      <c r="CK329" s="3" t="s">
        <v>909</v>
      </c>
      <c r="CL329" s="3">
        <v>100736863</v>
      </c>
      <c r="CN329" s="3">
        <v>1542</v>
      </c>
      <c r="CO329" s="3">
        <v>31</v>
      </c>
      <c r="CP329" s="3">
        <v>0</v>
      </c>
    </row>
    <row r="330" spans="1:94" ht="30">
      <c r="A330" s="4">
        <v>42297344330000</v>
      </c>
      <c r="B330" s="7">
        <v>4229734433</v>
      </c>
      <c r="C330" s="4">
        <f>COUNTIF(Table2[API 10/UWI],Table1[[#This Row],[Cleaned API]])</f>
        <v>0</v>
      </c>
      <c r="D330" s="7" t="str">
        <f>IFERROR(INDEX(Table2[Permit Type],MATCH(Table1[[#This Row],[Cleaned API]],Table2[API 10/UWI],0)), "Not in Permit List")</f>
        <v>Not in Permit List</v>
      </c>
      <c r="E330" s="7" t="str">
        <f>IF(AND(Table1[[#This Row],[Occurences in Magnum Permit List]]&gt;0, Table1[[#This Row],[Data Pull Permit Type]]="NewDrill"), "Y", "N")</f>
        <v>N</v>
      </c>
      <c r="F330" s="3" t="s">
        <v>89</v>
      </c>
      <c r="G330" s="3" t="s">
        <v>910</v>
      </c>
      <c r="H330" s="8">
        <v>1</v>
      </c>
      <c r="I330" s="3" t="s">
        <v>439</v>
      </c>
      <c r="J330" s="3" t="str">
        <f>LEFT(Table1[[#This Row],[County/Parish]],LEN(Table1[[#This Row],[County/Parish]])-5)</f>
        <v>LIVE OAK</v>
      </c>
      <c r="L330" s="3" t="s">
        <v>93</v>
      </c>
      <c r="M330" s="3" t="s">
        <v>194</v>
      </c>
      <c r="N330" s="3" t="s">
        <v>119</v>
      </c>
      <c r="O330" s="3">
        <v>12260</v>
      </c>
      <c r="P330" s="5">
        <v>37020</v>
      </c>
      <c r="AB330" s="3" t="s">
        <v>163</v>
      </c>
      <c r="AF330" s="3" t="s">
        <v>96</v>
      </c>
      <c r="AJ330" s="3" t="s">
        <v>164</v>
      </c>
      <c r="AR330" s="5">
        <v>39722</v>
      </c>
      <c r="AT330" s="3">
        <v>0</v>
      </c>
      <c r="AU330" s="3">
        <v>0</v>
      </c>
      <c r="BN330" s="5">
        <v>37124</v>
      </c>
      <c r="BO330" s="3">
        <v>1</v>
      </c>
      <c r="BS330" s="3">
        <v>191369</v>
      </c>
      <c r="BV330" s="3" t="s">
        <v>114</v>
      </c>
      <c r="BW330" s="3" t="s">
        <v>99</v>
      </c>
      <c r="BX330" s="3">
        <v>2</v>
      </c>
      <c r="BY330" s="3" t="s">
        <v>100</v>
      </c>
      <c r="BZ330" s="3">
        <v>54</v>
      </c>
      <c r="CA330" s="3" t="s">
        <v>101</v>
      </c>
      <c r="CD330" s="3">
        <v>28.132541700000001</v>
      </c>
      <c r="CE330" s="3">
        <v>861</v>
      </c>
      <c r="CF330" s="3">
        <v>-98.242579199999994</v>
      </c>
      <c r="CI330" s="3" t="s">
        <v>102</v>
      </c>
      <c r="CJ330" s="3" t="s">
        <v>89</v>
      </c>
      <c r="CK330" s="3" t="s">
        <v>646</v>
      </c>
      <c r="CL330" s="3">
        <v>100705503</v>
      </c>
      <c r="CP330" s="3">
        <v>0</v>
      </c>
    </row>
    <row r="331" spans="1:94" ht="60">
      <c r="A331" s="4">
        <v>42409326970000</v>
      </c>
      <c r="B331" s="7">
        <v>4240932697</v>
      </c>
      <c r="C331" s="4">
        <f>COUNTIF(Table2[API 10/UWI],Table1[[#This Row],[Cleaned API]])</f>
        <v>2</v>
      </c>
      <c r="D331" s="7" t="str">
        <f>IFERROR(INDEX(Table2[Permit Type],MATCH(Table1[[#This Row],[Cleaned API]],Table2[API 10/UWI],0)), "Not in Permit List")</f>
        <v>Recomplete</v>
      </c>
      <c r="E331" s="7" t="str">
        <f>IF(AND(Table1[[#This Row],[Occurences in Magnum Permit List]]&gt;0, Table1[[#This Row],[Data Pull Permit Type]]="NewDrill"), "Y", "N")</f>
        <v>N</v>
      </c>
      <c r="F331" s="3" t="s">
        <v>89</v>
      </c>
      <c r="G331" s="3" t="s">
        <v>348</v>
      </c>
      <c r="H331" s="8">
        <v>2</v>
      </c>
      <c r="I331" s="3" t="s">
        <v>293</v>
      </c>
      <c r="J331" s="3" t="str">
        <f>LEFT(Table1[[#This Row],[County/Parish]],LEN(Table1[[#This Row],[County/Parish]])-5)</f>
        <v>SAN PATRICIO</v>
      </c>
      <c r="L331" s="3" t="s">
        <v>107</v>
      </c>
      <c r="M331" s="3" t="s">
        <v>94</v>
      </c>
      <c r="N331" s="3" t="s">
        <v>95</v>
      </c>
      <c r="O331" s="3">
        <v>9500</v>
      </c>
      <c r="P331" s="5">
        <v>37447</v>
      </c>
      <c r="Q331" s="5">
        <v>37530</v>
      </c>
      <c r="R331" s="5">
        <v>39417</v>
      </c>
      <c r="S331" s="3">
        <v>8</v>
      </c>
      <c r="T331" s="3">
        <v>6079</v>
      </c>
      <c r="V331" s="3">
        <v>2001</v>
      </c>
      <c r="X331" s="3">
        <v>94</v>
      </c>
      <c r="Z331" s="3">
        <v>0</v>
      </c>
      <c r="AA331" s="3">
        <v>3014</v>
      </c>
      <c r="AC331" s="3">
        <v>984</v>
      </c>
      <c r="AD331" s="3">
        <v>4824</v>
      </c>
      <c r="AE331" s="3">
        <v>1519</v>
      </c>
      <c r="AF331" s="3" t="s">
        <v>96</v>
      </c>
      <c r="AG331" s="3">
        <v>6079</v>
      </c>
      <c r="AH331" s="3">
        <v>2532</v>
      </c>
      <c r="AI331" s="3">
        <v>0</v>
      </c>
      <c r="AK331" s="3">
        <v>4</v>
      </c>
      <c r="AL331" s="3">
        <v>7</v>
      </c>
      <c r="AM331" s="3">
        <v>15</v>
      </c>
      <c r="AN331" s="3">
        <v>39548</v>
      </c>
      <c r="AO331" s="3">
        <v>0</v>
      </c>
      <c r="AR331" s="5">
        <v>38596</v>
      </c>
      <c r="AX331" s="3">
        <v>3040</v>
      </c>
      <c r="AZ331" s="3">
        <v>0</v>
      </c>
      <c r="BB331" s="3">
        <v>4824</v>
      </c>
      <c r="BC331" s="3">
        <v>1</v>
      </c>
      <c r="BD331" s="3">
        <v>984</v>
      </c>
      <c r="BE331" s="3">
        <v>1</v>
      </c>
      <c r="BF331" s="3">
        <v>1788</v>
      </c>
      <c r="BG331" s="3">
        <v>1</v>
      </c>
      <c r="BH331" s="3">
        <v>11</v>
      </c>
      <c r="BI331" s="3">
        <v>1</v>
      </c>
      <c r="BJ331" s="3">
        <v>4665</v>
      </c>
      <c r="BK331" s="3">
        <v>9197</v>
      </c>
      <c r="BM331" s="3">
        <v>42.6</v>
      </c>
      <c r="BN331" s="5">
        <v>37393</v>
      </c>
      <c r="BO331" s="3">
        <v>1</v>
      </c>
      <c r="BP331" s="3">
        <v>1</v>
      </c>
      <c r="BQ331" s="3" t="s">
        <v>745</v>
      </c>
      <c r="BR331" s="3" t="s">
        <v>335</v>
      </c>
      <c r="BS331" s="3">
        <v>13114</v>
      </c>
      <c r="BT331" s="3">
        <v>4532</v>
      </c>
      <c r="BV331" s="3" t="s">
        <v>349</v>
      </c>
      <c r="BW331" s="3" t="s">
        <v>99</v>
      </c>
      <c r="BX331" s="3">
        <v>4</v>
      </c>
      <c r="BY331" s="3" t="s">
        <v>100</v>
      </c>
      <c r="CA331" s="3" t="s">
        <v>101</v>
      </c>
      <c r="CD331" s="3">
        <v>27.984796200000002</v>
      </c>
      <c r="CF331" s="3">
        <v>-97.264060999999998</v>
      </c>
      <c r="CI331" s="3" t="s">
        <v>102</v>
      </c>
      <c r="CJ331" s="3" t="s">
        <v>89</v>
      </c>
      <c r="CL331" s="3">
        <v>100705267</v>
      </c>
      <c r="CM331" s="3">
        <v>94</v>
      </c>
      <c r="CO331" s="3">
        <v>0</v>
      </c>
      <c r="CP331" s="3">
        <v>0</v>
      </c>
    </row>
    <row r="332" spans="1:94" ht="45">
      <c r="A332" s="4">
        <v>42245322290000</v>
      </c>
      <c r="B332" s="7">
        <v>4224532229</v>
      </c>
      <c r="C332" s="4">
        <f>COUNTIF(Table2[API 10/UWI],Table1[[#This Row],[Cleaned API]])</f>
        <v>0</v>
      </c>
      <c r="D332" s="7" t="str">
        <f>IFERROR(INDEX(Table2[Permit Type],MATCH(Table1[[#This Row],[Cleaned API]],Table2[API 10/UWI],0)), "Not in Permit List")</f>
        <v>Not in Permit List</v>
      </c>
      <c r="E332" s="7" t="str">
        <f>IF(AND(Table1[[#This Row],[Occurences in Magnum Permit List]]&gt;0, Table1[[#This Row],[Data Pull Permit Type]]="NewDrill"), "Y", "N")</f>
        <v>N</v>
      </c>
      <c r="F332" s="3" t="s">
        <v>89</v>
      </c>
      <c r="G332" s="3" t="s">
        <v>911</v>
      </c>
      <c r="H332" s="8">
        <v>1</v>
      </c>
      <c r="I332" s="3" t="s">
        <v>105</v>
      </c>
      <c r="J332" s="3" t="str">
        <f>LEFT(Table1[[#This Row],[County/Parish]],LEN(Table1[[#This Row],[County/Parish]])-5)</f>
        <v>JEFFERSON</v>
      </c>
      <c r="K332" s="3" t="s">
        <v>912</v>
      </c>
      <c r="L332" s="3" t="s">
        <v>107</v>
      </c>
      <c r="M332" s="3" t="s">
        <v>94</v>
      </c>
      <c r="N332" s="3" t="s">
        <v>95</v>
      </c>
      <c r="O332" s="3">
        <v>9000</v>
      </c>
      <c r="P332" s="5">
        <v>36806</v>
      </c>
      <c r="Q332" s="5">
        <v>37226</v>
      </c>
      <c r="R332" s="5">
        <v>37622</v>
      </c>
      <c r="S332" s="3">
        <v>14</v>
      </c>
      <c r="T332" s="3">
        <v>20415</v>
      </c>
      <c r="V332" s="3">
        <v>18940</v>
      </c>
      <c r="X332" s="3">
        <v>1992</v>
      </c>
      <c r="Y332" s="3">
        <v>4958</v>
      </c>
      <c r="Z332" s="3">
        <v>0</v>
      </c>
      <c r="AA332" s="3">
        <v>22342</v>
      </c>
      <c r="AC332" s="3">
        <v>1197</v>
      </c>
      <c r="AD332" s="3">
        <v>93</v>
      </c>
      <c r="AE332" s="3">
        <v>8620</v>
      </c>
      <c r="AF332" s="3" t="s">
        <v>108</v>
      </c>
      <c r="AG332" s="3">
        <v>977</v>
      </c>
      <c r="AH332" s="3">
        <v>8783</v>
      </c>
      <c r="AI332" s="3">
        <v>0</v>
      </c>
      <c r="AK332" s="3">
        <v>70</v>
      </c>
      <c r="AL332" s="3">
        <v>70</v>
      </c>
      <c r="AM332" s="3">
        <v>3</v>
      </c>
      <c r="AN332" s="3">
        <v>420290</v>
      </c>
      <c r="AO332" s="3">
        <v>0</v>
      </c>
      <c r="AP332" s="3">
        <v>3353</v>
      </c>
      <c r="AQ332" s="3">
        <v>186</v>
      </c>
      <c r="AR332" s="5">
        <v>43313</v>
      </c>
      <c r="AS332" s="3">
        <v>0</v>
      </c>
      <c r="AV332" s="3">
        <v>40</v>
      </c>
      <c r="AW332" s="3">
        <v>1297.8119999999999</v>
      </c>
      <c r="AX332" s="3">
        <v>1080</v>
      </c>
      <c r="AY332" s="3">
        <v>770.52700000000004</v>
      </c>
      <c r="AZ332" s="3">
        <v>23182.799999999999</v>
      </c>
      <c r="BA332" s="3">
        <v>401.8</v>
      </c>
      <c r="BB332" s="3">
        <v>4958</v>
      </c>
      <c r="BC332" s="3">
        <v>14</v>
      </c>
      <c r="BD332" s="3">
        <v>2156</v>
      </c>
      <c r="BE332" s="3">
        <v>2</v>
      </c>
      <c r="BF332" s="3">
        <v>2818</v>
      </c>
      <c r="BG332" s="3">
        <v>14</v>
      </c>
      <c r="BH332" s="3">
        <v>17</v>
      </c>
      <c r="BI332" s="3">
        <v>14</v>
      </c>
      <c r="BJ332" s="3">
        <v>8574</v>
      </c>
      <c r="BK332" s="3">
        <v>8578</v>
      </c>
      <c r="BM332" s="3">
        <v>31</v>
      </c>
      <c r="BN332" s="5">
        <v>36530</v>
      </c>
      <c r="BO332" s="3">
        <v>1</v>
      </c>
      <c r="BP332" s="3">
        <v>1</v>
      </c>
      <c r="BS332" s="3">
        <v>24246</v>
      </c>
      <c r="BT332" s="3">
        <v>4</v>
      </c>
      <c r="BV332" s="3" t="s">
        <v>913</v>
      </c>
      <c r="BW332" s="3" t="s">
        <v>99</v>
      </c>
      <c r="BX332" s="3">
        <v>3</v>
      </c>
      <c r="BY332" s="3" t="s">
        <v>100</v>
      </c>
      <c r="BZ332" s="3">
        <v>15</v>
      </c>
      <c r="CA332" s="3" t="s">
        <v>101</v>
      </c>
      <c r="CD332" s="3">
        <v>30.001981300000001</v>
      </c>
      <c r="CE332" s="3">
        <v>145</v>
      </c>
      <c r="CF332" s="3">
        <v>-94.201927800000007</v>
      </c>
      <c r="CI332" s="3" t="s">
        <v>102</v>
      </c>
      <c r="CJ332" s="3" t="s">
        <v>89</v>
      </c>
      <c r="CK332" s="3" t="s">
        <v>231</v>
      </c>
      <c r="CL332" s="3">
        <v>100705259</v>
      </c>
      <c r="CM332" s="3">
        <v>15587</v>
      </c>
      <c r="CN332" s="3">
        <v>20229</v>
      </c>
      <c r="CO332" s="3">
        <v>0</v>
      </c>
      <c r="CP332" s="3">
        <v>0</v>
      </c>
    </row>
    <row r="333" spans="1:94" ht="75">
      <c r="A333" s="4">
        <v>42089314480000</v>
      </c>
      <c r="B333" s="7">
        <v>4208931448</v>
      </c>
      <c r="C333" s="4">
        <f>COUNTIF(Table2[API 10/UWI],Table1[[#This Row],[Cleaned API]])</f>
        <v>3</v>
      </c>
      <c r="D333" s="7" t="str">
        <f>IFERROR(INDEX(Table2[Permit Type],MATCH(Table1[[#This Row],[Cleaned API]],Table2[API 10/UWI],0)), "Not in Permit List")</f>
        <v>Recomplete</v>
      </c>
      <c r="E333" s="7" t="str">
        <f>IF(AND(Table1[[#This Row],[Occurences in Magnum Permit List]]&gt;0, Table1[[#This Row],[Data Pull Permit Type]]="NewDrill"), "Y", "N")</f>
        <v>N</v>
      </c>
      <c r="F333" s="3" t="s">
        <v>89</v>
      </c>
      <c r="G333" s="3" t="s">
        <v>914</v>
      </c>
      <c r="H333" s="8">
        <v>1</v>
      </c>
      <c r="I333" s="3" t="s">
        <v>179</v>
      </c>
      <c r="J333" s="3" t="str">
        <f>LEFT(Table1[[#This Row],[County/Parish]],LEN(Table1[[#This Row],[County/Parish]])-5)</f>
        <v>COLORADO</v>
      </c>
      <c r="K333" s="3" t="s">
        <v>726</v>
      </c>
      <c r="L333" s="3" t="s">
        <v>93</v>
      </c>
      <c r="M333" s="3" t="s">
        <v>194</v>
      </c>
      <c r="N333" s="3" t="s">
        <v>119</v>
      </c>
      <c r="O333" s="3">
        <v>11077</v>
      </c>
      <c r="P333" s="5">
        <v>37466</v>
      </c>
      <c r="Q333" s="5">
        <v>37469</v>
      </c>
      <c r="R333" s="5">
        <v>41730</v>
      </c>
      <c r="S333" s="3">
        <v>92</v>
      </c>
      <c r="T333" s="3">
        <v>462358</v>
      </c>
      <c r="V333" s="3">
        <v>10358</v>
      </c>
      <c r="Y333" s="3">
        <v>15</v>
      </c>
      <c r="Z333" s="3">
        <v>4584</v>
      </c>
      <c r="AA333" s="3">
        <v>87418</v>
      </c>
      <c r="AC333" s="3">
        <v>58</v>
      </c>
      <c r="AD333" s="3">
        <v>806</v>
      </c>
      <c r="AE333" s="3">
        <v>1437</v>
      </c>
      <c r="AF333" s="3" t="s">
        <v>108</v>
      </c>
      <c r="AG333" s="3">
        <v>64798</v>
      </c>
      <c r="AH333" s="3">
        <v>12237</v>
      </c>
      <c r="AI333" s="3">
        <v>518</v>
      </c>
      <c r="AJ333" s="3" t="s">
        <v>181</v>
      </c>
      <c r="AK333" s="3">
        <v>4</v>
      </c>
      <c r="AL333" s="3">
        <v>17</v>
      </c>
      <c r="AM333" s="3">
        <v>77</v>
      </c>
      <c r="AN333" s="3">
        <v>102900</v>
      </c>
      <c r="AO333" s="3">
        <v>1</v>
      </c>
      <c r="AQ333" s="3">
        <v>81</v>
      </c>
      <c r="AR333" s="5">
        <v>41485</v>
      </c>
      <c r="AS333" s="3">
        <v>1</v>
      </c>
      <c r="AT333" s="3">
        <v>500</v>
      </c>
      <c r="AU333" s="3">
        <v>1500</v>
      </c>
      <c r="AV333" s="3">
        <v>17560</v>
      </c>
      <c r="AX333" s="3">
        <v>44640</v>
      </c>
      <c r="AZ333" s="3">
        <v>56.9</v>
      </c>
      <c r="BA333" s="3">
        <v>0</v>
      </c>
      <c r="BB333" s="3">
        <v>21580</v>
      </c>
      <c r="BC333" s="3">
        <v>4</v>
      </c>
      <c r="BD333" s="3">
        <v>411</v>
      </c>
      <c r="BE333" s="3">
        <v>4</v>
      </c>
      <c r="BF333" s="3">
        <v>4008</v>
      </c>
      <c r="BG333" s="3">
        <v>4</v>
      </c>
      <c r="BH333" s="3">
        <v>24</v>
      </c>
      <c r="BI333" s="3">
        <v>4</v>
      </c>
      <c r="BJ333" s="3">
        <v>10432</v>
      </c>
      <c r="BK333" s="3">
        <v>10470</v>
      </c>
      <c r="BL333" s="3">
        <v>0.69</v>
      </c>
      <c r="BM333" s="3">
        <v>42.6</v>
      </c>
      <c r="BN333" s="5">
        <v>37498</v>
      </c>
      <c r="BO333" s="3">
        <v>1</v>
      </c>
      <c r="BP333" s="3">
        <v>1</v>
      </c>
      <c r="BQ333" s="3" t="s">
        <v>158</v>
      </c>
      <c r="BR333" s="3" t="s">
        <v>212</v>
      </c>
      <c r="BS333" s="3">
        <v>190621</v>
      </c>
      <c r="BT333" s="3">
        <v>38</v>
      </c>
      <c r="BV333" s="3" t="s">
        <v>575</v>
      </c>
      <c r="BW333" s="3" t="s">
        <v>99</v>
      </c>
      <c r="BX333" s="3">
        <v>3</v>
      </c>
      <c r="BY333" s="3" t="s">
        <v>100</v>
      </c>
      <c r="CA333" s="3" t="s">
        <v>101</v>
      </c>
      <c r="CD333" s="3">
        <v>29.6747026</v>
      </c>
      <c r="CE333" s="3">
        <v>152</v>
      </c>
      <c r="CF333" s="3">
        <v>-96.354985200000002</v>
      </c>
      <c r="CI333" s="3" t="s">
        <v>102</v>
      </c>
      <c r="CJ333" s="3" t="s">
        <v>89</v>
      </c>
      <c r="CK333" s="3" t="s">
        <v>915</v>
      </c>
      <c r="CL333" s="3">
        <v>100643442</v>
      </c>
      <c r="CN333" s="3">
        <v>70</v>
      </c>
      <c r="CO333" s="3">
        <v>6</v>
      </c>
      <c r="CP333" s="3">
        <v>0</v>
      </c>
    </row>
    <row r="334" spans="1:94" ht="60">
      <c r="A334" s="4">
        <v>42409326970000</v>
      </c>
      <c r="B334" s="7">
        <v>4240932697</v>
      </c>
      <c r="C334" s="4">
        <f>COUNTIF(Table2[API 10/UWI],Table1[[#This Row],[Cleaned API]])</f>
        <v>2</v>
      </c>
      <c r="D334" s="7" t="str">
        <f>IFERROR(INDEX(Table2[Permit Type],MATCH(Table1[[#This Row],[Cleaned API]],Table2[API 10/UWI],0)), "Not in Permit List")</f>
        <v>Recomplete</v>
      </c>
      <c r="E334" s="7" t="str">
        <f>IF(AND(Table1[[#This Row],[Occurences in Magnum Permit List]]&gt;0, Table1[[#This Row],[Data Pull Permit Type]]="NewDrill"), "Y", "N")</f>
        <v>N</v>
      </c>
      <c r="F334" s="3" t="s">
        <v>502</v>
      </c>
      <c r="G334" s="3" t="s">
        <v>348</v>
      </c>
      <c r="H334" s="8">
        <v>2</v>
      </c>
      <c r="I334" s="3" t="s">
        <v>293</v>
      </c>
      <c r="J334" s="3" t="str">
        <f>LEFT(Table1[[#This Row],[County/Parish]],LEN(Table1[[#This Row],[County/Parish]])-5)</f>
        <v>SAN PATRICIO</v>
      </c>
      <c r="K334" s="3" t="s">
        <v>916</v>
      </c>
      <c r="L334" s="3" t="s">
        <v>107</v>
      </c>
      <c r="M334" s="3" t="s">
        <v>94</v>
      </c>
      <c r="N334" s="3" t="s">
        <v>95</v>
      </c>
      <c r="O334" s="3">
        <v>9500</v>
      </c>
      <c r="P334" s="5">
        <v>37447</v>
      </c>
      <c r="Q334" s="5">
        <v>37377</v>
      </c>
      <c r="R334" s="5">
        <v>37408</v>
      </c>
      <c r="S334" s="3">
        <v>2</v>
      </c>
      <c r="T334" s="3">
        <v>9703</v>
      </c>
      <c r="V334" s="3">
        <v>540</v>
      </c>
      <c r="X334" s="3">
        <v>185</v>
      </c>
      <c r="Y334" s="3">
        <v>3097</v>
      </c>
      <c r="Z334" s="3">
        <v>0</v>
      </c>
      <c r="AA334" s="3">
        <v>2157</v>
      </c>
      <c r="AC334" s="3">
        <v>355</v>
      </c>
      <c r="AD334" s="3">
        <v>6606</v>
      </c>
      <c r="AF334" s="3" t="s">
        <v>96</v>
      </c>
      <c r="AK334" s="3">
        <v>6</v>
      </c>
      <c r="AL334" s="3">
        <v>23</v>
      </c>
      <c r="AM334" s="3">
        <v>103</v>
      </c>
      <c r="AN334" s="3">
        <v>140233</v>
      </c>
      <c r="AO334" s="3">
        <v>0</v>
      </c>
      <c r="AR334" s="5">
        <v>40787</v>
      </c>
      <c r="AV334" s="3">
        <v>16740</v>
      </c>
      <c r="AW334" s="3">
        <v>17968.519</v>
      </c>
      <c r="AX334" s="3">
        <v>17970</v>
      </c>
      <c r="AY334" s="3">
        <v>55.652999999999999</v>
      </c>
      <c r="AZ334" s="3">
        <v>59.7</v>
      </c>
      <c r="BA334" s="3">
        <v>59.7</v>
      </c>
      <c r="BB334" s="3">
        <v>6606</v>
      </c>
      <c r="BC334" s="3">
        <v>1</v>
      </c>
      <c r="BD334" s="3">
        <v>355</v>
      </c>
      <c r="BE334" s="3">
        <v>1</v>
      </c>
      <c r="BF334" s="3">
        <v>1456</v>
      </c>
      <c r="BG334" s="3">
        <v>1</v>
      </c>
      <c r="BH334" s="3">
        <v>9</v>
      </c>
      <c r="BI334" s="3">
        <v>1</v>
      </c>
      <c r="BJ334" s="3">
        <v>9182</v>
      </c>
      <c r="BK334" s="3">
        <v>9197</v>
      </c>
      <c r="BM334" s="3">
        <v>47.9</v>
      </c>
      <c r="BN334" s="5">
        <v>37393</v>
      </c>
      <c r="BO334" s="3">
        <v>1</v>
      </c>
      <c r="BP334" s="3">
        <v>1</v>
      </c>
      <c r="BQ334" s="3" t="s">
        <v>897</v>
      </c>
      <c r="BR334" s="3" t="s">
        <v>917</v>
      </c>
      <c r="BS334" s="3">
        <v>13102</v>
      </c>
      <c r="BT334" s="3">
        <v>15</v>
      </c>
      <c r="BV334" s="3" t="s">
        <v>349</v>
      </c>
      <c r="BW334" s="3" t="s">
        <v>99</v>
      </c>
      <c r="BX334" s="3">
        <v>4</v>
      </c>
      <c r="BY334" s="3" t="s">
        <v>100</v>
      </c>
      <c r="CA334" s="3" t="s">
        <v>101</v>
      </c>
      <c r="CD334" s="3">
        <v>27.984796200000002</v>
      </c>
      <c r="CE334" s="3">
        <v>231</v>
      </c>
      <c r="CF334" s="3">
        <v>-97.264060900000004</v>
      </c>
      <c r="CI334" s="3" t="s">
        <v>102</v>
      </c>
      <c r="CJ334" s="3" t="s">
        <v>502</v>
      </c>
      <c r="CK334" s="3" t="s">
        <v>350</v>
      </c>
      <c r="CL334" s="3">
        <v>100580538</v>
      </c>
      <c r="CM334" s="3">
        <v>540</v>
      </c>
      <c r="CN334" s="3">
        <v>9703</v>
      </c>
      <c r="CO334" s="3">
        <v>0</v>
      </c>
      <c r="CP334" s="3">
        <v>0</v>
      </c>
    </row>
    <row r="335" spans="1:94" ht="60">
      <c r="A335" s="4">
        <v>42409326490000</v>
      </c>
      <c r="B335" s="7">
        <v>4240932649</v>
      </c>
      <c r="C335" s="4">
        <f>COUNTIF(Table2[API 10/UWI],Table1[[#This Row],[Cleaned API]])</f>
        <v>0</v>
      </c>
      <c r="D335" s="7" t="str">
        <f>IFERROR(INDEX(Table2[Permit Type],MATCH(Table1[[#This Row],[Cleaned API]],Table2[API 10/UWI],0)), "Not in Permit List")</f>
        <v>Not in Permit List</v>
      </c>
      <c r="E335" s="7" t="str">
        <f>IF(AND(Table1[[#This Row],[Occurences in Magnum Permit List]]&gt;0, Table1[[#This Row],[Data Pull Permit Type]]="NewDrill"), "Y", "N")</f>
        <v>N</v>
      </c>
      <c r="F335" s="3" t="s">
        <v>89</v>
      </c>
      <c r="G335" s="3" t="s">
        <v>918</v>
      </c>
      <c r="H335" s="8">
        <v>4</v>
      </c>
      <c r="I335" s="3" t="s">
        <v>293</v>
      </c>
      <c r="J335" s="3" t="str">
        <f>LEFT(Table1[[#This Row],[County/Parish]],LEN(Table1[[#This Row],[County/Parish]])-5)</f>
        <v>SAN PATRICIO</v>
      </c>
      <c r="K335" s="3" t="s">
        <v>919</v>
      </c>
      <c r="L335" s="3" t="s">
        <v>93</v>
      </c>
      <c r="M335" s="3" t="s">
        <v>94</v>
      </c>
      <c r="N335" s="3" t="s">
        <v>95</v>
      </c>
      <c r="O335" s="3">
        <v>7900</v>
      </c>
      <c r="P335" s="5">
        <v>36817</v>
      </c>
      <c r="Q335" s="5">
        <v>37438</v>
      </c>
      <c r="R335" s="5">
        <v>37681</v>
      </c>
      <c r="S335" s="3">
        <v>9</v>
      </c>
      <c r="T335" s="3">
        <v>26040</v>
      </c>
      <c r="V335" s="3">
        <v>2046</v>
      </c>
      <c r="X335" s="3">
        <v>114</v>
      </c>
      <c r="Y335" s="3">
        <v>228</v>
      </c>
      <c r="Z335" s="3">
        <v>102908</v>
      </c>
      <c r="AA335" s="3">
        <v>6386</v>
      </c>
      <c r="AC335" s="3">
        <v>433</v>
      </c>
      <c r="AD335" s="3">
        <v>13746</v>
      </c>
      <c r="AE335" s="3">
        <v>1433</v>
      </c>
      <c r="AF335" s="3" t="s">
        <v>96</v>
      </c>
      <c r="AG335" s="3">
        <v>24349</v>
      </c>
      <c r="AH335" s="3">
        <v>5491</v>
      </c>
      <c r="AI335" s="3">
        <v>96226</v>
      </c>
      <c r="AK335" s="3">
        <v>3</v>
      </c>
      <c r="AL335" s="3">
        <v>24</v>
      </c>
      <c r="AM335" s="3">
        <v>128</v>
      </c>
      <c r="AN335" s="3">
        <v>143645</v>
      </c>
      <c r="AO335" s="3">
        <v>901</v>
      </c>
      <c r="AR335" s="5">
        <v>42644</v>
      </c>
      <c r="AT335" s="3">
        <v>0</v>
      </c>
      <c r="AU335" s="3">
        <v>0</v>
      </c>
      <c r="AV335" s="3">
        <v>50370</v>
      </c>
      <c r="AW335" s="3">
        <v>12727.272999999999</v>
      </c>
      <c r="AX335" s="3">
        <v>12730</v>
      </c>
      <c r="AY335" s="3">
        <v>78.570999999999998</v>
      </c>
      <c r="AZ335" s="3">
        <v>19.899999999999999</v>
      </c>
      <c r="BA335" s="3">
        <v>500</v>
      </c>
      <c r="BB335" s="3">
        <v>13746</v>
      </c>
      <c r="BC335" s="3">
        <v>1</v>
      </c>
      <c r="BD335" s="3">
        <v>433</v>
      </c>
      <c r="BE335" s="3">
        <v>1</v>
      </c>
      <c r="BF335" s="3">
        <v>2724</v>
      </c>
      <c r="BG335" s="3">
        <v>1</v>
      </c>
      <c r="BH335" s="3">
        <v>16</v>
      </c>
      <c r="BI335" s="3">
        <v>1</v>
      </c>
      <c r="BJ335" s="3">
        <v>7110</v>
      </c>
      <c r="BK335" s="3">
        <v>7112</v>
      </c>
      <c r="BL335" s="3">
        <v>0.63</v>
      </c>
      <c r="BM335" s="3">
        <v>41.6</v>
      </c>
      <c r="BN335" s="5">
        <v>37435</v>
      </c>
      <c r="BO335" s="3">
        <v>1</v>
      </c>
      <c r="BP335" s="3">
        <v>1</v>
      </c>
      <c r="BQ335" s="3" t="s">
        <v>464</v>
      </c>
      <c r="BR335" s="3" t="s">
        <v>335</v>
      </c>
      <c r="BS335" s="3">
        <v>190124</v>
      </c>
      <c r="BT335" s="3">
        <v>2</v>
      </c>
      <c r="BV335" s="3" t="s">
        <v>387</v>
      </c>
      <c r="BW335" s="3" t="s">
        <v>99</v>
      </c>
      <c r="BX335" s="3">
        <v>4</v>
      </c>
      <c r="BY335" s="3" t="s">
        <v>100</v>
      </c>
      <c r="CA335" s="3" t="s">
        <v>101</v>
      </c>
      <c r="CD335" s="3">
        <v>28.002081199999999</v>
      </c>
      <c r="CE335" s="3">
        <v>129</v>
      </c>
      <c r="CF335" s="3">
        <v>-97.423446799999994</v>
      </c>
      <c r="CI335" s="3" t="s">
        <v>102</v>
      </c>
      <c r="CJ335" s="3" t="s">
        <v>89</v>
      </c>
      <c r="CK335" s="3" t="s">
        <v>296</v>
      </c>
      <c r="CL335" s="3">
        <v>100580149</v>
      </c>
      <c r="CM335" s="3">
        <v>2046</v>
      </c>
      <c r="CN335" s="3">
        <v>26040</v>
      </c>
      <c r="CO335" s="3">
        <v>102908</v>
      </c>
      <c r="CP335" s="3">
        <v>0</v>
      </c>
    </row>
    <row r="336" spans="1:94" ht="60">
      <c r="A336" s="4">
        <v>42409326970000</v>
      </c>
      <c r="B336" s="7">
        <v>4240932697</v>
      </c>
      <c r="C336" s="4">
        <f>COUNTIF(Table2[API 10/UWI],Table1[[#This Row],[Cleaned API]])</f>
        <v>2</v>
      </c>
      <c r="D336" s="7" t="str">
        <f>IFERROR(INDEX(Table2[Permit Type],MATCH(Table1[[#This Row],[Cleaned API]],Table2[API 10/UWI],0)), "Not in Permit List")</f>
        <v>Recomplete</v>
      </c>
      <c r="E336" s="7" t="str">
        <f>IF(AND(Table1[[#This Row],[Occurences in Magnum Permit List]]&gt;0, Table1[[#This Row],[Data Pull Permit Type]]="NewDrill"), "Y", "N")</f>
        <v>N</v>
      </c>
      <c r="F336" s="3" t="s">
        <v>502</v>
      </c>
      <c r="G336" s="3" t="s">
        <v>920</v>
      </c>
      <c r="H336" s="8">
        <v>2</v>
      </c>
      <c r="I336" s="3" t="s">
        <v>293</v>
      </c>
      <c r="J336" s="3" t="str">
        <f>LEFT(Table1[[#This Row],[County/Parish]],LEN(Table1[[#This Row],[County/Parish]])-5)</f>
        <v>SAN PATRICIO</v>
      </c>
      <c r="K336" s="3" t="s">
        <v>916</v>
      </c>
      <c r="L336" s="3" t="s">
        <v>93</v>
      </c>
      <c r="M336" s="3" t="s">
        <v>211</v>
      </c>
      <c r="N336" s="3" t="s">
        <v>95</v>
      </c>
      <c r="O336" s="3">
        <v>9500</v>
      </c>
      <c r="P336" s="5">
        <v>37447</v>
      </c>
      <c r="Q336" s="5">
        <v>37438</v>
      </c>
      <c r="R336" s="5">
        <v>37500</v>
      </c>
      <c r="S336" s="3">
        <v>3</v>
      </c>
      <c r="T336" s="3">
        <v>19117</v>
      </c>
      <c r="V336" s="3">
        <v>934</v>
      </c>
      <c r="X336" s="3">
        <v>145</v>
      </c>
      <c r="Y336" s="3">
        <v>2235</v>
      </c>
      <c r="Z336" s="3">
        <v>0</v>
      </c>
      <c r="AA336" s="3">
        <v>4120</v>
      </c>
      <c r="AC336" s="3">
        <v>409</v>
      </c>
      <c r="AD336" s="3">
        <v>10713</v>
      </c>
      <c r="AF336" s="3" t="s">
        <v>96</v>
      </c>
      <c r="AK336" s="3">
        <v>12</v>
      </c>
      <c r="AL336" s="3">
        <v>45</v>
      </c>
      <c r="AM336" s="3">
        <v>199</v>
      </c>
      <c r="AN336" s="3">
        <v>272548</v>
      </c>
      <c r="AO336" s="3">
        <v>0</v>
      </c>
      <c r="AV336" s="3">
        <v>16230</v>
      </c>
      <c r="AW336" s="3">
        <v>20467.88</v>
      </c>
      <c r="AX336" s="3">
        <v>20470</v>
      </c>
      <c r="AY336" s="3">
        <v>48.856999999999999</v>
      </c>
      <c r="AZ336" s="3">
        <v>61.6</v>
      </c>
      <c r="BA336" s="3">
        <v>64.900000000000006</v>
      </c>
      <c r="BB336" s="3">
        <v>10713</v>
      </c>
      <c r="BC336" s="3">
        <v>1</v>
      </c>
      <c r="BD336" s="3">
        <v>409</v>
      </c>
      <c r="BE336" s="3">
        <v>1</v>
      </c>
      <c r="BF336" s="3">
        <v>2195</v>
      </c>
      <c r="BG336" s="3">
        <v>1</v>
      </c>
      <c r="BH336" s="3">
        <v>13</v>
      </c>
      <c r="BI336" s="3">
        <v>1</v>
      </c>
      <c r="BJ336" s="3">
        <v>9111</v>
      </c>
      <c r="BK336" s="3">
        <v>9115</v>
      </c>
      <c r="BL336" s="3">
        <v>0.68</v>
      </c>
      <c r="BM336" s="3">
        <v>57.1</v>
      </c>
      <c r="BN336" s="5">
        <v>37448</v>
      </c>
      <c r="BO336" s="3">
        <v>1</v>
      </c>
      <c r="BP336" s="3">
        <v>1</v>
      </c>
      <c r="BQ336" s="3" t="s">
        <v>897</v>
      </c>
      <c r="BR336" s="3" t="s">
        <v>917</v>
      </c>
      <c r="BS336" s="3">
        <v>190417</v>
      </c>
      <c r="BT336" s="3">
        <v>4</v>
      </c>
      <c r="BV336" s="3" t="s">
        <v>349</v>
      </c>
      <c r="BW336" s="3" t="s">
        <v>99</v>
      </c>
      <c r="BX336" s="3">
        <v>4</v>
      </c>
      <c r="BY336" s="3" t="s">
        <v>100</v>
      </c>
      <c r="CA336" s="3" t="s">
        <v>101</v>
      </c>
      <c r="CD336" s="3">
        <v>27.984796200000002</v>
      </c>
      <c r="CE336" s="3">
        <v>231</v>
      </c>
      <c r="CF336" s="3">
        <v>-97.264060999999998</v>
      </c>
      <c r="CI336" s="3" t="s">
        <v>102</v>
      </c>
      <c r="CJ336" s="3" t="s">
        <v>502</v>
      </c>
      <c r="CK336" s="3" t="s">
        <v>350</v>
      </c>
      <c r="CL336" s="3">
        <v>100580055</v>
      </c>
      <c r="CM336" s="3">
        <v>934</v>
      </c>
      <c r="CN336" s="3">
        <v>19117</v>
      </c>
      <c r="CO336" s="3">
        <v>0</v>
      </c>
      <c r="CP336" s="3">
        <v>0</v>
      </c>
    </row>
    <row r="337" spans="1:94" ht="60">
      <c r="A337" s="4">
        <v>42175332530000</v>
      </c>
      <c r="B337" s="7">
        <v>4217533253</v>
      </c>
      <c r="C337" s="4">
        <f>COUNTIF(Table2[API 10/UWI],Table1[[#This Row],[Cleaned API]])</f>
        <v>0</v>
      </c>
      <c r="D337" s="7" t="str">
        <f>IFERROR(INDEX(Table2[Permit Type],MATCH(Table1[[#This Row],[Cleaned API]],Table2[API 10/UWI],0)), "Not in Permit List")</f>
        <v>Not in Permit List</v>
      </c>
      <c r="E337" s="7" t="str">
        <f>IF(AND(Table1[[#This Row],[Occurences in Magnum Permit List]]&gt;0, Table1[[#This Row],[Data Pull Permit Type]]="NewDrill"), "Y", "N")</f>
        <v>N</v>
      </c>
      <c r="F337" s="3" t="s">
        <v>89</v>
      </c>
      <c r="G337" s="3" t="s">
        <v>921</v>
      </c>
      <c r="H337" s="8">
        <v>2</v>
      </c>
      <c r="I337" s="3" t="s">
        <v>498</v>
      </c>
      <c r="J337" s="3" t="str">
        <f>LEFT(Table1[[#This Row],[County/Parish]],LEN(Table1[[#This Row],[County/Parish]])-5)</f>
        <v>GOLIAD</v>
      </c>
      <c r="K337" s="3" t="s">
        <v>922</v>
      </c>
      <c r="L337" s="3" t="s">
        <v>93</v>
      </c>
      <c r="M337" s="3" t="s">
        <v>94</v>
      </c>
      <c r="N337" s="3" t="s">
        <v>119</v>
      </c>
      <c r="O337" s="3">
        <v>14714</v>
      </c>
      <c r="P337" s="5">
        <v>37273</v>
      </c>
      <c r="Q337" s="5">
        <v>37316</v>
      </c>
      <c r="R337" s="5">
        <v>41061</v>
      </c>
      <c r="S337" s="3">
        <v>97</v>
      </c>
      <c r="T337" s="3">
        <v>1509737</v>
      </c>
      <c r="V337" s="3">
        <v>13252</v>
      </c>
      <c r="Y337" s="3">
        <v>135</v>
      </c>
      <c r="Z337" s="3">
        <v>11413</v>
      </c>
      <c r="AA337" s="3">
        <v>264875</v>
      </c>
      <c r="AC337" s="3">
        <v>32</v>
      </c>
      <c r="AD337" s="3">
        <v>2035</v>
      </c>
      <c r="AE337" s="3">
        <v>1966</v>
      </c>
      <c r="AF337" s="3" t="s">
        <v>96</v>
      </c>
      <c r="AG337" s="3">
        <v>236940</v>
      </c>
      <c r="AH337" s="3">
        <v>41456</v>
      </c>
      <c r="AI337" s="3">
        <v>1355</v>
      </c>
      <c r="AK337" s="3">
        <v>6</v>
      </c>
      <c r="AL337" s="3">
        <v>159</v>
      </c>
      <c r="AM337" s="3">
        <v>914</v>
      </c>
      <c r="AN337" s="3">
        <v>951233</v>
      </c>
      <c r="AO337" s="3">
        <v>1</v>
      </c>
      <c r="AQ337" s="3">
        <v>837</v>
      </c>
      <c r="AR337" s="5">
        <v>42644</v>
      </c>
      <c r="AS337" s="3">
        <v>3</v>
      </c>
      <c r="AT337" s="3">
        <v>0</v>
      </c>
      <c r="AU337" s="3">
        <v>0</v>
      </c>
      <c r="AV337" s="3">
        <v>146600</v>
      </c>
      <c r="AX337" s="3">
        <v>113930</v>
      </c>
      <c r="AZ337" s="3">
        <v>6.8</v>
      </c>
      <c r="BA337" s="3">
        <v>0</v>
      </c>
      <c r="BB337" s="3">
        <v>57818</v>
      </c>
      <c r="BC337" s="3">
        <v>8</v>
      </c>
      <c r="BD337" s="3">
        <v>676</v>
      </c>
      <c r="BE337" s="3">
        <v>35</v>
      </c>
      <c r="BF337" s="3">
        <v>10137</v>
      </c>
      <c r="BG337" s="3">
        <v>8</v>
      </c>
      <c r="BH337" s="3">
        <v>61</v>
      </c>
      <c r="BI337" s="3">
        <v>8</v>
      </c>
      <c r="BJ337" s="3">
        <v>8981</v>
      </c>
      <c r="BK337" s="3">
        <v>8994</v>
      </c>
      <c r="BL337" s="3">
        <v>0.67</v>
      </c>
      <c r="BM337" s="3">
        <v>56.8</v>
      </c>
      <c r="BN337" s="5">
        <v>37335</v>
      </c>
      <c r="BO337" s="3">
        <v>1</v>
      </c>
      <c r="BP337" s="3">
        <v>1</v>
      </c>
      <c r="BQ337" s="3" t="s">
        <v>845</v>
      </c>
      <c r="BR337" s="3" t="s">
        <v>335</v>
      </c>
      <c r="BS337" s="3">
        <v>189915</v>
      </c>
      <c r="BT337" s="3">
        <v>13</v>
      </c>
      <c r="BV337" s="3" t="s">
        <v>923</v>
      </c>
      <c r="BW337" s="3" t="s">
        <v>99</v>
      </c>
      <c r="BX337" s="3">
        <v>2</v>
      </c>
      <c r="BY337" s="3" t="s">
        <v>100</v>
      </c>
      <c r="CA337" s="3" t="s">
        <v>101</v>
      </c>
      <c r="CD337" s="3">
        <v>28.818642100000002</v>
      </c>
      <c r="CE337" s="3">
        <v>330</v>
      </c>
      <c r="CF337" s="3">
        <v>-97.556077400000007</v>
      </c>
      <c r="CI337" s="3" t="s">
        <v>102</v>
      </c>
      <c r="CJ337" s="3" t="s">
        <v>89</v>
      </c>
      <c r="CK337" s="3" t="s">
        <v>924</v>
      </c>
      <c r="CL337" s="3">
        <v>100579948</v>
      </c>
      <c r="CN337" s="3">
        <v>372</v>
      </c>
      <c r="CO337" s="3">
        <v>2</v>
      </c>
      <c r="CP337" s="3">
        <v>5113</v>
      </c>
    </row>
    <row r="338" spans="1:94" ht="60">
      <c r="A338" s="4">
        <v>42291320970000</v>
      </c>
      <c r="B338" s="7">
        <v>4229132097</v>
      </c>
      <c r="C338" s="4">
        <f>COUNTIF(Table2[API 10/UWI],Table1[[#This Row],[Cleaned API]])</f>
        <v>0</v>
      </c>
      <c r="D338" s="7" t="str">
        <f>IFERROR(INDEX(Table2[Permit Type],MATCH(Table1[[#This Row],[Cleaned API]],Table2[API 10/UWI],0)), "Not in Permit List")</f>
        <v>Not in Permit List</v>
      </c>
      <c r="E338" s="7" t="str">
        <f>IF(AND(Table1[[#This Row],[Occurences in Magnum Permit List]]&gt;0, Table1[[#This Row],[Data Pull Permit Type]]="NewDrill"), "Y", "N")</f>
        <v>N</v>
      </c>
      <c r="F338" s="3" t="s">
        <v>490</v>
      </c>
      <c r="G338" s="3" t="s">
        <v>925</v>
      </c>
      <c r="H338" s="8">
        <v>23</v>
      </c>
      <c r="I338" s="3" t="s">
        <v>492</v>
      </c>
      <c r="J338" s="3" t="str">
        <f>LEFT(Table1[[#This Row],[County/Parish]],LEN(Table1[[#This Row],[County/Parish]])-5)</f>
        <v>LIBERTY</v>
      </c>
      <c r="K338" s="3" t="s">
        <v>493</v>
      </c>
      <c r="L338" s="3" t="s">
        <v>93</v>
      </c>
      <c r="M338" s="3" t="s">
        <v>94</v>
      </c>
      <c r="N338" s="3" t="s">
        <v>95</v>
      </c>
      <c r="O338" s="3">
        <v>4052</v>
      </c>
      <c r="P338" s="5">
        <v>32981</v>
      </c>
      <c r="Q338" s="5">
        <v>37347</v>
      </c>
      <c r="R338" s="5">
        <v>37926</v>
      </c>
      <c r="S338" s="3">
        <v>20</v>
      </c>
      <c r="T338" s="3">
        <v>19734</v>
      </c>
      <c r="Y338" s="3">
        <v>793</v>
      </c>
      <c r="Z338" s="3">
        <v>0</v>
      </c>
      <c r="AA338" s="3">
        <v>3289</v>
      </c>
      <c r="AD338" s="3">
        <v>1087</v>
      </c>
      <c r="AE338" s="3">
        <v>0</v>
      </c>
      <c r="AF338" s="3" t="s">
        <v>108</v>
      </c>
      <c r="AG338" s="3">
        <v>6094</v>
      </c>
      <c r="AH338" s="3">
        <v>1016</v>
      </c>
      <c r="AI338" s="3">
        <v>0</v>
      </c>
      <c r="AK338" s="3">
        <v>0</v>
      </c>
      <c r="AL338" s="3">
        <v>5</v>
      </c>
      <c r="AM338" s="3">
        <v>31</v>
      </c>
      <c r="AN338" s="3">
        <v>30710</v>
      </c>
      <c r="AO338" s="3">
        <v>0</v>
      </c>
      <c r="AQ338" s="3">
        <v>8107</v>
      </c>
      <c r="AR338" s="5">
        <v>42644</v>
      </c>
      <c r="AS338" s="3">
        <v>0</v>
      </c>
      <c r="AT338" s="3">
        <v>0</v>
      </c>
      <c r="AU338" s="3">
        <v>0</v>
      </c>
      <c r="AZ338" s="3">
        <v>0</v>
      </c>
      <c r="BA338" s="3">
        <v>0</v>
      </c>
      <c r="BB338" s="3">
        <v>1633</v>
      </c>
      <c r="BC338" s="3">
        <v>17</v>
      </c>
      <c r="BF338" s="3">
        <v>272</v>
      </c>
      <c r="BG338" s="3">
        <v>17</v>
      </c>
      <c r="BH338" s="3">
        <v>2</v>
      </c>
      <c r="BI338" s="3">
        <v>17</v>
      </c>
      <c r="BJ338" s="3">
        <v>3430</v>
      </c>
      <c r="BK338" s="3">
        <v>3450</v>
      </c>
      <c r="BL338" s="3">
        <v>0.6</v>
      </c>
      <c r="BN338" s="5">
        <v>33038</v>
      </c>
      <c r="BO338" s="3">
        <v>1</v>
      </c>
      <c r="BP338" s="3">
        <v>1</v>
      </c>
      <c r="BQ338" s="3" t="s">
        <v>926</v>
      </c>
      <c r="BS338" s="3">
        <v>189093</v>
      </c>
      <c r="BT338" s="3">
        <v>20</v>
      </c>
      <c r="BV338" s="3" t="s">
        <v>494</v>
      </c>
      <c r="BW338" s="3" t="s">
        <v>99</v>
      </c>
      <c r="BX338" s="3">
        <v>3</v>
      </c>
      <c r="BY338" s="3" t="s">
        <v>100</v>
      </c>
      <c r="BZ338" s="3">
        <v>123</v>
      </c>
      <c r="CA338" s="3" t="s">
        <v>101</v>
      </c>
      <c r="CD338" s="3">
        <v>30.1146843</v>
      </c>
      <c r="CE338" s="3">
        <v>262</v>
      </c>
      <c r="CF338" s="3">
        <v>-94.990073600000002</v>
      </c>
      <c r="CG338" s="3">
        <v>3</v>
      </c>
      <c r="CI338" s="3" t="s">
        <v>102</v>
      </c>
      <c r="CJ338" s="3" t="s">
        <v>495</v>
      </c>
      <c r="CK338" s="3" t="s">
        <v>152</v>
      </c>
      <c r="CL338" s="3">
        <v>100569577</v>
      </c>
      <c r="CN338" s="3">
        <v>11627</v>
      </c>
      <c r="CO338" s="3">
        <v>0</v>
      </c>
      <c r="CP338" s="3">
        <v>0</v>
      </c>
    </row>
    <row r="339" spans="1:94" ht="60">
      <c r="A339" s="4">
        <v>42239331170000</v>
      </c>
      <c r="B339" s="7">
        <v>4223933117</v>
      </c>
      <c r="C339" s="4">
        <f>COUNTIF(Table2[API 10/UWI],Table1[[#This Row],[Cleaned API]])</f>
        <v>3</v>
      </c>
      <c r="D339" s="7" t="str">
        <f>IFERROR(INDEX(Table2[Permit Type],MATCH(Table1[[#This Row],[Cleaned API]],Table2[API 10/UWI],0)), "Not in Permit List")</f>
        <v>Recomplete</v>
      </c>
      <c r="E339" s="7" t="str">
        <f>IF(AND(Table1[[#This Row],[Occurences in Magnum Permit List]]&gt;0, Table1[[#This Row],[Data Pull Permit Type]]="NewDrill"), "Y", "N")</f>
        <v>N</v>
      </c>
      <c r="F339" s="3" t="s">
        <v>89</v>
      </c>
      <c r="G339" s="3" t="s">
        <v>869</v>
      </c>
      <c r="H339" s="8">
        <v>1</v>
      </c>
      <c r="I339" s="3" t="s">
        <v>246</v>
      </c>
      <c r="J339" s="3" t="str">
        <f>LEFT(Table1[[#This Row],[County/Parish]],LEN(Table1[[#This Row],[County/Parish]])-5)</f>
        <v>JACKSON</v>
      </c>
      <c r="K339" s="3">
        <v>5750</v>
      </c>
      <c r="L339" s="3" t="s">
        <v>93</v>
      </c>
      <c r="M339" s="3" t="s">
        <v>94</v>
      </c>
      <c r="N339" s="3" t="s">
        <v>95</v>
      </c>
      <c r="O339" s="3">
        <v>6510</v>
      </c>
      <c r="P339" s="5">
        <v>37306</v>
      </c>
      <c r="Q339" s="5">
        <v>37288</v>
      </c>
      <c r="R339" s="5">
        <v>37653</v>
      </c>
      <c r="S339" s="3">
        <v>13</v>
      </c>
      <c r="T339" s="3">
        <v>67597</v>
      </c>
      <c r="V339" s="3">
        <v>46</v>
      </c>
      <c r="Y339" s="3">
        <v>1729</v>
      </c>
      <c r="Z339" s="3">
        <v>0</v>
      </c>
      <c r="AA339" s="3">
        <v>11312</v>
      </c>
      <c r="AC339" s="3">
        <v>1</v>
      </c>
      <c r="AD339" s="3">
        <v>1208</v>
      </c>
      <c r="AE339" s="3">
        <v>41</v>
      </c>
      <c r="AF339" s="3" t="s">
        <v>96</v>
      </c>
      <c r="AG339" s="3">
        <v>42855</v>
      </c>
      <c r="AH339" s="3">
        <v>7184</v>
      </c>
      <c r="AI339" s="3">
        <v>0</v>
      </c>
      <c r="AK339" s="3">
        <v>0</v>
      </c>
      <c r="AL339" s="3">
        <v>22</v>
      </c>
      <c r="AM339" s="3">
        <v>127</v>
      </c>
      <c r="AN339" s="3">
        <v>129032</v>
      </c>
      <c r="AO339" s="3">
        <v>0</v>
      </c>
      <c r="AP339" s="3">
        <v>1</v>
      </c>
      <c r="AQ339" s="3">
        <v>1208</v>
      </c>
      <c r="AR339" s="5">
        <v>37325</v>
      </c>
      <c r="AS339" s="3">
        <v>0</v>
      </c>
      <c r="AT339" s="3">
        <v>1635</v>
      </c>
      <c r="AU339" s="3">
        <v>1965</v>
      </c>
      <c r="AV339" s="3">
        <v>494000</v>
      </c>
      <c r="AW339" s="3">
        <v>1475311.111</v>
      </c>
      <c r="AX339" s="3">
        <v>1469500</v>
      </c>
      <c r="AY339" s="3">
        <v>0.67800000000000005</v>
      </c>
      <c r="AZ339" s="3">
        <v>2</v>
      </c>
      <c r="BA339" s="3">
        <v>0</v>
      </c>
      <c r="BB339" s="3">
        <v>11569</v>
      </c>
      <c r="BC339" s="3">
        <v>3</v>
      </c>
      <c r="BD339" s="3">
        <v>19</v>
      </c>
      <c r="BE339" s="3">
        <v>4</v>
      </c>
      <c r="BF339" s="3">
        <v>1930</v>
      </c>
      <c r="BG339" s="3">
        <v>3</v>
      </c>
      <c r="BH339" s="3">
        <v>12</v>
      </c>
      <c r="BI339" s="3">
        <v>3</v>
      </c>
      <c r="BJ339" s="3">
        <v>5760</v>
      </c>
      <c r="BK339" s="3">
        <v>5764</v>
      </c>
      <c r="BL339" s="3">
        <v>0.59</v>
      </c>
      <c r="BM339" s="3">
        <v>57.8</v>
      </c>
      <c r="BN339" s="5">
        <v>37309</v>
      </c>
      <c r="BO339" s="3">
        <v>1</v>
      </c>
      <c r="BP339" s="3">
        <v>1</v>
      </c>
      <c r="BQ339" s="3" t="s">
        <v>870</v>
      </c>
      <c r="BR339" s="3" t="s">
        <v>694</v>
      </c>
      <c r="BS339" s="3">
        <v>188970</v>
      </c>
      <c r="BT339" s="3">
        <v>4</v>
      </c>
      <c r="BV339" s="3" t="s">
        <v>871</v>
      </c>
      <c r="BW339" s="3" t="s">
        <v>99</v>
      </c>
      <c r="BX339" s="3">
        <v>2</v>
      </c>
      <c r="BY339" s="3" t="s">
        <v>100</v>
      </c>
      <c r="BZ339" s="3">
        <v>2</v>
      </c>
      <c r="CA339" s="3" t="s">
        <v>101</v>
      </c>
      <c r="CD339" s="3">
        <v>28.9004464</v>
      </c>
      <c r="CE339" s="3">
        <v>132</v>
      </c>
      <c r="CF339" s="3">
        <v>-96.482457800000006</v>
      </c>
      <c r="CG339" s="3">
        <v>1</v>
      </c>
      <c r="CI339" s="3" t="s">
        <v>102</v>
      </c>
      <c r="CJ339" s="3" t="s">
        <v>89</v>
      </c>
      <c r="CK339" s="3" t="s">
        <v>401</v>
      </c>
      <c r="CL339" s="3">
        <v>100560783</v>
      </c>
      <c r="CM339" s="3">
        <v>45</v>
      </c>
      <c r="CN339" s="3">
        <v>66389</v>
      </c>
      <c r="CO339" s="3">
        <v>0</v>
      </c>
      <c r="CP339" s="3">
        <v>0</v>
      </c>
    </row>
    <row r="340" spans="1:94" ht="45">
      <c r="A340" s="4">
        <v>42245323070000</v>
      </c>
      <c r="B340" s="7">
        <v>4224532307</v>
      </c>
      <c r="C340" s="4">
        <f>COUNTIF(Table2[API 10/UWI],Table1[[#This Row],[Cleaned API]])</f>
        <v>0</v>
      </c>
      <c r="D340" s="7" t="str">
        <f>IFERROR(INDEX(Table2[Permit Type],MATCH(Table1[[#This Row],[Cleaned API]],Table2[API 10/UWI],0)), "Not in Permit List")</f>
        <v>Not in Permit List</v>
      </c>
      <c r="E340" s="7" t="str">
        <f>IF(AND(Table1[[#This Row],[Occurences in Magnum Permit List]]&gt;0, Table1[[#This Row],[Data Pull Permit Type]]="NewDrill"), "Y", "N")</f>
        <v>N</v>
      </c>
      <c r="F340" s="3" t="s">
        <v>89</v>
      </c>
      <c r="G340" s="3" t="s">
        <v>650</v>
      </c>
      <c r="H340" s="8">
        <v>1</v>
      </c>
      <c r="I340" s="3" t="s">
        <v>105</v>
      </c>
      <c r="J340" s="3" t="str">
        <f>LEFT(Table1[[#This Row],[County/Parish]],LEN(Table1[[#This Row],[County/Parish]])-5)</f>
        <v>JEFFERSON</v>
      </c>
      <c r="K340" s="3" t="s">
        <v>162</v>
      </c>
      <c r="L340" s="3" t="s">
        <v>93</v>
      </c>
      <c r="M340" s="3" t="s">
        <v>94</v>
      </c>
      <c r="N340" s="3" t="s">
        <v>119</v>
      </c>
      <c r="O340" s="3">
        <v>13050</v>
      </c>
      <c r="P340" s="5">
        <v>37237</v>
      </c>
      <c r="Q340" s="5">
        <v>37288</v>
      </c>
      <c r="R340" s="5">
        <v>41000</v>
      </c>
      <c r="S340" s="3">
        <v>109</v>
      </c>
      <c r="T340" s="3">
        <v>5424389</v>
      </c>
      <c r="V340" s="3">
        <v>6424</v>
      </c>
      <c r="X340" s="3">
        <v>1</v>
      </c>
      <c r="Y340" s="3">
        <v>34</v>
      </c>
      <c r="Z340" s="3">
        <v>35777</v>
      </c>
      <c r="AA340" s="3">
        <v>910489</v>
      </c>
      <c r="AC340" s="3">
        <v>61</v>
      </c>
      <c r="AD340" s="3">
        <v>19715</v>
      </c>
      <c r="AE340" s="3">
        <v>3143</v>
      </c>
      <c r="AF340" s="3" t="s">
        <v>108</v>
      </c>
      <c r="AG340" s="3">
        <v>1728440</v>
      </c>
      <c r="AH340" s="3">
        <v>291216</v>
      </c>
      <c r="AI340" s="3">
        <v>4871</v>
      </c>
      <c r="AK340" s="3">
        <v>33</v>
      </c>
      <c r="AL340" s="3">
        <v>2065</v>
      </c>
      <c r="AM340" s="3">
        <v>12195</v>
      </c>
      <c r="AN340" s="3">
        <v>12390484</v>
      </c>
      <c r="AO340" s="3">
        <v>0</v>
      </c>
      <c r="AP340" s="3">
        <v>59</v>
      </c>
      <c r="AQ340" s="3">
        <v>33553</v>
      </c>
      <c r="AR340" s="5">
        <v>42491</v>
      </c>
      <c r="AS340" s="3">
        <v>450</v>
      </c>
      <c r="AT340" s="3">
        <v>0</v>
      </c>
      <c r="AU340" s="3">
        <v>0</v>
      </c>
      <c r="AV340" s="3">
        <v>375060</v>
      </c>
      <c r="AW340" s="3">
        <v>767183.09900000005</v>
      </c>
      <c r="AX340" s="3">
        <v>844390</v>
      </c>
      <c r="AY340" s="3">
        <v>1.3029999999999999</v>
      </c>
      <c r="AZ340" s="3">
        <v>2.7</v>
      </c>
      <c r="BA340" s="3">
        <v>29.4</v>
      </c>
      <c r="BB340" s="3">
        <v>378057</v>
      </c>
      <c r="BC340" s="3">
        <v>2</v>
      </c>
      <c r="BD340" s="3">
        <v>1008</v>
      </c>
      <c r="BE340" s="3">
        <v>2</v>
      </c>
      <c r="BF340" s="3">
        <v>64018</v>
      </c>
      <c r="BG340" s="3">
        <v>2</v>
      </c>
      <c r="BH340" s="3">
        <v>384</v>
      </c>
      <c r="BI340" s="3">
        <v>2</v>
      </c>
      <c r="BJ340" s="3">
        <v>12878</v>
      </c>
      <c r="BK340" s="3">
        <v>12906</v>
      </c>
      <c r="BL340" s="3">
        <v>0.61</v>
      </c>
      <c r="BN340" s="5">
        <v>37293</v>
      </c>
      <c r="BO340" s="3">
        <v>1</v>
      </c>
      <c r="BP340" s="3">
        <v>1</v>
      </c>
      <c r="BQ340" s="3" t="s">
        <v>89</v>
      </c>
      <c r="BR340" s="3" t="s">
        <v>331</v>
      </c>
      <c r="BS340" s="3">
        <v>188081</v>
      </c>
      <c r="BT340" s="3">
        <v>28</v>
      </c>
      <c r="BV340" s="3" t="s">
        <v>927</v>
      </c>
      <c r="BW340" s="3" t="s">
        <v>99</v>
      </c>
      <c r="BX340" s="3">
        <v>3</v>
      </c>
      <c r="BY340" s="3" t="s">
        <v>100</v>
      </c>
      <c r="BZ340" s="3">
        <v>176</v>
      </c>
      <c r="CA340" s="3" t="s">
        <v>101</v>
      </c>
      <c r="CD340" s="3">
        <v>29.767305700000001</v>
      </c>
      <c r="CE340" s="3">
        <v>625</v>
      </c>
      <c r="CF340" s="3">
        <v>-94.309672000000006</v>
      </c>
      <c r="CI340" s="3" t="s">
        <v>102</v>
      </c>
      <c r="CJ340" s="3" t="s">
        <v>89</v>
      </c>
      <c r="CK340" s="3" t="s">
        <v>307</v>
      </c>
      <c r="CL340" s="3">
        <v>100556810</v>
      </c>
      <c r="CM340" s="3">
        <v>71</v>
      </c>
      <c r="CN340" s="3">
        <v>54470</v>
      </c>
      <c r="CO340" s="3">
        <v>729</v>
      </c>
      <c r="CP340" s="3">
        <v>0</v>
      </c>
    </row>
    <row r="341" spans="1:94" ht="75">
      <c r="A341" s="4">
        <v>42089302910000</v>
      </c>
      <c r="B341" s="7">
        <v>4208930291</v>
      </c>
      <c r="C341" s="4">
        <f>COUNTIF(Table2[API 10/UWI],Table1[[#This Row],[Cleaned API]])</f>
        <v>2</v>
      </c>
      <c r="D341" s="7" t="str">
        <f>IFERROR(INDEX(Table2[Permit Type],MATCH(Table1[[#This Row],[Cleaned API]],Table2[API 10/UWI],0)), "Not in Permit List")</f>
        <v>Recomplete</v>
      </c>
      <c r="E341" s="7" t="str">
        <f>IF(AND(Table1[[#This Row],[Occurences in Magnum Permit List]]&gt;0, Table1[[#This Row],[Data Pull Permit Type]]="NewDrill"), "Y", "N")</f>
        <v>N</v>
      </c>
      <c r="F341" s="3" t="s">
        <v>502</v>
      </c>
      <c r="G341" s="3" t="s">
        <v>882</v>
      </c>
      <c r="H341" s="8">
        <v>2</v>
      </c>
      <c r="I341" s="3" t="s">
        <v>179</v>
      </c>
      <c r="J341" s="3" t="str">
        <f>LEFT(Table1[[#This Row],[County/Parish]],LEN(Table1[[#This Row],[County/Parish]])-5)</f>
        <v>COLORADO</v>
      </c>
      <c r="K341" s="3">
        <v>9500</v>
      </c>
      <c r="L341" s="3" t="s">
        <v>93</v>
      </c>
      <c r="M341" s="3" t="s">
        <v>211</v>
      </c>
      <c r="N341" s="3" t="s">
        <v>95</v>
      </c>
      <c r="O341" s="3">
        <v>11014</v>
      </c>
      <c r="P341" s="5">
        <v>37600</v>
      </c>
      <c r="Q341" s="5">
        <v>37196</v>
      </c>
      <c r="R341" s="5">
        <v>37561</v>
      </c>
      <c r="S341" s="3">
        <v>13</v>
      </c>
      <c r="T341" s="3">
        <v>53430</v>
      </c>
      <c r="V341" s="3">
        <v>528</v>
      </c>
      <c r="X341" s="3">
        <v>34</v>
      </c>
      <c r="Y341" s="3">
        <v>2757</v>
      </c>
      <c r="Z341" s="3">
        <v>641</v>
      </c>
      <c r="AA341" s="3">
        <v>9433</v>
      </c>
      <c r="AC341" s="3">
        <v>104</v>
      </c>
      <c r="AD341" s="3">
        <v>6125</v>
      </c>
      <c r="AE341" s="3">
        <v>353</v>
      </c>
      <c r="AF341" s="3" t="s">
        <v>108</v>
      </c>
      <c r="AG341" s="3">
        <v>22616</v>
      </c>
      <c r="AH341" s="3">
        <v>4122</v>
      </c>
      <c r="AI341" s="3">
        <v>271</v>
      </c>
      <c r="AJ341" s="3" t="s">
        <v>181</v>
      </c>
      <c r="AK341" s="3">
        <v>2</v>
      </c>
      <c r="AL341" s="3">
        <v>33</v>
      </c>
      <c r="AM341" s="3">
        <v>181</v>
      </c>
      <c r="AN341" s="3">
        <v>195000</v>
      </c>
      <c r="AO341" s="3">
        <v>33</v>
      </c>
      <c r="AP341" s="3">
        <v>104</v>
      </c>
      <c r="AQ341" s="3">
        <v>6125</v>
      </c>
      <c r="AR341" s="5">
        <v>37448</v>
      </c>
      <c r="AS341" s="3">
        <v>74</v>
      </c>
      <c r="AT341" s="3">
        <v>600</v>
      </c>
      <c r="AU341" s="3">
        <v>3115</v>
      </c>
      <c r="AV341" s="3">
        <v>77960</v>
      </c>
      <c r="AW341" s="3">
        <v>111568.39599999999</v>
      </c>
      <c r="AX341" s="3">
        <v>101190</v>
      </c>
      <c r="AY341" s="3">
        <v>8.9629999999999992</v>
      </c>
      <c r="AZ341" s="3">
        <v>12.8</v>
      </c>
      <c r="BA341" s="3">
        <v>12.3</v>
      </c>
      <c r="BB341" s="3">
        <v>6125</v>
      </c>
      <c r="BC341" s="3">
        <v>1</v>
      </c>
      <c r="BD341" s="3">
        <v>104</v>
      </c>
      <c r="BE341" s="3">
        <v>1</v>
      </c>
      <c r="BF341" s="3">
        <v>1125</v>
      </c>
      <c r="BG341" s="3">
        <v>1</v>
      </c>
      <c r="BH341" s="3">
        <v>7</v>
      </c>
      <c r="BI341" s="3">
        <v>1</v>
      </c>
      <c r="BJ341" s="3">
        <v>9544</v>
      </c>
      <c r="BK341" s="3">
        <v>9558</v>
      </c>
      <c r="BL341" s="3">
        <v>0.68</v>
      </c>
      <c r="BM341" s="3">
        <v>50.9</v>
      </c>
      <c r="BN341" s="5">
        <v>37196</v>
      </c>
      <c r="BO341" s="3">
        <v>1</v>
      </c>
      <c r="BP341" s="3">
        <v>1</v>
      </c>
      <c r="BQ341" s="3" t="s">
        <v>928</v>
      </c>
      <c r="BR341" s="3" t="s">
        <v>165</v>
      </c>
      <c r="BS341" s="3">
        <v>187569</v>
      </c>
      <c r="BT341" s="3">
        <v>14</v>
      </c>
      <c r="BV341" s="3" t="s">
        <v>868</v>
      </c>
      <c r="BW341" s="3" t="s">
        <v>99</v>
      </c>
      <c r="BX341" s="3">
        <v>3</v>
      </c>
      <c r="BY341" s="3" t="s">
        <v>100</v>
      </c>
      <c r="CA341" s="3" t="s">
        <v>101</v>
      </c>
      <c r="CD341" s="3">
        <v>29.666378600000002</v>
      </c>
      <c r="CE341" s="3">
        <v>84</v>
      </c>
      <c r="CF341" s="3">
        <v>-96.371088</v>
      </c>
      <c r="CI341" s="3" t="s">
        <v>102</v>
      </c>
      <c r="CJ341" s="3" t="s">
        <v>502</v>
      </c>
      <c r="CK341" s="3" t="s">
        <v>576</v>
      </c>
      <c r="CL341" s="3">
        <v>100554643</v>
      </c>
      <c r="CM341" s="3">
        <v>424</v>
      </c>
      <c r="CN341" s="3">
        <v>47305</v>
      </c>
      <c r="CO341" s="3">
        <v>567</v>
      </c>
      <c r="CP341" s="3">
        <v>0</v>
      </c>
    </row>
    <row r="342" spans="1:94" ht="75">
      <c r="A342" s="4">
        <v>42285329190000</v>
      </c>
      <c r="B342" s="7">
        <v>4228532919</v>
      </c>
      <c r="C342" s="4">
        <f>COUNTIF(Table2[API 10/UWI],Table1[[#This Row],[Cleaned API]])</f>
        <v>1</v>
      </c>
      <c r="D342" s="7" t="str">
        <f>IFERROR(INDEX(Table2[Permit Type],MATCH(Table1[[#This Row],[Cleaned API]],Table2[API 10/UWI],0)), "Not in Permit List")</f>
        <v>NewDrill</v>
      </c>
      <c r="E342" s="7" t="str">
        <f>IF(AND(Table1[[#This Row],[Occurences in Magnum Permit List]]&gt;0, Table1[[#This Row],[Data Pull Permit Type]]="NewDrill"), "Y", "N")</f>
        <v>Y</v>
      </c>
      <c r="F342" s="3" t="s">
        <v>89</v>
      </c>
      <c r="G342" s="3" t="s">
        <v>929</v>
      </c>
      <c r="H342" s="8">
        <v>1</v>
      </c>
      <c r="I342" s="3" t="s">
        <v>228</v>
      </c>
      <c r="J342" s="3" t="str">
        <f>LEFT(Table1[[#This Row],[County/Parish]],LEN(Table1[[#This Row],[County/Parish]])-5)</f>
        <v>LAVACA</v>
      </c>
      <c r="K342" s="3">
        <v>8450</v>
      </c>
      <c r="L342" s="3" t="s">
        <v>93</v>
      </c>
      <c r="M342" s="3" t="s">
        <v>194</v>
      </c>
      <c r="N342" s="3" t="s">
        <v>95</v>
      </c>
      <c r="O342" s="3">
        <v>8604</v>
      </c>
      <c r="P342" s="5">
        <v>37122</v>
      </c>
      <c r="Q342" s="5">
        <v>37196</v>
      </c>
      <c r="R342" s="5">
        <v>38869</v>
      </c>
      <c r="S342" s="3">
        <v>56</v>
      </c>
      <c r="T342" s="3">
        <v>522075</v>
      </c>
      <c r="V342" s="3">
        <v>6883</v>
      </c>
      <c r="Y342" s="3">
        <v>92</v>
      </c>
      <c r="Z342" s="3">
        <v>5040</v>
      </c>
      <c r="AA342" s="3">
        <v>93895</v>
      </c>
      <c r="AB342" s="3" t="s">
        <v>163</v>
      </c>
      <c r="AC342" s="3">
        <v>145</v>
      </c>
      <c r="AD342" s="3">
        <v>11932</v>
      </c>
      <c r="AE342" s="3">
        <v>1823</v>
      </c>
      <c r="AF342" s="3" t="s">
        <v>96</v>
      </c>
      <c r="AG342" s="3">
        <v>122512</v>
      </c>
      <c r="AH342" s="3">
        <v>22242</v>
      </c>
      <c r="AI342" s="3">
        <v>350</v>
      </c>
      <c r="AJ342" s="3" t="s">
        <v>164</v>
      </c>
      <c r="AK342" s="3">
        <v>13</v>
      </c>
      <c r="AL342" s="3">
        <v>171</v>
      </c>
      <c r="AM342" s="3">
        <v>948</v>
      </c>
      <c r="AN342" s="3">
        <v>1027935</v>
      </c>
      <c r="AO342" s="3">
        <v>2</v>
      </c>
      <c r="AP342" s="3">
        <v>1515</v>
      </c>
      <c r="AQ342" s="3">
        <v>119300</v>
      </c>
      <c r="AR342" s="5">
        <v>38862</v>
      </c>
      <c r="AS342" s="3">
        <v>2331</v>
      </c>
      <c r="AT342" s="3">
        <v>280</v>
      </c>
      <c r="AU342" s="3">
        <v>2715</v>
      </c>
      <c r="AV342" s="3">
        <v>71530</v>
      </c>
      <c r="AW342" s="3">
        <v>153195.33499999999</v>
      </c>
      <c r="AX342" s="3">
        <v>75850</v>
      </c>
      <c r="AY342" s="3">
        <v>6.5279999999999996</v>
      </c>
      <c r="AZ342" s="3">
        <v>14</v>
      </c>
      <c r="BA342" s="3">
        <v>0</v>
      </c>
      <c r="BB342" s="3">
        <v>29400</v>
      </c>
      <c r="BC342" s="3">
        <v>2</v>
      </c>
      <c r="BD342" s="3">
        <v>411</v>
      </c>
      <c r="BE342" s="3">
        <v>2</v>
      </c>
      <c r="BF342" s="3">
        <v>5311</v>
      </c>
      <c r="BG342" s="3">
        <v>2</v>
      </c>
      <c r="BH342" s="3">
        <v>32</v>
      </c>
      <c r="BI342" s="3">
        <v>2</v>
      </c>
      <c r="BJ342" s="3">
        <v>8368</v>
      </c>
      <c r="BK342" s="3">
        <v>8434</v>
      </c>
      <c r="BL342" s="3">
        <v>0.67</v>
      </c>
      <c r="BM342" s="3">
        <v>53</v>
      </c>
      <c r="BN342" s="5">
        <v>37209</v>
      </c>
      <c r="BO342" s="3">
        <v>1</v>
      </c>
      <c r="BP342" s="3">
        <v>1</v>
      </c>
      <c r="BQ342" s="3" t="s">
        <v>845</v>
      </c>
      <c r="BR342" s="3" t="s">
        <v>123</v>
      </c>
      <c r="BS342" s="3">
        <v>187890</v>
      </c>
      <c r="BT342" s="3">
        <v>66</v>
      </c>
      <c r="BV342" s="3" t="s">
        <v>930</v>
      </c>
      <c r="BW342" s="3" t="s">
        <v>99</v>
      </c>
      <c r="BX342" s="3">
        <v>2</v>
      </c>
      <c r="BY342" s="3" t="s">
        <v>100</v>
      </c>
      <c r="BZ342" s="3">
        <v>2</v>
      </c>
      <c r="CA342" s="3" t="s">
        <v>101</v>
      </c>
      <c r="CD342" s="3">
        <v>29.356621499999999</v>
      </c>
      <c r="CE342" s="3">
        <v>633</v>
      </c>
      <c r="CF342" s="3">
        <v>-96.664997600000007</v>
      </c>
      <c r="CI342" s="3" t="s">
        <v>102</v>
      </c>
      <c r="CJ342" s="3" t="s">
        <v>89</v>
      </c>
      <c r="CK342" s="3" t="s">
        <v>231</v>
      </c>
      <c r="CL342" s="3">
        <v>100554610</v>
      </c>
      <c r="CM342" s="3">
        <v>343</v>
      </c>
      <c r="CN342" s="3">
        <v>52546</v>
      </c>
      <c r="CO342" s="3">
        <v>1103</v>
      </c>
      <c r="CP342" s="3">
        <v>0</v>
      </c>
    </row>
    <row r="343" spans="1:94" ht="60">
      <c r="A343" s="4">
        <v>42123319130000</v>
      </c>
      <c r="B343" s="7">
        <v>4212331913</v>
      </c>
      <c r="C343" s="4">
        <f>COUNTIF(Table2[API 10/UWI],Table1[[#This Row],[Cleaned API]])</f>
        <v>0</v>
      </c>
      <c r="D343" s="7" t="str">
        <f>IFERROR(INDEX(Table2[Permit Type],MATCH(Table1[[#This Row],[Cleaned API]],Table2[API 10/UWI],0)), "Not in Permit List")</f>
        <v>Not in Permit List</v>
      </c>
      <c r="E343" s="7" t="str">
        <f>IF(AND(Table1[[#This Row],[Occurences in Magnum Permit List]]&gt;0, Table1[[#This Row],[Data Pull Permit Type]]="NewDrill"), "Y", "N")</f>
        <v>N</v>
      </c>
      <c r="F343" s="3" t="s">
        <v>89</v>
      </c>
      <c r="G343" s="3" t="s">
        <v>931</v>
      </c>
      <c r="H343" s="8">
        <v>1</v>
      </c>
      <c r="I343" s="3" t="s">
        <v>275</v>
      </c>
      <c r="J343" s="3" t="str">
        <f>LEFT(Table1[[#This Row],[County/Parish]],LEN(Table1[[#This Row],[County/Parish]])-5)</f>
        <v>DEWITT</v>
      </c>
      <c r="K343" s="3" t="s">
        <v>806</v>
      </c>
      <c r="L343" s="3" t="s">
        <v>93</v>
      </c>
      <c r="M343" s="3" t="s">
        <v>194</v>
      </c>
      <c r="N343" s="3" t="s">
        <v>95</v>
      </c>
      <c r="O343" s="3">
        <v>13000</v>
      </c>
      <c r="P343" s="5">
        <v>37098</v>
      </c>
      <c r="Q343" s="5">
        <v>37196</v>
      </c>
      <c r="R343" s="5">
        <v>38504</v>
      </c>
      <c r="S343" s="3">
        <v>36</v>
      </c>
      <c r="T343" s="3">
        <v>125199</v>
      </c>
      <c r="V343" s="3">
        <v>12479</v>
      </c>
      <c r="Y343" s="3">
        <v>7</v>
      </c>
      <c r="Z343" s="3">
        <v>780</v>
      </c>
      <c r="AA343" s="3">
        <v>33346</v>
      </c>
      <c r="AB343" s="3" t="s">
        <v>163</v>
      </c>
      <c r="AC343" s="3">
        <v>2990</v>
      </c>
      <c r="AD343" s="3">
        <v>16999</v>
      </c>
      <c r="AE343" s="3">
        <v>8862</v>
      </c>
      <c r="AF343" s="3" t="s">
        <v>96</v>
      </c>
      <c r="AG343" s="3">
        <v>80777</v>
      </c>
      <c r="AH343" s="3">
        <v>22325</v>
      </c>
      <c r="AI343" s="3">
        <v>505</v>
      </c>
      <c r="AJ343" s="3" t="s">
        <v>164</v>
      </c>
      <c r="AK343" s="3">
        <v>72</v>
      </c>
      <c r="AL343" s="3">
        <v>209</v>
      </c>
      <c r="AM343" s="3">
        <v>821</v>
      </c>
      <c r="AN343" s="3">
        <v>1256032</v>
      </c>
      <c r="AO343" s="3">
        <v>0</v>
      </c>
      <c r="AP343" s="3">
        <v>97</v>
      </c>
      <c r="AQ343" s="3">
        <v>784</v>
      </c>
      <c r="AR343" s="5">
        <v>42095</v>
      </c>
      <c r="AS343" s="3">
        <v>5</v>
      </c>
      <c r="AT343" s="3">
        <v>0</v>
      </c>
      <c r="AU343" s="3">
        <v>0</v>
      </c>
      <c r="AV343" s="3">
        <v>11330</v>
      </c>
      <c r="AW343" s="3">
        <v>2461.538</v>
      </c>
      <c r="AX343" s="3">
        <v>10030</v>
      </c>
      <c r="AY343" s="3">
        <v>406.25</v>
      </c>
      <c r="AZ343" s="3">
        <v>88.3</v>
      </c>
      <c r="BA343" s="3">
        <v>0</v>
      </c>
      <c r="BB343" s="3">
        <v>25455</v>
      </c>
      <c r="BC343" s="3">
        <v>2</v>
      </c>
      <c r="BD343" s="3">
        <v>2990</v>
      </c>
      <c r="BE343" s="3">
        <v>1</v>
      </c>
      <c r="BF343" s="3">
        <v>6490</v>
      </c>
      <c r="BG343" s="3">
        <v>2</v>
      </c>
      <c r="BH343" s="3">
        <v>39</v>
      </c>
      <c r="BI343" s="3">
        <v>2</v>
      </c>
      <c r="BJ343" s="3">
        <v>10665</v>
      </c>
      <c r="BK343" s="3">
        <v>10785</v>
      </c>
      <c r="BL343" s="3">
        <v>0.71</v>
      </c>
      <c r="BM343" s="3">
        <v>54.3</v>
      </c>
      <c r="BN343" s="5">
        <v>37183</v>
      </c>
      <c r="BO343" s="3">
        <v>1</v>
      </c>
      <c r="BP343" s="3">
        <v>1</v>
      </c>
      <c r="BQ343" s="3" t="s">
        <v>807</v>
      </c>
      <c r="BR343" s="3" t="s">
        <v>150</v>
      </c>
      <c r="BS343" s="3">
        <v>187004</v>
      </c>
      <c r="BT343" s="3">
        <v>120</v>
      </c>
      <c r="BV343" s="3" t="s">
        <v>908</v>
      </c>
      <c r="BW343" s="3" t="s">
        <v>99</v>
      </c>
      <c r="BX343" s="3">
        <v>2</v>
      </c>
      <c r="BY343" s="3" t="s">
        <v>100</v>
      </c>
      <c r="CA343" s="3" t="s">
        <v>101</v>
      </c>
      <c r="CD343" s="3">
        <v>28.995127</v>
      </c>
      <c r="CE343" s="3">
        <v>503</v>
      </c>
      <c r="CF343" s="3">
        <v>-97.422985699999998</v>
      </c>
      <c r="CI343" s="3" t="s">
        <v>102</v>
      </c>
      <c r="CJ343" s="3" t="s">
        <v>89</v>
      </c>
      <c r="CK343" s="3" t="s">
        <v>932</v>
      </c>
      <c r="CL343" s="3">
        <v>100546477</v>
      </c>
      <c r="CM343" s="3">
        <v>91</v>
      </c>
      <c r="CN343" s="3">
        <v>224</v>
      </c>
      <c r="CO343" s="3">
        <v>0</v>
      </c>
      <c r="CP343" s="3">
        <v>0</v>
      </c>
    </row>
    <row r="344" spans="1:94" ht="75">
      <c r="A344" s="4">
        <v>42215311070000</v>
      </c>
      <c r="B344" s="7">
        <v>4221531107</v>
      </c>
      <c r="C344" s="4">
        <f>COUNTIF(Table2[API 10/UWI],Table1[[#This Row],[Cleaned API]])</f>
        <v>1</v>
      </c>
      <c r="D344" s="7" t="str">
        <f>IFERROR(INDEX(Table2[Permit Type],MATCH(Table1[[#This Row],[Cleaned API]],Table2[API 10/UWI],0)), "Not in Permit List")</f>
        <v>Recomplete</v>
      </c>
      <c r="E344" s="7" t="str">
        <f>IF(AND(Table1[[#This Row],[Occurences in Magnum Permit List]]&gt;0, Table1[[#This Row],[Data Pull Permit Type]]="NewDrill"), "Y", "N")</f>
        <v>N</v>
      </c>
      <c r="F344" s="3" t="s">
        <v>89</v>
      </c>
      <c r="G344" s="3" t="s">
        <v>553</v>
      </c>
      <c r="H344" s="8">
        <v>7</v>
      </c>
      <c r="I344" s="3" t="s">
        <v>443</v>
      </c>
      <c r="J344" s="3" t="str">
        <f>LEFT(Table1[[#This Row],[County/Parish]],LEN(Table1[[#This Row],[County/Parish]])-5)</f>
        <v>HIDALGO</v>
      </c>
      <c r="K344" s="3" t="s">
        <v>933</v>
      </c>
      <c r="L344" s="3" t="s">
        <v>93</v>
      </c>
      <c r="M344" s="3" t="s">
        <v>94</v>
      </c>
      <c r="N344" s="3" t="s">
        <v>95</v>
      </c>
      <c r="O344" s="3">
        <v>9013</v>
      </c>
      <c r="P344" s="5">
        <v>38484</v>
      </c>
      <c r="Q344" s="5">
        <v>36923</v>
      </c>
      <c r="R344" s="5">
        <v>38292</v>
      </c>
      <c r="S344" s="3">
        <v>43</v>
      </c>
      <c r="T344" s="3">
        <v>5358</v>
      </c>
      <c r="V344" s="3">
        <v>54</v>
      </c>
      <c r="Y344" s="3">
        <v>3</v>
      </c>
      <c r="Z344" s="3">
        <v>665</v>
      </c>
      <c r="AA344" s="3">
        <v>947</v>
      </c>
      <c r="AD344" s="3">
        <v>118</v>
      </c>
      <c r="AE344" s="3">
        <v>2</v>
      </c>
      <c r="AF344" s="3" t="s">
        <v>96</v>
      </c>
      <c r="AG344" s="3">
        <v>736</v>
      </c>
      <c r="AH344" s="3">
        <v>125</v>
      </c>
      <c r="AI344" s="3">
        <v>92</v>
      </c>
      <c r="AK344" s="3">
        <v>0</v>
      </c>
      <c r="AL344" s="3">
        <v>1</v>
      </c>
      <c r="AM344" s="3">
        <v>4</v>
      </c>
      <c r="AN344" s="3">
        <v>3581</v>
      </c>
      <c r="AO344" s="3">
        <v>0</v>
      </c>
      <c r="AP344" s="3">
        <v>52</v>
      </c>
      <c r="AQ344" s="3">
        <v>1932</v>
      </c>
      <c r="AR344" s="5">
        <v>38687</v>
      </c>
      <c r="AS344" s="3">
        <v>240</v>
      </c>
      <c r="AT344" s="3">
        <v>0</v>
      </c>
      <c r="AU344" s="3">
        <v>0</v>
      </c>
      <c r="AX344" s="3">
        <v>99220</v>
      </c>
      <c r="AZ344" s="3">
        <v>0</v>
      </c>
      <c r="BA344" s="3">
        <v>0</v>
      </c>
      <c r="BB344" s="3">
        <v>614</v>
      </c>
      <c r="BC344" s="3">
        <v>29</v>
      </c>
      <c r="BD344" s="3">
        <v>13</v>
      </c>
      <c r="BE344" s="3">
        <v>27</v>
      </c>
      <c r="BF344" s="3">
        <v>114</v>
      </c>
      <c r="BG344" s="3">
        <v>29</v>
      </c>
      <c r="BH344" s="3">
        <v>1</v>
      </c>
      <c r="BI344" s="3">
        <v>29</v>
      </c>
      <c r="BJ344" s="3">
        <v>7144</v>
      </c>
      <c r="BK344" s="3">
        <v>7204</v>
      </c>
      <c r="BL344" s="3">
        <v>0.57999999999999996</v>
      </c>
      <c r="BN344" s="5">
        <v>36923</v>
      </c>
      <c r="BO344" s="3">
        <v>1</v>
      </c>
      <c r="BP344" s="3">
        <v>1</v>
      </c>
      <c r="BQ344" s="3" t="s">
        <v>851</v>
      </c>
      <c r="BR344" s="3" t="s">
        <v>335</v>
      </c>
      <c r="BS344" s="3">
        <v>186741</v>
      </c>
      <c r="BT344" s="3">
        <v>60</v>
      </c>
      <c r="BV344" s="3" t="s">
        <v>445</v>
      </c>
      <c r="BW344" s="3" t="s">
        <v>99</v>
      </c>
      <c r="BX344" s="3">
        <v>4</v>
      </c>
      <c r="BY344" s="3" t="s">
        <v>100</v>
      </c>
      <c r="CA344" s="3" t="s">
        <v>101</v>
      </c>
      <c r="CD344" s="3">
        <v>26.262508499999999</v>
      </c>
      <c r="CE344" s="3">
        <v>54</v>
      </c>
      <c r="CF344" s="3">
        <v>-97.909125099999997</v>
      </c>
      <c r="CI344" s="3" t="s">
        <v>102</v>
      </c>
      <c r="CJ344" s="3" t="s">
        <v>89</v>
      </c>
      <c r="CK344" s="3" t="s">
        <v>447</v>
      </c>
      <c r="CL344" s="3">
        <v>100542597</v>
      </c>
      <c r="CN344" s="3">
        <v>593</v>
      </c>
      <c r="CO344" s="3">
        <v>73</v>
      </c>
      <c r="CP344" s="3">
        <v>2453</v>
      </c>
    </row>
    <row r="345" spans="1:94" ht="75">
      <c r="A345" s="4">
        <v>42089312120000</v>
      </c>
      <c r="B345" s="7">
        <v>4208931212</v>
      </c>
      <c r="C345" s="4">
        <f>COUNTIF(Table2[API 10/UWI],Table1[[#This Row],[Cleaned API]])</f>
        <v>1</v>
      </c>
      <c r="D345" s="7" t="str">
        <f>IFERROR(INDEX(Table2[Permit Type],MATCH(Table1[[#This Row],[Cleaned API]],Table2[API 10/UWI],0)), "Not in Permit List")</f>
        <v>Recomplete</v>
      </c>
      <c r="E345" s="7" t="str">
        <f>IF(AND(Table1[[#This Row],[Occurences in Magnum Permit List]]&gt;0, Table1[[#This Row],[Data Pull Permit Type]]="NewDrill"), "Y", "N")</f>
        <v>N</v>
      </c>
      <c r="F345" s="3" t="s">
        <v>502</v>
      </c>
      <c r="G345" s="3" t="s">
        <v>847</v>
      </c>
      <c r="H345" s="8">
        <v>2</v>
      </c>
      <c r="I345" s="3" t="s">
        <v>179</v>
      </c>
      <c r="J345" s="3" t="str">
        <f>LEFT(Table1[[#This Row],[County/Parish]],LEN(Table1[[#This Row],[County/Parish]])-5)</f>
        <v>COLORADO</v>
      </c>
      <c r="K345" s="3">
        <v>9060</v>
      </c>
      <c r="L345" s="3" t="s">
        <v>93</v>
      </c>
      <c r="M345" s="3" t="s">
        <v>211</v>
      </c>
      <c r="N345" s="3" t="s">
        <v>95</v>
      </c>
      <c r="O345" s="3">
        <v>10500</v>
      </c>
      <c r="P345" s="5">
        <v>36775</v>
      </c>
      <c r="Q345" s="5">
        <v>37165</v>
      </c>
      <c r="R345" s="5">
        <v>37773</v>
      </c>
      <c r="S345" s="3">
        <v>21</v>
      </c>
      <c r="T345" s="3">
        <v>170214</v>
      </c>
      <c r="V345" s="3">
        <v>11135</v>
      </c>
      <c r="X345" s="3">
        <v>416</v>
      </c>
      <c r="Y345" s="3">
        <v>3229</v>
      </c>
      <c r="Z345" s="3">
        <v>2874</v>
      </c>
      <c r="AA345" s="3">
        <v>39504</v>
      </c>
      <c r="AC345" s="3">
        <v>154</v>
      </c>
      <c r="AD345" s="3">
        <v>1710</v>
      </c>
      <c r="AE345" s="3">
        <v>2380</v>
      </c>
      <c r="AF345" s="3" t="s">
        <v>108</v>
      </c>
      <c r="AG345" s="3">
        <v>29997</v>
      </c>
      <c r="AH345" s="3">
        <v>7380</v>
      </c>
      <c r="AI345" s="3">
        <v>464</v>
      </c>
      <c r="AJ345" s="3" t="s">
        <v>181</v>
      </c>
      <c r="AK345" s="3">
        <v>13</v>
      </c>
      <c r="AL345" s="3">
        <v>38</v>
      </c>
      <c r="AM345" s="3">
        <v>153</v>
      </c>
      <c r="AN345" s="3">
        <v>229133</v>
      </c>
      <c r="AO345" s="3">
        <v>296</v>
      </c>
      <c r="AP345" s="3">
        <v>5091</v>
      </c>
      <c r="AQ345" s="3">
        <v>60342</v>
      </c>
      <c r="AR345" s="5">
        <v>37785</v>
      </c>
      <c r="AS345" s="3">
        <v>933</v>
      </c>
      <c r="AT345" s="3">
        <v>2500</v>
      </c>
      <c r="AU345" s="3">
        <v>2810</v>
      </c>
      <c r="AV345" s="3">
        <v>11950</v>
      </c>
      <c r="AW345" s="3">
        <v>18178.689999999999</v>
      </c>
      <c r="AX345" s="3">
        <v>15290</v>
      </c>
      <c r="AY345" s="3">
        <v>55.009</v>
      </c>
      <c r="AZ345" s="3">
        <v>83.7</v>
      </c>
      <c r="BA345" s="3">
        <v>128.80000000000001</v>
      </c>
      <c r="BB345" s="3">
        <v>18776</v>
      </c>
      <c r="BC345" s="3">
        <v>13</v>
      </c>
      <c r="BD345" s="3">
        <v>1011</v>
      </c>
      <c r="BE345" s="3">
        <v>8</v>
      </c>
      <c r="BF345" s="3">
        <v>4012</v>
      </c>
      <c r="BG345" s="3">
        <v>13</v>
      </c>
      <c r="BH345" s="3">
        <v>24</v>
      </c>
      <c r="BI345" s="3">
        <v>13</v>
      </c>
      <c r="BJ345" s="3">
        <v>9104</v>
      </c>
      <c r="BK345" s="3">
        <v>9110</v>
      </c>
      <c r="BL345" s="3">
        <v>0.76</v>
      </c>
      <c r="BM345" s="3">
        <v>63</v>
      </c>
      <c r="BN345" s="5">
        <v>37191</v>
      </c>
      <c r="BO345" s="3">
        <v>1</v>
      </c>
      <c r="BP345" s="3">
        <v>1</v>
      </c>
      <c r="BQ345" s="3" t="s">
        <v>502</v>
      </c>
      <c r="BR345" s="3" t="s">
        <v>165</v>
      </c>
      <c r="BS345" s="3">
        <v>186614</v>
      </c>
      <c r="BT345" s="3">
        <v>6</v>
      </c>
      <c r="BV345" s="3" t="s">
        <v>934</v>
      </c>
      <c r="BW345" s="3" t="s">
        <v>99</v>
      </c>
      <c r="BX345" s="3">
        <v>3</v>
      </c>
      <c r="BY345" s="3" t="s">
        <v>100</v>
      </c>
      <c r="CA345" s="3" t="s">
        <v>101</v>
      </c>
      <c r="CD345" s="3">
        <v>29.6571742</v>
      </c>
      <c r="CE345" s="3">
        <v>163</v>
      </c>
      <c r="CF345" s="3">
        <v>-96.659031799999994</v>
      </c>
      <c r="CI345" s="3" t="s">
        <v>102</v>
      </c>
      <c r="CJ345" s="3" t="s">
        <v>502</v>
      </c>
      <c r="CK345" s="3" t="s">
        <v>268</v>
      </c>
      <c r="CL345" s="3">
        <v>100542517</v>
      </c>
      <c r="CM345" s="3">
        <v>6044</v>
      </c>
      <c r="CN345" s="3">
        <v>109872</v>
      </c>
      <c r="CO345" s="3">
        <v>1941</v>
      </c>
      <c r="CP345" s="3">
        <v>0</v>
      </c>
    </row>
    <row r="346" spans="1:94" ht="45">
      <c r="A346" s="4">
        <v>42285329160000</v>
      </c>
      <c r="B346" s="7">
        <v>4228532916</v>
      </c>
      <c r="C346" s="4">
        <f>COUNTIF(Table2[API 10/UWI],Table1[[#This Row],[Cleaned API]])</f>
        <v>0</v>
      </c>
      <c r="D346" s="7" t="str">
        <f>IFERROR(INDEX(Table2[Permit Type],MATCH(Table1[[#This Row],[Cleaned API]],Table2[API 10/UWI],0)), "Not in Permit List")</f>
        <v>Not in Permit List</v>
      </c>
      <c r="E346" s="7" t="str">
        <f>IF(AND(Table1[[#This Row],[Occurences in Magnum Permit List]]&gt;0, Table1[[#This Row],[Data Pull Permit Type]]="NewDrill"), "Y", "N")</f>
        <v>N</v>
      </c>
      <c r="F346" s="3" t="s">
        <v>89</v>
      </c>
      <c r="G346" s="3" t="s">
        <v>935</v>
      </c>
      <c r="H346" s="8">
        <v>1</v>
      </c>
      <c r="I346" s="3" t="s">
        <v>228</v>
      </c>
      <c r="J346" s="3" t="str">
        <f>LEFT(Table1[[#This Row],[County/Parish]],LEN(Table1[[#This Row],[County/Parish]])-5)</f>
        <v>LAVACA</v>
      </c>
      <c r="K346" s="3" t="s">
        <v>936</v>
      </c>
      <c r="L346" s="3" t="s">
        <v>107</v>
      </c>
      <c r="M346" s="3" t="s">
        <v>94</v>
      </c>
      <c r="N346" s="3" t="s">
        <v>95</v>
      </c>
      <c r="O346" s="3">
        <v>6500</v>
      </c>
      <c r="P346" s="5">
        <v>37118</v>
      </c>
      <c r="Q346" s="5">
        <v>37135</v>
      </c>
      <c r="R346" s="5">
        <v>41852</v>
      </c>
      <c r="S346" s="3">
        <v>150</v>
      </c>
      <c r="T346" s="3">
        <v>695943</v>
      </c>
      <c r="V346" s="3">
        <v>75712</v>
      </c>
      <c r="X346" s="3">
        <v>21</v>
      </c>
      <c r="Z346" s="3">
        <v>10247</v>
      </c>
      <c r="AA346" s="3">
        <v>191702</v>
      </c>
      <c r="AB346" s="3" t="s">
        <v>163</v>
      </c>
      <c r="AC346" s="3">
        <v>403</v>
      </c>
      <c r="AE346" s="3">
        <v>5687</v>
      </c>
      <c r="AF346" s="3" t="s">
        <v>96</v>
      </c>
      <c r="AG346" s="3">
        <v>52293</v>
      </c>
      <c r="AH346" s="3">
        <v>14403</v>
      </c>
      <c r="AI346" s="3">
        <v>265</v>
      </c>
      <c r="AJ346" s="3" t="s">
        <v>164</v>
      </c>
      <c r="AK346" s="3">
        <v>19</v>
      </c>
      <c r="AL346" s="3">
        <v>39</v>
      </c>
      <c r="AM346" s="3">
        <v>122</v>
      </c>
      <c r="AN346" s="3">
        <v>234806</v>
      </c>
      <c r="AO346" s="3">
        <v>8</v>
      </c>
      <c r="AP346" s="3">
        <v>2683</v>
      </c>
      <c r="AR346" s="5">
        <v>39805</v>
      </c>
      <c r="AS346" s="3">
        <v>995</v>
      </c>
      <c r="AV346" s="3">
        <v>6530</v>
      </c>
      <c r="AX346" s="3">
        <v>9190</v>
      </c>
      <c r="AZ346" s="3">
        <v>153.19999999999999</v>
      </c>
      <c r="BB346" s="3">
        <v>24107</v>
      </c>
      <c r="BC346" s="3">
        <v>10</v>
      </c>
      <c r="BD346" s="3">
        <v>1865</v>
      </c>
      <c r="BE346" s="3">
        <v>74</v>
      </c>
      <c r="BF346" s="3">
        <v>5537</v>
      </c>
      <c r="BG346" s="3">
        <v>11</v>
      </c>
      <c r="BH346" s="3">
        <v>33</v>
      </c>
      <c r="BI346" s="3">
        <v>11</v>
      </c>
      <c r="BJ346" s="3">
        <v>5662</v>
      </c>
      <c r="BK346" s="3">
        <v>5664</v>
      </c>
      <c r="BM346" s="3">
        <v>40</v>
      </c>
      <c r="BN346" s="5">
        <v>37118</v>
      </c>
      <c r="BO346" s="3">
        <v>1</v>
      </c>
      <c r="BP346" s="3">
        <v>1</v>
      </c>
      <c r="BQ346" s="3" t="s">
        <v>89</v>
      </c>
      <c r="BR346" s="3" t="s">
        <v>212</v>
      </c>
      <c r="BS346" s="3">
        <v>8665</v>
      </c>
      <c r="BT346" s="3">
        <v>2</v>
      </c>
      <c r="BV346" s="3" t="s">
        <v>937</v>
      </c>
      <c r="BW346" s="3" t="s">
        <v>99</v>
      </c>
      <c r="BX346" s="3">
        <v>2</v>
      </c>
      <c r="BY346" s="3" t="s">
        <v>100</v>
      </c>
      <c r="CA346" s="3" t="s">
        <v>101</v>
      </c>
      <c r="CD346" s="3">
        <v>29.1348983</v>
      </c>
      <c r="CE346" s="3">
        <v>58</v>
      </c>
      <c r="CF346" s="3">
        <v>-96.860339100000004</v>
      </c>
      <c r="CI346" s="3" t="s">
        <v>102</v>
      </c>
      <c r="CJ346" s="3" t="s">
        <v>89</v>
      </c>
      <c r="CK346" s="3" t="s">
        <v>613</v>
      </c>
      <c r="CL346" s="3">
        <v>100536288</v>
      </c>
      <c r="CM346" s="3">
        <v>1759</v>
      </c>
      <c r="CO346" s="3">
        <v>652</v>
      </c>
      <c r="CP346" s="3">
        <v>0</v>
      </c>
    </row>
    <row r="347" spans="1:94" ht="75">
      <c r="A347" s="4">
        <v>42215314080000</v>
      </c>
      <c r="B347" s="7">
        <v>4221531408</v>
      </c>
      <c r="C347" s="4">
        <f>COUNTIF(Table2[API 10/UWI],Table1[[#This Row],[Cleaned API]])</f>
        <v>2</v>
      </c>
      <c r="D347" s="7" t="str">
        <f>IFERROR(INDEX(Table2[Permit Type],MATCH(Table1[[#This Row],[Cleaned API]],Table2[API 10/UWI],0)), "Not in Permit List")</f>
        <v>Recomplete</v>
      </c>
      <c r="E347" s="7" t="str">
        <f>IF(AND(Table1[[#This Row],[Occurences in Magnum Permit List]]&gt;0, Table1[[#This Row],[Data Pull Permit Type]]="NewDrill"), "Y", "N")</f>
        <v>N</v>
      </c>
      <c r="F347" s="3" t="s">
        <v>89</v>
      </c>
      <c r="G347" s="3" t="s">
        <v>553</v>
      </c>
      <c r="H347" s="8">
        <v>8</v>
      </c>
      <c r="I347" s="3" t="s">
        <v>443</v>
      </c>
      <c r="J347" s="3" t="str">
        <f>LEFT(Table1[[#This Row],[County/Parish]],LEN(Table1[[#This Row],[County/Parish]])-5)</f>
        <v>HIDALGO</v>
      </c>
      <c r="K347" s="3" t="s">
        <v>938</v>
      </c>
      <c r="L347" s="3" t="s">
        <v>93</v>
      </c>
      <c r="M347" s="3" t="s">
        <v>94</v>
      </c>
      <c r="N347" s="3" t="s">
        <v>95</v>
      </c>
      <c r="O347" s="3">
        <v>11100</v>
      </c>
      <c r="P347" s="5">
        <v>38518</v>
      </c>
      <c r="Q347" s="5">
        <v>37043</v>
      </c>
      <c r="R347" s="5">
        <v>38292</v>
      </c>
      <c r="S347" s="3">
        <v>10</v>
      </c>
      <c r="T347" s="3">
        <v>805</v>
      </c>
      <c r="Y347" s="3">
        <v>29</v>
      </c>
      <c r="Z347" s="3">
        <v>160</v>
      </c>
      <c r="AA347" s="3">
        <v>134</v>
      </c>
      <c r="AD347" s="3">
        <v>302</v>
      </c>
      <c r="AE347" s="3">
        <v>0</v>
      </c>
      <c r="AF347" s="3" t="s">
        <v>96</v>
      </c>
      <c r="AG347" s="3">
        <v>352</v>
      </c>
      <c r="AH347" s="3">
        <v>59</v>
      </c>
      <c r="AI347" s="3">
        <v>70</v>
      </c>
      <c r="AK347" s="3">
        <v>0</v>
      </c>
      <c r="AL347" s="3">
        <v>0</v>
      </c>
      <c r="AM347" s="3">
        <v>2</v>
      </c>
      <c r="AN347" s="3">
        <v>1516</v>
      </c>
      <c r="AO347" s="3">
        <v>6</v>
      </c>
      <c r="AQ347" s="3">
        <v>6</v>
      </c>
      <c r="AR347" s="5">
        <v>38657</v>
      </c>
      <c r="AS347" s="3">
        <v>1</v>
      </c>
      <c r="AT347" s="3">
        <v>0</v>
      </c>
      <c r="AU347" s="3">
        <v>0</v>
      </c>
      <c r="AZ347" s="3">
        <v>0</v>
      </c>
      <c r="BA347" s="3">
        <v>0</v>
      </c>
      <c r="BB347" s="3">
        <v>302</v>
      </c>
      <c r="BC347" s="3">
        <v>1</v>
      </c>
      <c r="BF347" s="3">
        <v>50</v>
      </c>
      <c r="BG347" s="3">
        <v>1</v>
      </c>
      <c r="BH347" s="3">
        <v>0</v>
      </c>
      <c r="BI347" s="3">
        <v>1</v>
      </c>
      <c r="BJ347" s="3">
        <v>8030</v>
      </c>
      <c r="BK347" s="3">
        <v>8058</v>
      </c>
      <c r="BL347" s="3">
        <v>0.56999999999999995</v>
      </c>
      <c r="BN347" s="5">
        <v>37047</v>
      </c>
      <c r="BO347" s="3">
        <v>1</v>
      </c>
      <c r="BP347" s="3">
        <v>1</v>
      </c>
      <c r="BQ347" s="3" t="s">
        <v>851</v>
      </c>
      <c r="BR347" s="3" t="s">
        <v>335</v>
      </c>
      <c r="BS347" s="3">
        <v>185717</v>
      </c>
      <c r="BT347" s="3">
        <v>28</v>
      </c>
      <c r="BV347" s="3" t="s">
        <v>445</v>
      </c>
      <c r="BW347" s="3" t="s">
        <v>99</v>
      </c>
      <c r="BX347" s="3">
        <v>4</v>
      </c>
      <c r="BY347" s="3" t="s">
        <v>100</v>
      </c>
      <c r="CA347" s="3" t="s">
        <v>101</v>
      </c>
      <c r="CD347" s="3">
        <v>26.263426599999999</v>
      </c>
      <c r="CE347" s="3">
        <v>54</v>
      </c>
      <c r="CF347" s="3">
        <v>-97.9081525</v>
      </c>
      <c r="CI347" s="3" t="s">
        <v>102</v>
      </c>
      <c r="CJ347" s="3" t="s">
        <v>89</v>
      </c>
      <c r="CK347" s="3" t="s">
        <v>447</v>
      </c>
      <c r="CL347" s="3">
        <v>100536266</v>
      </c>
      <c r="CN347" s="3">
        <v>447</v>
      </c>
      <c r="CO347" s="3">
        <v>89</v>
      </c>
      <c r="CP347" s="3">
        <v>2453</v>
      </c>
    </row>
    <row r="348" spans="1:94" ht="45">
      <c r="A348" s="4">
        <v>42123318980000</v>
      </c>
      <c r="B348" s="7">
        <v>4212331898</v>
      </c>
      <c r="C348" s="4">
        <f>COUNTIF(Table2[API 10/UWI],Table1[[#This Row],[Cleaned API]])</f>
        <v>0</v>
      </c>
      <c r="D348" s="7" t="str">
        <f>IFERROR(INDEX(Table2[Permit Type],MATCH(Table1[[#This Row],[Cleaned API]],Table2[API 10/UWI],0)), "Not in Permit List")</f>
        <v>Not in Permit List</v>
      </c>
      <c r="E348" s="7" t="str">
        <f>IF(AND(Table1[[#This Row],[Occurences in Magnum Permit List]]&gt;0, Table1[[#This Row],[Data Pull Permit Type]]="NewDrill"), "Y", "N")</f>
        <v>N</v>
      </c>
      <c r="F348" s="3" t="s">
        <v>89</v>
      </c>
      <c r="G348" s="3" t="s">
        <v>800</v>
      </c>
      <c r="H348" s="8">
        <v>2</v>
      </c>
      <c r="I348" s="3" t="s">
        <v>275</v>
      </c>
      <c r="J348" s="3" t="str">
        <f>LEFT(Table1[[#This Row],[County/Parish]],LEN(Table1[[#This Row],[County/Parish]])-5)</f>
        <v>DEWITT</v>
      </c>
      <c r="K348" s="6">
        <v>11400</v>
      </c>
      <c r="L348" s="3" t="s">
        <v>93</v>
      </c>
      <c r="M348" s="3" t="s">
        <v>194</v>
      </c>
      <c r="N348" s="3" t="s">
        <v>119</v>
      </c>
      <c r="O348" s="3">
        <v>12875</v>
      </c>
      <c r="P348" s="5">
        <v>37138</v>
      </c>
      <c r="Q348" s="5">
        <v>36951</v>
      </c>
      <c r="R348" s="5">
        <v>39814</v>
      </c>
      <c r="S348" s="3">
        <v>77</v>
      </c>
      <c r="T348" s="3">
        <v>4372443</v>
      </c>
      <c r="V348" s="3">
        <v>152478</v>
      </c>
      <c r="Y348" s="3">
        <v>105</v>
      </c>
      <c r="Z348" s="3">
        <v>172853</v>
      </c>
      <c r="AA348" s="3">
        <v>881218</v>
      </c>
      <c r="AB348" s="3" t="s">
        <v>163</v>
      </c>
      <c r="AC348" s="3">
        <v>7950</v>
      </c>
      <c r="AD348" s="3">
        <v>213578</v>
      </c>
      <c r="AE348" s="3">
        <v>78517</v>
      </c>
      <c r="AF348" s="3" t="s">
        <v>96</v>
      </c>
      <c r="AG348" s="3">
        <v>2142645</v>
      </c>
      <c r="AH348" s="3">
        <v>435624</v>
      </c>
      <c r="AI348" s="3">
        <v>79346</v>
      </c>
      <c r="AJ348" s="3" t="s">
        <v>164</v>
      </c>
      <c r="AK348" s="3">
        <v>513</v>
      </c>
      <c r="AL348" s="3">
        <v>2733</v>
      </c>
      <c r="AM348" s="3">
        <v>13318</v>
      </c>
      <c r="AN348" s="3">
        <v>16397467</v>
      </c>
      <c r="AO348" s="3">
        <v>29</v>
      </c>
      <c r="AQ348" s="3">
        <v>551</v>
      </c>
      <c r="AR348" s="5">
        <v>40634</v>
      </c>
      <c r="AS348" s="3">
        <v>153</v>
      </c>
      <c r="AT348" s="3">
        <v>0</v>
      </c>
      <c r="AU348" s="3">
        <v>0</v>
      </c>
      <c r="AV348" s="3">
        <v>25950</v>
      </c>
      <c r="AX348" s="3">
        <v>28680</v>
      </c>
      <c r="AZ348" s="3">
        <v>38.5</v>
      </c>
      <c r="BA348" s="3">
        <v>0</v>
      </c>
      <c r="BB348" s="3">
        <v>402933</v>
      </c>
      <c r="BC348" s="3">
        <v>7</v>
      </c>
      <c r="BD348" s="3">
        <v>15395</v>
      </c>
      <c r="BE348" s="3">
        <v>2</v>
      </c>
      <c r="BF348" s="3">
        <v>81987</v>
      </c>
      <c r="BG348" s="3">
        <v>2</v>
      </c>
      <c r="BH348" s="3">
        <v>492</v>
      </c>
      <c r="BI348" s="3">
        <v>2</v>
      </c>
      <c r="BJ348" s="3">
        <v>1124</v>
      </c>
      <c r="BK348" s="3">
        <v>11862</v>
      </c>
      <c r="BL348" s="3">
        <v>0.66</v>
      </c>
      <c r="BM348" s="3">
        <v>50</v>
      </c>
      <c r="BN348" s="5">
        <v>37525</v>
      </c>
      <c r="BO348" s="3">
        <v>1</v>
      </c>
      <c r="BP348" s="3">
        <v>1</v>
      </c>
      <c r="BQ348" s="3" t="s">
        <v>413</v>
      </c>
      <c r="BR348" s="3" t="s">
        <v>97</v>
      </c>
      <c r="BS348" s="3">
        <v>185071</v>
      </c>
      <c r="BT348" s="3">
        <v>10738</v>
      </c>
      <c r="BV348" s="3" t="s">
        <v>939</v>
      </c>
      <c r="BW348" s="3" t="s">
        <v>99</v>
      </c>
      <c r="BX348" s="3">
        <v>2</v>
      </c>
      <c r="BY348" s="3" t="s">
        <v>100</v>
      </c>
      <c r="CA348" s="3" t="s">
        <v>101</v>
      </c>
      <c r="CD348" s="3">
        <v>28.843950400000001</v>
      </c>
      <c r="CE348" s="3">
        <v>653</v>
      </c>
      <c r="CF348" s="3">
        <v>-97.595588300000003</v>
      </c>
      <c r="CI348" s="3" t="s">
        <v>102</v>
      </c>
      <c r="CJ348" s="3" t="s">
        <v>89</v>
      </c>
      <c r="CK348" s="3" t="s">
        <v>801</v>
      </c>
      <c r="CL348" s="3">
        <v>100536186</v>
      </c>
      <c r="CN348" s="3">
        <v>246</v>
      </c>
      <c r="CO348" s="3">
        <v>68</v>
      </c>
      <c r="CP348" s="3">
        <v>0</v>
      </c>
    </row>
    <row r="349" spans="1:94" ht="45">
      <c r="A349" s="4">
        <v>42071320420000</v>
      </c>
      <c r="B349" s="7">
        <v>4207132042</v>
      </c>
      <c r="C349" s="4">
        <f>COUNTIF(Table2[API 10/UWI],Table1[[#This Row],[Cleaned API]])</f>
        <v>0</v>
      </c>
      <c r="D349" s="7" t="str">
        <f>IFERROR(INDEX(Table2[Permit Type],MATCH(Table1[[#This Row],[Cleaned API]],Table2[API 10/UWI],0)), "Not in Permit List")</f>
        <v>Not in Permit List</v>
      </c>
      <c r="E349" s="7" t="str">
        <f>IF(AND(Table1[[#This Row],[Occurences in Magnum Permit List]]&gt;0, Table1[[#This Row],[Data Pull Permit Type]]="NewDrill"), "Y", "N")</f>
        <v>N</v>
      </c>
      <c r="F349" s="3" t="s">
        <v>89</v>
      </c>
      <c r="G349" s="3" t="s">
        <v>940</v>
      </c>
      <c r="H349" s="8">
        <v>5</v>
      </c>
      <c r="I349" s="3" t="s">
        <v>507</v>
      </c>
      <c r="J349" s="3" t="str">
        <f>LEFT(Table1[[#This Row],[County/Parish]],LEN(Table1[[#This Row],[County/Parish]])-5)</f>
        <v>CHAMBERS</v>
      </c>
      <c r="K349" s="3" t="s">
        <v>941</v>
      </c>
      <c r="L349" s="3" t="s">
        <v>93</v>
      </c>
      <c r="M349" s="3" t="s">
        <v>94</v>
      </c>
      <c r="N349" s="3" t="s">
        <v>95</v>
      </c>
      <c r="O349" s="3">
        <v>12200</v>
      </c>
      <c r="P349" s="5">
        <v>37026</v>
      </c>
      <c r="Q349" s="5">
        <v>37073</v>
      </c>
      <c r="R349" s="5">
        <v>43983</v>
      </c>
      <c r="S349" s="3">
        <v>217</v>
      </c>
      <c r="T349" s="3">
        <v>5230140</v>
      </c>
      <c r="U349" s="3">
        <v>409</v>
      </c>
      <c r="V349" s="3">
        <v>70032</v>
      </c>
      <c r="W349" s="3">
        <v>5</v>
      </c>
      <c r="X349" s="3">
        <v>106</v>
      </c>
      <c r="Y349" s="3">
        <v>11115</v>
      </c>
      <c r="Z349" s="3">
        <v>36824</v>
      </c>
      <c r="AA349" s="3">
        <v>941722</v>
      </c>
      <c r="AC349" s="3">
        <v>572</v>
      </c>
      <c r="AD349" s="3">
        <v>58280</v>
      </c>
      <c r="AE349" s="3">
        <v>7843</v>
      </c>
      <c r="AF349" s="3" t="s">
        <v>108</v>
      </c>
      <c r="AG349" s="3">
        <v>491452</v>
      </c>
      <c r="AH349" s="3">
        <v>89752</v>
      </c>
      <c r="AI349" s="3">
        <v>729</v>
      </c>
      <c r="AK349" s="3">
        <v>41</v>
      </c>
      <c r="AL349" s="3">
        <v>403</v>
      </c>
      <c r="AM349" s="3">
        <v>2172</v>
      </c>
      <c r="AN349" s="3">
        <v>2416581</v>
      </c>
      <c r="AO349" s="3">
        <v>213</v>
      </c>
      <c r="AP349" s="3">
        <v>1930</v>
      </c>
      <c r="AQ349" s="3">
        <v>218388</v>
      </c>
      <c r="AR349" s="5">
        <v>42750</v>
      </c>
      <c r="AS349" s="3">
        <v>4195</v>
      </c>
      <c r="AT349" s="3">
        <v>430</v>
      </c>
      <c r="AU349" s="3">
        <v>1100</v>
      </c>
      <c r="AV349" s="3">
        <v>53310</v>
      </c>
      <c r="AW349" s="3">
        <v>70534.502999999997</v>
      </c>
      <c r="AX349" s="3">
        <v>74680</v>
      </c>
      <c r="AY349" s="3">
        <v>14.177</v>
      </c>
      <c r="AZ349" s="3">
        <v>18.8</v>
      </c>
      <c r="BA349" s="3">
        <v>9.5</v>
      </c>
      <c r="BB349" s="3">
        <v>103586</v>
      </c>
      <c r="BC349" s="3">
        <v>7</v>
      </c>
      <c r="BD349" s="3">
        <v>1745</v>
      </c>
      <c r="BE349" s="3">
        <v>8</v>
      </c>
      <c r="BF349" s="3">
        <v>18598</v>
      </c>
      <c r="BG349" s="3">
        <v>5</v>
      </c>
      <c r="BH349" s="3">
        <v>112</v>
      </c>
      <c r="BI349" s="3">
        <v>5</v>
      </c>
      <c r="BJ349" s="3">
        <v>11955</v>
      </c>
      <c r="BK349" s="3">
        <v>11970</v>
      </c>
      <c r="BL349" s="3">
        <v>0.63</v>
      </c>
      <c r="BM349" s="3">
        <v>59.5</v>
      </c>
      <c r="BN349" s="5">
        <v>37076</v>
      </c>
      <c r="BO349" s="3">
        <v>1</v>
      </c>
      <c r="BP349" s="3">
        <v>1</v>
      </c>
      <c r="BQ349" s="3" t="s">
        <v>89</v>
      </c>
      <c r="BR349" s="3" t="s">
        <v>294</v>
      </c>
      <c r="BS349" s="3">
        <v>184787</v>
      </c>
      <c r="BT349" s="3">
        <v>15</v>
      </c>
      <c r="BV349" s="3" t="s">
        <v>512</v>
      </c>
      <c r="BW349" s="3" t="s">
        <v>99</v>
      </c>
      <c r="BX349" s="3">
        <v>3</v>
      </c>
      <c r="BY349" s="3" t="s">
        <v>100</v>
      </c>
      <c r="BZ349" s="3">
        <v>153</v>
      </c>
      <c r="CA349" s="3" t="s">
        <v>101</v>
      </c>
      <c r="CD349" s="3">
        <v>29.560590099999999</v>
      </c>
      <c r="CE349" s="3">
        <v>412</v>
      </c>
      <c r="CF349" s="3">
        <v>-94.707663400000001</v>
      </c>
      <c r="CI349" s="3" t="s">
        <v>102</v>
      </c>
      <c r="CJ349" s="3" t="s">
        <v>89</v>
      </c>
      <c r="CK349" s="3" t="s">
        <v>513</v>
      </c>
      <c r="CL349" s="3">
        <v>100525086</v>
      </c>
      <c r="CM349" s="3">
        <v>2507</v>
      </c>
      <c r="CN349" s="3">
        <v>176830</v>
      </c>
      <c r="CO349" s="3">
        <v>3395</v>
      </c>
      <c r="CP349" s="3">
        <v>0</v>
      </c>
    </row>
    <row r="350" spans="1:94" ht="60">
      <c r="A350" s="4">
        <v>42285000890000</v>
      </c>
      <c r="B350" s="7">
        <v>4228500089</v>
      </c>
      <c r="C350" s="4">
        <f>COUNTIF(Table2[API 10/UWI],Table1[[#This Row],[Cleaned API]])</f>
        <v>1</v>
      </c>
      <c r="D350" s="7" t="str">
        <f>IFERROR(INDEX(Table2[Permit Type],MATCH(Table1[[#This Row],[Cleaned API]],Table2[API 10/UWI],0)), "Not in Permit List")</f>
        <v>ReEnter</v>
      </c>
      <c r="E350" s="7" t="str">
        <f>IF(AND(Table1[[#This Row],[Occurences in Magnum Permit List]]&gt;0, Table1[[#This Row],[Data Pull Permit Type]]="NewDrill"), "Y", "N")</f>
        <v>N</v>
      </c>
      <c r="F350" s="3" t="s">
        <v>89</v>
      </c>
      <c r="G350" s="3" t="s">
        <v>942</v>
      </c>
      <c r="H350" s="8">
        <v>1</v>
      </c>
      <c r="I350" s="3" t="s">
        <v>228</v>
      </c>
      <c r="J350" s="3" t="str">
        <f>LEFT(Table1[[#This Row],[County/Parish]],LEN(Table1[[#This Row],[County/Parish]])-5)</f>
        <v>LAVACA</v>
      </c>
      <c r="K350" s="3">
        <v>8400</v>
      </c>
      <c r="L350" s="3" t="s">
        <v>93</v>
      </c>
      <c r="M350" s="3" t="s">
        <v>94</v>
      </c>
      <c r="N350" s="3" t="s">
        <v>95</v>
      </c>
      <c r="O350" s="3">
        <v>8500</v>
      </c>
      <c r="P350" s="5">
        <v>36992</v>
      </c>
      <c r="Q350" s="5">
        <v>37043</v>
      </c>
      <c r="R350" s="5">
        <v>38504</v>
      </c>
      <c r="S350" s="3">
        <v>45</v>
      </c>
      <c r="T350" s="3">
        <v>31567</v>
      </c>
      <c r="V350" s="3">
        <v>89</v>
      </c>
      <c r="Y350" s="3">
        <v>93</v>
      </c>
      <c r="Z350" s="3">
        <v>574</v>
      </c>
      <c r="AA350" s="3">
        <v>5350</v>
      </c>
      <c r="AB350" s="3" t="s">
        <v>163</v>
      </c>
      <c r="AD350" s="3">
        <v>73</v>
      </c>
      <c r="AE350" s="3">
        <v>84</v>
      </c>
      <c r="AF350" s="3" t="s">
        <v>96</v>
      </c>
      <c r="AG350" s="3">
        <v>10419</v>
      </c>
      <c r="AH350" s="3">
        <v>1821</v>
      </c>
      <c r="AI350" s="3">
        <v>189</v>
      </c>
      <c r="AJ350" s="3" t="s">
        <v>164</v>
      </c>
      <c r="AK350" s="3">
        <v>1</v>
      </c>
      <c r="AL350" s="3">
        <v>17</v>
      </c>
      <c r="AM350" s="3">
        <v>99</v>
      </c>
      <c r="AN350" s="3">
        <v>103774</v>
      </c>
      <c r="AO350" s="3">
        <v>2</v>
      </c>
      <c r="AQ350" s="3">
        <v>3242</v>
      </c>
      <c r="AR350" s="5">
        <v>37378</v>
      </c>
      <c r="AS350" s="3">
        <v>60</v>
      </c>
      <c r="AT350" s="3">
        <v>120</v>
      </c>
      <c r="AU350" s="3">
        <v>745</v>
      </c>
      <c r="AV350" s="3">
        <v>117730</v>
      </c>
      <c r="AX350" s="3">
        <v>354690</v>
      </c>
      <c r="AZ350" s="3">
        <v>8.5</v>
      </c>
      <c r="BA350" s="3">
        <v>0</v>
      </c>
      <c r="BB350" s="3">
        <v>3061</v>
      </c>
      <c r="BC350" s="3">
        <v>2</v>
      </c>
      <c r="BD350" s="3">
        <v>26</v>
      </c>
      <c r="BE350" s="3">
        <v>1</v>
      </c>
      <c r="BF350" s="3">
        <v>536</v>
      </c>
      <c r="BG350" s="3">
        <v>2</v>
      </c>
      <c r="BH350" s="3">
        <v>3</v>
      </c>
      <c r="BI350" s="3">
        <v>2</v>
      </c>
      <c r="BJ350" s="3">
        <v>8374</v>
      </c>
      <c r="BK350" s="3">
        <v>8392</v>
      </c>
      <c r="BL350" s="3">
        <v>0.69</v>
      </c>
      <c r="BM350" s="3">
        <v>48.8</v>
      </c>
      <c r="BN350" s="5">
        <v>37064</v>
      </c>
      <c r="BO350" s="3">
        <v>1</v>
      </c>
      <c r="BP350" s="3">
        <v>1</v>
      </c>
      <c r="BQ350" s="3" t="s">
        <v>845</v>
      </c>
      <c r="BR350" s="3" t="s">
        <v>165</v>
      </c>
      <c r="BS350" s="3">
        <v>184619</v>
      </c>
      <c r="BT350" s="3">
        <v>18</v>
      </c>
      <c r="BV350" s="3" t="s">
        <v>930</v>
      </c>
      <c r="BW350" s="3" t="s">
        <v>99</v>
      </c>
      <c r="BX350" s="3">
        <v>2</v>
      </c>
      <c r="BY350" s="3" t="s">
        <v>100</v>
      </c>
      <c r="BZ350" s="3">
        <v>1</v>
      </c>
      <c r="CA350" s="3" t="s">
        <v>101</v>
      </c>
      <c r="CD350" s="3">
        <v>29.368369600000001</v>
      </c>
      <c r="CE350" s="3">
        <v>551</v>
      </c>
      <c r="CF350" s="3">
        <v>-96.657563100000004</v>
      </c>
      <c r="CI350" s="3" t="s">
        <v>102</v>
      </c>
      <c r="CJ350" s="3" t="s">
        <v>89</v>
      </c>
      <c r="CK350" s="3" t="s">
        <v>943</v>
      </c>
      <c r="CL350" s="3">
        <v>100525043</v>
      </c>
      <c r="CN350" s="3">
        <v>1279</v>
      </c>
      <c r="CO350" s="3">
        <v>24</v>
      </c>
      <c r="CP350" s="3">
        <v>0</v>
      </c>
    </row>
    <row r="351" spans="1:94" ht="60">
      <c r="A351" s="4">
        <v>42175333440000</v>
      </c>
      <c r="B351" s="7">
        <v>4217533344</v>
      </c>
      <c r="C351" s="4">
        <f>COUNTIF(Table2[API 10/UWI],Table1[[#This Row],[Cleaned API]])</f>
        <v>0</v>
      </c>
      <c r="D351" s="7" t="str">
        <f>IFERROR(INDEX(Table2[Permit Type],MATCH(Table1[[#This Row],[Cleaned API]],Table2[API 10/UWI],0)), "Not in Permit List")</f>
        <v>Not in Permit List</v>
      </c>
      <c r="E351" s="7" t="str">
        <f>IF(AND(Table1[[#This Row],[Occurences in Magnum Permit List]]&gt;0, Table1[[#This Row],[Data Pull Permit Type]]="NewDrill"), "Y", "N")</f>
        <v>N</v>
      </c>
      <c r="F351" s="3" t="s">
        <v>89</v>
      </c>
      <c r="G351" s="3" t="s">
        <v>849</v>
      </c>
      <c r="H351" s="8">
        <v>3</v>
      </c>
      <c r="I351" s="3" t="s">
        <v>498</v>
      </c>
      <c r="J351" s="3" t="str">
        <f>LEFT(Table1[[#This Row],[County/Parish]],LEN(Table1[[#This Row],[County/Parish]])-5)</f>
        <v>GOLIAD</v>
      </c>
      <c r="K351" s="3" t="s">
        <v>944</v>
      </c>
      <c r="L351" s="3" t="s">
        <v>93</v>
      </c>
      <c r="M351" s="3" t="s">
        <v>94</v>
      </c>
      <c r="N351" s="3" t="s">
        <v>95</v>
      </c>
      <c r="O351" s="3">
        <v>9515</v>
      </c>
      <c r="P351" s="5">
        <v>37052</v>
      </c>
      <c r="Q351" s="5">
        <v>37073</v>
      </c>
      <c r="R351" s="5">
        <v>41579</v>
      </c>
      <c r="S351" s="3">
        <v>143</v>
      </c>
      <c r="T351" s="3">
        <v>1522403</v>
      </c>
      <c r="V351" s="3">
        <v>32665</v>
      </c>
      <c r="Y351" s="3">
        <v>35</v>
      </c>
      <c r="Z351" s="3">
        <v>476859</v>
      </c>
      <c r="AA351" s="3">
        <v>286399</v>
      </c>
      <c r="AC351" s="3">
        <v>773</v>
      </c>
      <c r="AD351" s="3">
        <v>26857</v>
      </c>
      <c r="AE351" s="3">
        <v>11124</v>
      </c>
      <c r="AF351" s="3" t="s">
        <v>96</v>
      </c>
      <c r="AG351" s="3">
        <v>330784</v>
      </c>
      <c r="AH351" s="3">
        <v>66255</v>
      </c>
      <c r="AI351" s="3">
        <v>72940</v>
      </c>
      <c r="AK351" s="3">
        <v>90</v>
      </c>
      <c r="AL351" s="3">
        <v>514</v>
      </c>
      <c r="AM351" s="3">
        <v>2544</v>
      </c>
      <c r="AN351" s="3">
        <v>3084774</v>
      </c>
      <c r="AO351" s="3">
        <v>105</v>
      </c>
      <c r="AQ351" s="3">
        <v>2151</v>
      </c>
      <c r="AR351" s="5">
        <v>42644</v>
      </c>
      <c r="AS351" s="3">
        <v>628</v>
      </c>
      <c r="AT351" s="3">
        <v>0</v>
      </c>
      <c r="AU351" s="3">
        <v>0</v>
      </c>
      <c r="AV351" s="3">
        <v>28210</v>
      </c>
      <c r="AX351" s="3">
        <v>46610</v>
      </c>
      <c r="AZ351" s="3">
        <v>35.4</v>
      </c>
      <c r="BA351" s="3">
        <v>0</v>
      </c>
      <c r="BB351" s="3">
        <v>78858</v>
      </c>
      <c r="BC351" s="3">
        <v>2</v>
      </c>
      <c r="BD351" s="3">
        <v>2795</v>
      </c>
      <c r="BE351" s="3">
        <v>2</v>
      </c>
      <c r="BF351" s="3">
        <v>15938</v>
      </c>
      <c r="BG351" s="3">
        <v>2</v>
      </c>
      <c r="BH351" s="3">
        <v>96</v>
      </c>
      <c r="BI351" s="3">
        <v>2</v>
      </c>
      <c r="BJ351" s="3">
        <v>9350</v>
      </c>
      <c r="BK351" s="3">
        <v>9358</v>
      </c>
      <c r="BL351" s="3">
        <v>0.71</v>
      </c>
      <c r="BM351" s="3">
        <v>54.3</v>
      </c>
      <c r="BN351" s="5">
        <v>37092</v>
      </c>
      <c r="BO351" s="3">
        <v>1</v>
      </c>
      <c r="BP351" s="3">
        <v>1</v>
      </c>
      <c r="BQ351" s="3" t="s">
        <v>467</v>
      </c>
      <c r="BR351" s="3" t="s">
        <v>335</v>
      </c>
      <c r="BS351" s="3">
        <v>184558</v>
      </c>
      <c r="BT351" s="3">
        <v>8</v>
      </c>
      <c r="BV351" s="3" t="s">
        <v>945</v>
      </c>
      <c r="BW351" s="3" t="s">
        <v>99</v>
      </c>
      <c r="BX351" s="3">
        <v>2</v>
      </c>
      <c r="BY351" s="3" t="s">
        <v>100</v>
      </c>
      <c r="CA351" s="3" t="s">
        <v>101</v>
      </c>
      <c r="CD351" s="3">
        <v>28.664848800000001</v>
      </c>
      <c r="CE351" s="3">
        <v>51</v>
      </c>
      <c r="CF351" s="3">
        <v>-97.536123200000006</v>
      </c>
      <c r="CI351" s="3" t="s">
        <v>102</v>
      </c>
      <c r="CJ351" s="3" t="s">
        <v>89</v>
      </c>
      <c r="CK351" s="3" t="s">
        <v>500</v>
      </c>
      <c r="CL351" s="3">
        <v>100525023</v>
      </c>
      <c r="CN351" s="3">
        <v>373</v>
      </c>
      <c r="CO351" s="3">
        <v>703</v>
      </c>
      <c r="CP351" s="3">
        <v>5048</v>
      </c>
    </row>
    <row r="352" spans="1:94" ht="60">
      <c r="A352" s="4">
        <v>42297344170000</v>
      </c>
      <c r="B352" s="7">
        <v>4229734417</v>
      </c>
      <c r="C352" s="4">
        <f>COUNTIF(Table2[API 10/UWI],Table1[[#This Row],[Cleaned API]])</f>
        <v>1</v>
      </c>
      <c r="D352" s="7" t="str">
        <f>IFERROR(INDEX(Table2[Permit Type],MATCH(Table1[[#This Row],[Cleaned API]],Table2[API 10/UWI],0)), "Not in Permit List")</f>
        <v>Recomplete</v>
      </c>
      <c r="E352" s="7" t="str">
        <f>IF(AND(Table1[[#This Row],[Occurences in Magnum Permit List]]&gt;0, Table1[[#This Row],[Data Pull Permit Type]]="NewDrill"), "Y", "N")</f>
        <v>N</v>
      </c>
      <c r="F352" s="3" t="s">
        <v>89</v>
      </c>
      <c r="G352" s="3" t="s">
        <v>725</v>
      </c>
      <c r="H352" s="8">
        <v>1</v>
      </c>
      <c r="I352" s="3" t="s">
        <v>439</v>
      </c>
      <c r="J352" s="3" t="str">
        <f>LEFT(Table1[[#This Row],[County/Parish]],LEN(Table1[[#This Row],[County/Parish]])-5)</f>
        <v>LIVE OAK</v>
      </c>
      <c r="K352" s="3" t="s">
        <v>879</v>
      </c>
      <c r="L352" s="3" t="s">
        <v>93</v>
      </c>
      <c r="M352" s="3" t="s">
        <v>211</v>
      </c>
      <c r="N352" s="3" t="s">
        <v>95</v>
      </c>
      <c r="O352" s="3">
        <v>13253</v>
      </c>
      <c r="P352" s="5">
        <v>38207</v>
      </c>
      <c r="Q352" s="5">
        <v>36982</v>
      </c>
      <c r="R352" s="5">
        <v>38534</v>
      </c>
      <c r="S352" s="3">
        <v>51</v>
      </c>
      <c r="T352" s="3">
        <v>6041846</v>
      </c>
      <c r="V352" s="3">
        <v>428</v>
      </c>
      <c r="X352" s="3">
        <v>1</v>
      </c>
      <c r="Y352" s="3">
        <v>34</v>
      </c>
      <c r="Z352" s="3">
        <v>68200</v>
      </c>
      <c r="AA352" s="3">
        <v>1007402</v>
      </c>
      <c r="AB352" s="3" t="s">
        <v>163</v>
      </c>
      <c r="AD352" s="3">
        <v>1454</v>
      </c>
      <c r="AE352" s="3">
        <v>256</v>
      </c>
      <c r="AF352" s="3" t="s">
        <v>96</v>
      </c>
      <c r="AG352" s="3">
        <v>1844300</v>
      </c>
      <c r="AH352" s="3">
        <v>307639</v>
      </c>
      <c r="AI352" s="3">
        <v>14799</v>
      </c>
      <c r="AJ352" s="3" t="s">
        <v>164</v>
      </c>
      <c r="AK352" s="3">
        <v>2</v>
      </c>
      <c r="AL352" s="3">
        <v>2329</v>
      </c>
      <c r="AM352" s="3">
        <v>13958</v>
      </c>
      <c r="AN352" s="3">
        <v>13972258</v>
      </c>
      <c r="AO352" s="3">
        <v>63</v>
      </c>
      <c r="AP352" s="3">
        <v>17</v>
      </c>
      <c r="AQ352" s="3">
        <v>494094</v>
      </c>
      <c r="AR352" s="5">
        <v>38510</v>
      </c>
      <c r="AS352" s="3">
        <v>9985</v>
      </c>
      <c r="AT352" s="3">
        <v>40</v>
      </c>
      <c r="AU352" s="3">
        <v>450</v>
      </c>
      <c r="AV352" s="3">
        <v>5847240</v>
      </c>
      <c r="AW352" s="3">
        <v>3167695.6519999998</v>
      </c>
      <c r="AX352" s="3">
        <v>14116460</v>
      </c>
      <c r="AY352" s="3">
        <v>0.316</v>
      </c>
      <c r="AZ352" s="3">
        <v>0.2</v>
      </c>
      <c r="BA352" s="3">
        <v>29.4</v>
      </c>
      <c r="BB352" s="3">
        <v>432696</v>
      </c>
      <c r="BC352" s="3">
        <v>2</v>
      </c>
      <c r="BD352" s="3">
        <v>74</v>
      </c>
      <c r="BE352" s="3">
        <v>1</v>
      </c>
      <c r="BF352" s="3">
        <v>72190</v>
      </c>
      <c r="BG352" s="3">
        <v>2</v>
      </c>
      <c r="BH352" s="3">
        <v>433</v>
      </c>
      <c r="BI352" s="3">
        <v>2</v>
      </c>
      <c r="BJ352" s="3">
        <v>12474</v>
      </c>
      <c r="BK352" s="3">
        <v>12508</v>
      </c>
      <c r="BL352" s="3">
        <v>0.69</v>
      </c>
      <c r="BM352" s="3">
        <v>49.9</v>
      </c>
      <c r="BN352" s="5">
        <v>37000</v>
      </c>
      <c r="BO352" s="3">
        <v>1</v>
      </c>
      <c r="BP352" s="3">
        <v>1</v>
      </c>
      <c r="BQ352" s="3" t="s">
        <v>727</v>
      </c>
      <c r="BR352" s="3" t="s">
        <v>97</v>
      </c>
      <c r="BS352" s="3">
        <v>184276</v>
      </c>
      <c r="BT352" s="3">
        <v>34</v>
      </c>
      <c r="BV352" s="3" t="s">
        <v>880</v>
      </c>
      <c r="BW352" s="3" t="s">
        <v>99</v>
      </c>
      <c r="BX352" s="3">
        <v>2</v>
      </c>
      <c r="BY352" s="3" t="s">
        <v>100</v>
      </c>
      <c r="BZ352" s="3">
        <v>16</v>
      </c>
      <c r="CA352" s="3" t="s">
        <v>101</v>
      </c>
      <c r="CD352" s="3">
        <v>28.283633699999999</v>
      </c>
      <c r="CE352" s="3">
        <v>394</v>
      </c>
      <c r="CF352" s="3">
        <v>-98.083770099999995</v>
      </c>
      <c r="CI352" s="3" t="s">
        <v>102</v>
      </c>
      <c r="CJ352" s="3" t="s">
        <v>89</v>
      </c>
      <c r="CK352" s="3" t="s">
        <v>729</v>
      </c>
      <c r="CL352" s="3">
        <v>100524956</v>
      </c>
      <c r="CM352" s="3">
        <v>46</v>
      </c>
      <c r="CN352" s="3">
        <v>145714</v>
      </c>
      <c r="CO352" s="3">
        <v>3938</v>
      </c>
      <c r="CP352" s="3">
        <v>0</v>
      </c>
    </row>
    <row r="353" spans="1:94" ht="45">
      <c r="A353" s="4">
        <v>42239330710000</v>
      </c>
      <c r="B353" s="7">
        <v>4223933071</v>
      </c>
      <c r="C353" s="4">
        <f>COUNTIF(Table2[API 10/UWI],Table1[[#This Row],[Cleaned API]])</f>
        <v>2</v>
      </c>
      <c r="D353" s="7" t="str">
        <f>IFERROR(INDEX(Table2[Permit Type],MATCH(Table1[[#This Row],[Cleaned API]],Table2[API 10/UWI],0)), "Not in Permit List")</f>
        <v>Recomplete</v>
      </c>
      <c r="E353" s="7" t="str">
        <f>IF(AND(Table1[[#This Row],[Occurences in Magnum Permit List]]&gt;0, Table1[[#This Row],[Data Pull Permit Type]]="NewDrill"), "Y", "N")</f>
        <v>N</v>
      </c>
      <c r="F353" s="3" t="s">
        <v>89</v>
      </c>
      <c r="G353" s="3" t="s">
        <v>946</v>
      </c>
      <c r="H353" s="8">
        <v>1</v>
      </c>
      <c r="I353" s="3" t="s">
        <v>246</v>
      </c>
      <c r="J353" s="3" t="str">
        <f>LEFT(Table1[[#This Row],[County/Parish]],LEN(Table1[[#This Row],[County/Parish]])-5)</f>
        <v>JACKSON</v>
      </c>
      <c r="K353" s="3" t="s">
        <v>947</v>
      </c>
      <c r="L353" s="3" t="s">
        <v>107</v>
      </c>
      <c r="M353" s="3" t="s">
        <v>94</v>
      </c>
      <c r="N353" s="3" t="s">
        <v>95</v>
      </c>
      <c r="O353" s="3">
        <v>8010</v>
      </c>
      <c r="P353" s="5">
        <v>36676</v>
      </c>
      <c r="Q353" s="5">
        <v>36951</v>
      </c>
      <c r="R353" s="5">
        <v>43922</v>
      </c>
      <c r="S353" s="3">
        <v>205</v>
      </c>
      <c r="V353" s="3">
        <v>112636</v>
      </c>
      <c r="W353" s="3">
        <v>4</v>
      </c>
      <c r="X353" s="3">
        <v>7</v>
      </c>
      <c r="Z353" s="3">
        <v>1121923</v>
      </c>
      <c r="AA353" s="3">
        <v>112636</v>
      </c>
      <c r="AC353" s="3">
        <v>985</v>
      </c>
      <c r="AE353" s="3">
        <v>8191</v>
      </c>
      <c r="AF353" s="3" t="s">
        <v>96</v>
      </c>
      <c r="AG353" s="3">
        <v>0</v>
      </c>
      <c r="AH353" s="3">
        <v>8191</v>
      </c>
      <c r="AI353" s="3">
        <v>81910</v>
      </c>
      <c r="AK353" s="3">
        <v>58</v>
      </c>
      <c r="AL353" s="3">
        <v>58</v>
      </c>
      <c r="AM353" s="3">
        <v>0</v>
      </c>
      <c r="AN353" s="3">
        <v>345000</v>
      </c>
      <c r="AO353" s="3">
        <v>59</v>
      </c>
      <c r="AP353" s="3">
        <v>2927</v>
      </c>
      <c r="AR353" s="5">
        <v>43825</v>
      </c>
      <c r="AS353" s="3">
        <v>27924</v>
      </c>
      <c r="AV353" s="3">
        <v>0</v>
      </c>
      <c r="AX353" s="3">
        <v>0</v>
      </c>
      <c r="BD353" s="3">
        <v>2183</v>
      </c>
      <c r="BE353" s="3">
        <v>3</v>
      </c>
      <c r="BF353" s="3">
        <v>2183</v>
      </c>
      <c r="BG353" s="3">
        <v>3</v>
      </c>
      <c r="BH353" s="3">
        <v>13</v>
      </c>
      <c r="BI353" s="3">
        <v>3</v>
      </c>
      <c r="BJ353" s="3">
        <v>5210</v>
      </c>
      <c r="BK353" s="3">
        <v>5214</v>
      </c>
      <c r="BM353" s="3">
        <v>40</v>
      </c>
      <c r="BN353" s="5">
        <v>36700</v>
      </c>
      <c r="BO353" s="3">
        <v>1</v>
      </c>
      <c r="BP353" s="3">
        <v>1</v>
      </c>
      <c r="BR353" s="3" t="s">
        <v>207</v>
      </c>
      <c r="BS353" s="3">
        <v>8646</v>
      </c>
      <c r="BT353" s="3">
        <v>4</v>
      </c>
      <c r="BV353" s="3" t="s">
        <v>871</v>
      </c>
      <c r="BW353" s="3" t="s">
        <v>99</v>
      </c>
      <c r="BX353" s="3">
        <v>2</v>
      </c>
      <c r="BY353" s="3" t="s">
        <v>100</v>
      </c>
      <c r="BZ353" s="3">
        <v>2</v>
      </c>
      <c r="CA353" s="3" t="s">
        <v>101</v>
      </c>
      <c r="CD353" s="3">
        <v>28.897879100000001</v>
      </c>
      <c r="CE353" s="3">
        <v>132</v>
      </c>
      <c r="CF353" s="3">
        <v>-96.486016699999993</v>
      </c>
      <c r="CG353" s="3">
        <v>1</v>
      </c>
      <c r="CI353" s="3" t="s">
        <v>102</v>
      </c>
      <c r="CJ353" s="3" t="s">
        <v>89</v>
      </c>
      <c r="CK353" s="3" t="s">
        <v>401</v>
      </c>
      <c r="CL353" s="3">
        <v>100519752</v>
      </c>
      <c r="CM353" s="3">
        <v>1988</v>
      </c>
      <c r="CO353" s="3">
        <v>16789</v>
      </c>
      <c r="CP353" s="3">
        <v>0</v>
      </c>
    </row>
    <row r="354" spans="1:94" ht="75">
      <c r="A354" s="4">
        <v>42215315210000</v>
      </c>
      <c r="B354" s="7">
        <v>4221531521</v>
      </c>
      <c r="C354" s="4">
        <f>COUNTIF(Table2[API 10/UWI],Table1[[#This Row],[Cleaned API]])</f>
        <v>2</v>
      </c>
      <c r="D354" s="7" t="str">
        <f>IFERROR(INDEX(Table2[Permit Type],MATCH(Table1[[#This Row],[Cleaned API]],Table2[API 10/UWI],0)), "Not in Permit List")</f>
        <v>Recomplete</v>
      </c>
      <c r="E354" s="7" t="str">
        <f>IF(AND(Table1[[#This Row],[Occurences in Magnum Permit List]]&gt;0, Table1[[#This Row],[Data Pull Permit Type]]="NewDrill"), "Y", "N")</f>
        <v>N</v>
      </c>
      <c r="F354" s="3" t="s">
        <v>89</v>
      </c>
      <c r="G354" s="3" t="s">
        <v>553</v>
      </c>
      <c r="H354" s="8">
        <v>9</v>
      </c>
      <c r="I354" s="3" t="s">
        <v>443</v>
      </c>
      <c r="J354" s="3" t="str">
        <f>LEFT(Table1[[#This Row],[County/Parish]],LEN(Table1[[#This Row],[County/Parish]])-5)</f>
        <v>HIDALGO</v>
      </c>
      <c r="K354" s="3" t="s">
        <v>938</v>
      </c>
      <c r="L354" s="3" t="s">
        <v>93</v>
      </c>
      <c r="M354" s="3" t="s">
        <v>94</v>
      </c>
      <c r="N354" s="3" t="s">
        <v>95</v>
      </c>
      <c r="O354" s="3">
        <v>10830</v>
      </c>
      <c r="P354" s="5">
        <v>36811</v>
      </c>
      <c r="AF354" s="3" t="s">
        <v>96</v>
      </c>
      <c r="AR354" s="5">
        <v>38473</v>
      </c>
      <c r="AT354" s="3">
        <v>0</v>
      </c>
      <c r="AU354" s="3">
        <v>0</v>
      </c>
      <c r="BJ354" s="3">
        <v>8052</v>
      </c>
      <c r="BK354" s="3">
        <v>8058</v>
      </c>
      <c r="BN354" s="5">
        <v>36901</v>
      </c>
      <c r="BO354" s="3">
        <v>1</v>
      </c>
      <c r="BQ354" s="3" t="s">
        <v>851</v>
      </c>
      <c r="BR354" s="3" t="s">
        <v>335</v>
      </c>
      <c r="BS354" s="3">
        <v>183478</v>
      </c>
      <c r="BT354" s="3">
        <v>6</v>
      </c>
      <c r="BV354" s="3" t="s">
        <v>445</v>
      </c>
      <c r="BW354" s="3" t="s">
        <v>99</v>
      </c>
      <c r="BX354" s="3">
        <v>4</v>
      </c>
      <c r="BY354" s="3" t="s">
        <v>100</v>
      </c>
      <c r="CA354" s="3" t="s">
        <v>101</v>
      </c>
      <c r="CD354" s="3">
        <v>26.261217299999998</v>
      </c>
      <c r="CE354" s="3">
        <v>54</v>
      </c>
      <c r="CF354" s="3">
        <v>-97.909182999999999</v>
      </c>
      <c r="CI354" s="3" t="s">
        <v>102</v>
      </c>
      <c r="CJ354" s="3" t="s">
        <v>89</v>
      </c>
      <c r="CK354" s="3" t="s">
        <v>447</v>
      </c>
      <c r="CL354" s="3">
        <v>100515532</v>
      </c>
      <c r="CP354" s="3">
        <v>0</v>
      </c>
    </row>
    <row r="355" spans="1:94" ht="60">
      <c r="A355" s="4">
        <v>42015002610000</v>
      </c>
      <c r="B355" s="7">
        <v>4201500261</v>
      </c>
      <c r="C355" s="4">
        <f>COUNTIF(Table2[API 10/UWI],Table1[[#This Row],[Cleaned API]])</f>
        <v>0</v>
      </c>
      <c r="D355" s="7" t="str">
        <f>IFERROR(INDEX(Table2[Permit Type],MATCH(Table1[[#This Row],[Cleaned API]],Table2[API 10/UWI],0)), "Not in Permit List")</f>
        <v>Not in Permit List</v>
      </c>
      <c r="E355" s="7" t="str">
        <f>IF(AND(Table1[[#This Row],[Occurences in Magnum Permit List]]&gt;0, Table1[[#This Row],[Data Pull Permit Type]]="NewDrill"), "Y", "N")</f>
        <v>N</v>
      </c>
      <c r="F355" s="3" t="s">
        <v>89</v>
      </c>
      <c r="G355" s="3" t="s">
        <v>948</v>
      </c>
      <c r="H355" s="8">
        <v>1</v>
      </c>
      <c r="I355" s="3" t="s">
        <v>236</v>
      </c>
      <c r="J355" s="3" t="str">
        <f>LEFT(Table1[[#This Row],[County/Parish]],LEN(Table1[[#This Row],[County/Parish]])-5)</f>
        <v>AUSTIN</v>
      </c>
      <c r="K355" s="3" t="s">
        <v>644</v>
      </c>
      <c r="L355" s="3" t="s">
        <v>93</v>
      </c>
      <c r="M355" s="3" t="s">
        <v>94</v>
      </c>
      <c r="N355" s="3" t="s">
        <v>95</v>
      </c>
      <c r="O355" s="3">
        <v>10219</v>
      </c>
      <c r="P355" s="5">
        <v>37012</v>
      </c>
      <c r="Q355" s="5">
        <v>40969</v>
      </c>
      <c r="R355" s="5">
        <v>43983</v>
      </c>
      <c r="S355" s="3">
        <v>78</v>
      </c>
      <c r="T355" s="3">
        <v>29466</v>
      </c>
      <c r="U355" s="3">
        <v>7</v>
      </c>
      <c r="Y355" s="3">
        <v>513</v>
      </c>
      <c r="Z355" s="3">
        <v>0</v>
      </c>
      <c r="AA355" s="3">
        <v>4911</v>
      </c>
      <c r="AD355" s="3">
        <v>1061</v>
      </c>
      <c r="AE355" s="3">
        <v>0</v>
      </c>
      <c r="AF355" s="3" t="s">
        <v>108</v>
      </c>
      <c r="AG355" s="3">
        <v>5382</v>
      </c>
      <c r="AH355" s="3">
        <v>897</v>
      </c>
      <c r="AI355" s="3">
        <v>0</v>
      </c>
      <c r="AJ355" s="3" t="s">
        <v>181</v>
      </c>
      <c r="AK355" s="3">
        <v>0</v>
      </c>
      <c r="AL355" s="3">
        <v>9</v>
      </c>
      <c r="AM355" s="3">
        <v>55</v>
      </c>
      <c r="AN355" s="3">
        <v>55333</v>
      </c>
      <c r="AO355" s="3">
        <v>0</v>
      </c>
      <c r="AQ355" s="3">
        <v>1728</v>
      </c>
      <c r="AR355" s="5">
        <v>41065</v>
      </c>
      <c r="AS355" s="3">
        <v>0</v>
      </c>
      <c r="AT355" s="3">
        <v>70</v>
      </c>
      <c r="AU355" s="3">
        <v>3000</v>
      </c>
      <c r="AZ355" s="3">
        <v>0</v>
      </c>
      <c r="BA355" s="3">
        <v>0</v>
      </c>
      <c r="BB355" s="3">
        <v>1660</v>
      </c>
      <c r="BC355" s="3">
        <v>2</v>
      </c>
      <c r="BF355" s="3">
        <v>277</v>
      </c>
      <c r="BG355" s="3">
        <v>2</v>
      </c>
      <c r="BH355" s="3">
        <v>2</v>
      </c>
      <c r="BI355" s="3">
        <v>2</v>
      </c>
      <c r="BJ355" s="3">
        <v>10064</v>
      </c>
      <c r="BK355" s="3">
        <v>10084</v>
      </c>
      <c r="BL355" s="3">
        <v>0.67</v>
      </c>
      <c r="BN355" s="5">
        <v>40989</v>
      </c>
      <c r="BO355" s="3">
        <v>1</v>
      </c>
      <c r="BP355" s="3">
        <v>1</v>
      </c>
      <c r="BQ355" s="3" t="s">
        <v>89</v>
      </c>
      <c r="BR355" s="3" t="s">
        <v>150</v>
      </c>
      <c r="BS355" s="3">
        <v>183638</v>
      </c>
      <c r="BT355" s="3">
        <v>20</v>
      </c>
      <c r="BV355" s="3" t="s">
        <v>624</v>
      </c>
      <c r="BW355" s="3" t="s">
        <v>99</v>
      </c>
      <c r="BX355" s="3">
        <v>3</v>
      </c>
      <c r="BY355" s="3" t="s">
        <v>100</v>
      </c>
      <c r="BZ355" s="3">
        <v>179</v>
      </c>
      <c r="CA355" s="3" t="s">
        <v>101</v>
      </c>
      <c r="CD355" s="3">
        <v>29.757490199999999</v>
      </c>
      <c r="CE355" s="3">
        <v>214</v>
      </c>
      <c r="CF355" s="3">
        <v>-96.199672000000007</v>
      </c>
      <c r="CG355" s="3">
        <v>2</v>
      </c>
      <c r="CI355" s="3" t="s">
        <v>102</v>
      </c>
      <c r="CJ355" s="3" t="s">
        <v>89</v>
      </c>
      <c r="CK355" s="3" t="s">
        <v>152</v>
      </c>
      <c r="CL355" s="3">
        <v>100515460</v>
      </c>
      <c r="CN355" s="3">
        <v>1852</v>
      </c>
      <c r="CO355" s="3">
        <v>0</v>
      </c>
      <c r="CP355" s="3">
        <v>0</v>
      </c>
    </row>
    <row r="356" spans="1:94" ht="75">
      <c r="A356" s="4">
        <v>42291323450000</v>
      </c>
      <c r="B356" s="7">
        <v>4229132345</v>
      </c>
      <c r="C356" s="4">
        <f>COUNTIF(Table2[API 10/UWI],Table1[[#This Row],[Cleaned API]])</f>
        <v>1</v>
      </c>
      <c r="D356" s="7" t="str">
        <f>IFERROR(INDEX(Table2[Permit Type],MATCH(Table1[[#This Row],[Cleaned API]],Table2[API 10/UWI],0)), "Not in Permit List")</f>
        <v>Recomplete</v>
      </c>
      <c r="E356" s="7" t="str">
        <f>IF(AND(Table1[[#This Row],[Occurences in Magnum Permit List]]&gt;0, Table1[[#This Row],[Data Pull Permit Type]]="NewDrill"), "Y", "N")</f>
        <v>N</v>
      </c>
      <c r="F356" s="3" t="s">
        <v>89</v>
      </c>
      <c r="G356" s="3" t="s">
        <v>802</v>
      </c>
      <c r="H356" s="8">
        <v>1</v>
      </c>
      <c r="I356" s="3" t="s">
        <v>492</v>
      </c>
      <c r="J356" s="3" t="str">
        <f>LEFT(Table1[[#This Row],[County/Parish]],LEN(Table1[[#This Row],[County/Parish]])-5)</f>
        <v>LIBERTY</v>
      </c>
      <c r="K356" s="3" t="s">
        <v>949</v>
      </c>
      <c r="L356" s="3" t="s">
        <v>93</v>
      </c>
      <c r="M356" s="3" t="s">
        <v>211</v>
      </c>
      <c r="N356" s="3" t="s">
        <v>119</v>
      </c>
      <c r="O356" s="3">
        <v>18480</v>
      </c>
      <c r="P356" s="5">
        <v>38069</v>
      </c>
      <c r="Q356" s="5">
        <v>36892</v>
      </c>
      <c r="R356" s="5">
        <v>37681</v>
      </c>
      <c r="S356" s="3">
        <v>23</v>
      </c>
      <c r="T356" s="3">
        <v>101039</v>
      </c>
      <c r="V356" s="3">
        <v>2046</v>
      </c>
      <c r="Y356" s="3">
        <v>87</v>
      </c>
      <c r="Z356" s="3">
        <v>0</v>
      </c>
      <c r="AA356" s="3">
        <v>18886</v>
      </c>
      <c r="AC356" s="3">
        <v>227</v>
      </c>
      <c r="AD356" s="3">
        <v>1422</v>
      </c>
      <c r="AE356" s="3">
        <v>949</v>
      </c>
      <c r="AF356" s="3" t="s">
        <v>108</v>
      </c>
      <c r="AG356" s="3">
        <v>52469</v>
      </c>
      <c r="AH356" s="3">
        <v>9694</v>
      </c>
      <c r="AI356" s="3">
        <v>0</v>
      </c>
      <c r="AK356" s="3">
        <v>8</v>
      </c>
      <c r="AL356" s="3">
        <v>91</v>
      </c>
      <c r="AM356" s="3">
        <v>498</v>
      </c>
      <c r="AN356" s="3">
        <v>545643</v>
      </c>
      <c r="AO356" s="3">
        <v>0</v>
      </c>
      <c r="AP356" s="3">
        <v>1383</v>
      </c>
      <c r="AQ356" s="3">
        <v>68029</v>
      </c>
      <c r="AR356" s="5">
        <v>38292</v>
      </c>
      <c r="AS356" s="3">
        <v>0</v>
      </c>
      <c r="AT356" s="3">
        <v>0</v>
      </c>
      <c r="AU356" s="3">
        <v>0</v>
      </c>
      <c r="AV356" s="3">
        <v>63130</v>
      </c>
      <c r="AW356" s="3">
        <v>92946.429000000004</v>
      </c>
      <c r="AX356" s="3">
        <v>49380</v>
      </c>
      <c r="AY356" s="3">
        <v>10.759</v>
      </c>
      <c r="AZ356" s="3">
        <v>15.8</v>
      </c>
      <c r="BA356" s="3">
        <v>0</v>
      </c>
      <c r="BB356" s="3">
        <v>13952</v>
      </c>
      <c r="BC356" s="3">
        <v>2</v>
      </c>
      <c r="BD356" s="3">
        <v>356</v>
      </c>
      <c r="BE356" s="3">
        <v>15</v>
      </c>
      <c r="BF356" s="3">
        <v>2546</v>
      </c>
      <c r="BG356" s="3">
        <v>2</v>
      </c>
      <c r="BH356" s="3">
        <v>15</v>
      </c>
      <c r="BI356" s="3">
        <v>2</v>
      </c>
      <c r="BJ356" s="3">
        <v>15206</v>
      </c>
      <c r="BK356" s="3">
        <v>15210</v>
      </c>
      <c r="BL356" s="3">
        <v>0.74</v>
      </c>
      <c r="BM356" s="3">
        <v>67.5</v>
      </c>
      <c r="BN356" s="5">
        <v>36892</v>
      </c>
      <c r="BO356" s="3">
        <v>1</v>
      </c>
      <c r="BP356" s="3">
        <v>1</v>
      </c>
      <c r="BQ356" s="3" t="s">
        <v>815</v>
      </c>
      <c r="BR356" s="3" t="s">
        <v>950</v>
      </c>
      <c r="BS356" s="3">
        <v>183615</v>
      </c>
      <c r="BT356" s="3">
        <v>4</v>
      </c>
      <c r="BV356" s="3" t="s">
        <v>683</v>
      </c>
      <c r="BW356" s="3" t="s">
        <v>99</v>
      </c>
      <c r="BX356" s="3">
        <v>3</v>
      </c>
      <c r="BY356" s="3" t="s">
        <v>100</v>
      </c>
      <c r="CA356" s="3" t="s">
        <v>101</v>
      </c>
      <c r="CD356" s="3">
        <v>30.3485485</v>
      </c>
      <c r="CE356" s="3">
        <v>24</v>
      </c>
      <c r="CF356" s="3">
        <v>-95.025568699999994</v>
      </c>
      <c r="CI356" s="3" t="s">
        <v>102</v>
      </c>
      <c r="CJ356" s="3" t="s">
        <v>89</v>
      </c>
      <c r="CK356" s="3" t="s">
        <v>684</v>
      </c>
      <c r="CL356" s="3">
        <v>100515448</v>
      </c>
      <c r="CM356" s="3">
        <v>56</v>
      </c>
      <c r="CN356" s="3">
        <v>5205</v>
      </c>
      <c r="CO356" s="3">
        <v>0</v>
      </c>
      <c r="CP356" s="3">
        <v>0</v>
      </c>
    </row>
    <row r="357" spans="1:94" ht="60">
      <c r="A357" s="4">
        <v>42239331170000</v>
      </c>
      <c r="B357" s="7">
        <v>4223933117</v>
      </c>
      <c r="C357" s="4">
        <f>COUNTIF(Table2[API 10/UWI],Table1[[#This Row],[Cleaned API]])</f>
        <v>3</v>
      </c>
      <c r="D357" s="7" t="str">
        <f>IFERROR(INDEX(Table2[Permit Type],MATCH(Table1[[#This Row],[Cleaned API]],Table2[API 10/UWI],0)), "Not in Permit List")</f>
        <v>Recomplete</v>
      </c>
      <c r="E357" s="7" t="str">
        <f>IF(AND(Table1[[#This Row],[Occurences in Magnum Permit List]]&gt;0, Table1[[#This Row],[Data Pull Permit Type]]="NewDrill"), "Y", "N")</f>
        <v>N</v>
      </c>
      <c r="F357" s="3" t="s">
        <v>89</v>
      </c>
      <c r="G357" s="3" t="s">
        <v>869</v>
      </c>
      <c r="H357" s="8">
        <v>1</v>
      </c>
      <c r="I357" s="3" t="s">
        <v>246</v>
      </c>
      <c r="J357" s="3" t="str">
        <f>LEFT(Table1[[#This Row],[County/Parish]],LEN(Table1[[#This Row],[County/Parish]])-5)</f>
        <v>JACKSON</v>
      </c>
      <c r="K357" s="3">
        <v>6300</v>
      </c>
      <c r="L357" s="3" t="s">
        <v>93</v>
      </c>
      <c r="M357" s="3" t="s">
        <v>194</v>
      </c>
      <c r="N357" s="3" t="s">
        <v>95</v>
      </c>
      <c r="O357" s="3">
        <v>6510</v>
      </c>
      <c r="P357" s="5">
        <v>37306</v>
      </c>
      <c r="Q357" s="5">
        <v>36982</v>
      </c>
      <c r="R357" s="5">
        <v>37257</v>
      </c>
      <c r="S357" s="3">
        <v>10</v>
      </c>
      <c r="T357" s="3">
        <v>45480</v>
      </c>
      <c r="V357" s="3">
        <v>41</v>
      </c>
      <c r="Y357" s="3">
        <v>654</v>
      </c>
      <c r="Z357" s="3">
        <v>0</v>
      </c>
      <c r="AA357" s="3">
        <v>7621</v>
      </c>
      <c r="AD357" s="3">
        <v>1294</v>
      </c>
      <c r="AE357" s="3">
        <v>41</v>
      </c>
      <c r="AF357" s="3" t="s">
        <v>96</v>
      </c>
      <c r="AG357" s="3">
        <v>34580</v>
      </c>
      <c r="AH357" s="3">
        <v>5804</v>
      </c>
      <c r="AI357" s="3">
        <v>0</v>
      </c>
      <c r="AK357" s="3">
        <v>0</v>
      </c>
      <c r="AL357" s="3">
        <v>76</v>
      </c>
      <c r="AM357" s="3">
        <v>454</v>
      </c>
      <c r="AN357" s="3">
        <v>454129</v>
      </c>
      <c r="AO357" s="3">
        <v>0</v>
      </c>
      <c r="AR357" s="5">
        <v>41730</v>
      </c>
      <c r="AT357" s="3">
        <v>0</v>
      </c>
      <c r="AU357" s="3">
        <v>0</v>
      </c>
      <c r="AW357" s="3">
        <v>1109268.2930000001</v>
      </c>
      <c r="AX357" s="3">
        <v>1109270</v>
      </c>
      <c r="AY357" s="3">
        <v>0.90100000000000002</v>
      </c>
      <c r="AZ357" s="3">
        <v>0</v>
      </c>
      <c r="BA357" s="3">
        <v>0</v>
      </c>
      <c r="BB357" s="3">
        <v>14078</v>
      </c>
      <c r="BC357" s="3">
        <v>2</v>
      </c>
      <c r="BD357" s="3">
        <v>31</v>
      </c>
      <c r="BE357" s="3">
        <v>1</v>
      </c>
      <c r="BF357" s="3">
        <v>2346</v>
      </c>
      <c r="BG357" s="3">
        <v>2</v>
      </c>
      <c r="BH357" s="3">
        <v>14</v>
      </c>
      <c r="BI357" s="3">
        <v>2</v>
      </c>
      <c r="BJ357" s="3">
        <v>6348</v>
      </c>
      <c r="BK357" s="3">
        <v>6351</v>
      </c>
      <c r="BL357" s="3">
        <v>0.61</v>
      </c>
      <c r="BM357" s="3">
        <v>49</v>
      </c>
      <c r="BN357" s="5">
        <v>37003</v>
      </c>
      <c r="BO357" s="3">
        <v>1</v>
      </c>
      <c r="BP357" s="3">
        <v>1</v>
      </c>
      <c r="BQ357" s="3" t="s">
        <v>870</v>
      </c>
      <c r="BR357" s="3" t="s">
        <v>97</v>
      </c>
      <c r="BS357" s="3">
        <v>183658</v>
      </c>
      <c r="BT357" s="3">
        <v>3</v>
      </c>
      <c r="BV357" s="3" t="s">
        <v>871</v>
      </c>
      <c r="BW357" s="3" t="s">
        <v>99</v>
      </c>
      <c r="BX357" s="3">
        <v>2</v>
      </c>
      <c r="BY357" s="3" t="s">
        <v>100</v>
      </c>
      <c r="BZ357" s="3">
        <v>2</v>
      </c>
      <c r="CA357" s="3" t="s">
        <v>101</v>
      </c>
      <c r="CD357" s="3">
        <v>28.9004464</v>
      </c>
      <c r="CE357" s="3">
        <v>132</v>
      </c>
      <c r="CF357" s="3">
        <v>-96.482457800000006</v>
      </c>
      <c r="CG357" s="3">
        <v>1</v>
      </c>
      <c r="CI357" s="3" t="s">
        <v>102</v>
      </c>
      <c r="CJ357" s="3" t="s">
        <v>89</v>
      </c>
      <c r="CK357" s="3" t="s">
        <v>401</v>
      </c>
      <c r="CL357" s="3">
        <v>100515399</v>
      </c>
      <c r="CM357" s="3">
        <v>41</v>
      </c>
      <c r="CN357" s="3">
        <v>45480</v>
      </c>
      <c r="CO357" s="3">
        <v>0</v>
      </c>
      <c r="CP357" s="3">
        <v>0</v>
      </c>
    </row>
    <row r="358" spans="1:94" ht="60">
      <c r="A358" s="4">
        <v>42239330710000</v>
      </c>
      <c r="B358" s="7">
        <v>4223933071</v>
      </c>
      <c r="C358" s="4">
        <f>COUNTIF(Table2[API 10/UWI],Table1[[#This Row],[Cleaned API]])</f>
        <v>2</v>
      </c>
      <c r="D358" s="7" t="str">
        <f>IFERROR(INDEX(Table2[Permit Type],MATCH(Table1[[#This Row],[Cleaned API]],Table2[API 10/UWI],0)), "Not in Permit List")</f>
        <v>Recomplete</v>
      </c>
      <c r="E358" s="7" t="str">
        <f>IF(AND(Table1[[#This Row],[Occurences in Magnum Permit List]]&gt;0, Table1[[#This Row],[Data Pull Permit Type]]="NewDrill"), "Y", "N")</f>
        <v>N</v>
      </c>
      <c r="F358" s="3" t="s">
        <v>502</v>
      </c>
      <c r="G358" s="3" t="s">
        <v>946</v>
      </c>
      <c r="H358" s="8">
        <v>1</v>
      </c>
      <c r="I358" s="3" t="s">
        <v>246</v>
      </c>
      <c r="J358" s="3" t="str">
        <f>LEFT(Table1[[#This Row],[County/Parish]],LEN(Table1[[#This Row],[County/Parish]])-5)</f>
        <v>JACKSON</v>
      </c>
      <c r="K358" s="3">
        <v>5650</v>
      </c>
      <c r="L358" s="3" t="s">
        <v>93</v>
      </c>
      <c r="M358" s="3" t="s">
        <v>211</v>
      </c>
      <c r="N358" s="3" t="s">
        <v>95</v>
      </c>
      <c r="O358" s="3">
        <v>8010</v>
      </c>
      <c r="P358" s="5">
        <v>36676</v>
      </c>
      <c r="Q358" s="5">
        <v>36678</v>
      </c>
      <c r="R358" s="5">
        <v>36892</v>
      </c>
      <c r="S358" s="3">
        <v>8</v>
      </c>
      <c r="T358" s="3">
        <v>31982</v>
      </c>
      <c r="V358" s="3">
        <v>517</v>
      </c>
      <c r="X358" s="3">
        <v>33</v>
      </c>
      <c r="Y358" s="3">
        <v>796</v>
      </c>
      <c r="Z358" s="3">
        <v>0</v>
      </c>
      <c r="AA358" s="3">
        <v>5847</v>
      </c>
      <c r="AD358" s="3">
        <v>609</v>
      </c>
      <c r="AE358" s="3">
        <v>484</v>
      </c>
      <c r="AF358" s="3" t="s">
        <v>96</v>
      </c>
      <c r="AG358" s="3">
        <v>30529</v>
      </c>
      <c r="AH358" s="3">
        <v>5572</v>
      </c>
      <c r="AI358" s="3">
        <v>0</v>
      </c>
      <c r="AK358" s="3">
        <v>12</v>
      </c>
      <c r="AL358" s="3">
        <v>19</v>
      </c>
      <c r="AM358" s="3">
        <v>41</v>
      </c>
      <c r="AN358" s="3">
        <v>112516</v>
      </c>
      <c r="AO358" s="3">
        <v>0</v>
      </c>
      <c r="AV358" s="3">
        <v>3450</v>
      </c>
      <c r="AW358" s="3">
        <v>61860.735000000001</v>
      </c>
      <c r="AX358" s="3">
        <v>61860</v>
      </c>
      <c r="AY358" s="3">
        <v>16.164999999999999</v>
      </c>
      <c r="AZ358" s="3">
        <v>289.60000000000002</v>
      </c>
      <c r="BA358" s="3">
        <v>41.5</v>
      </c>
      <c r="BB358" s="3">
        <v>9426</v>
      </c>
      <c r="BC358" s="3">
        <v>4</v>
      </c>
      <c r="BD358" s="3">
        <v>369</v>
      </c>
      <c r="BE358" s="3">
        <v>1</v>
      </c>
      <c r="BF358" s="3">
        <v>1572</v>
      </c>
      <c r="BG358" s="3">
        <v>4</v>
      </c>
      <c r="BH358" s="3">
        <v>9</v>
      </c>
      <c r="BI358" s="3">
        <v>4</v>
      </c>
      <c r="BJ358" s="3">
        <v>5801</v>
      </c>
      <c r="BK358" s="3">
        <v>5803</v>
      </c>
      <c r="BL358" s="3">
        <v>0.6</v>
      </c>
      <c r="BM358" s="3">
        <v>47.8</v>
      </c>
      <c r="BN358" s="5">
        <v>36700</v>
      </c>
      <c r="BO358" s="3">
        <v>1</v>
      </c>
      <c r="BP358" s="3">
        <v>1</v>
      </c>
      <c r="BQ358" s="3" t="s">
        <v>870</v>
      </c>
      <c r="BR358" s="3" t="s">
        <v>951</v>
      </c>
      <c r="BS358" s="3">
        <v>183180</v>
      </c>
      <c r="BT358" s="3">
        <v>2</v>
      </c>
      <c r="BV358" s="3" t="s">
        <v>871</v>
      </c>
      <c r="BW358" s="3" t="s">
        <v>99</v>
      </c>
      <c r="BX358" s="3">
        <v>2</v>
      </c>
      <c r="BY358" s="3" t="s">
        <v>100</v>
      </c>
      <c r="BZ358" s="3">
        <v>2</v>
      </c>
      <c r="CA358" s="3" t="s">
        <v>101</v>
      </c>
      <c r="CD358" s="3">
        <v>28.897879100000001</v>
      </c>
      <c r="CE358" s="3">
        <v>132</v>
      </c>
      <c r="CF358" s="3">
        <v>-96.486016699999993</v>
      </c>
      <c r="CG358" s="3">
        <v>1</v>
      </c>
      <c r="CI358" s="3" t="s">
        <v>102</v>
      </c>
      <c r="CJ358" s="3" t="s">
        <v>502</v>
      </c>
      <c r="CK358" s="3" t="s">
        <v>401</v>
      </c>
      <c r="CL358" s="3">
        <v>100515398</v>
      </c>
      <c r="CM358" s="3">
        <v>517</v>
      </c>
      <c r="CN358" s="3">
        <v>31982</v>
      </c>
      <c r="CO358" s="3">
        <v>0</v>
      </c>
      <c r="CP358" s="3">
        <v>0</v>
      </c>
    </row>
    <row r="359" spans="1:94" ht="60">
      <c r="A359" s="4">
        <v>42025330710000</v>
      </c>
      <c r="B359" s="7">
        <v>4202533071</v>
      </c>
      <c r="C359" s="4">
        <f>COUNTIF(Table2[API 10/UWI],Table1[[#This Row],[Cleaned API]])</f>
        <v>0</v>
      </c>
      <c r="D359" s="7" t="str">
        <f>IFERROR(INDEX(Table2[Permit Type],MATCH(Table1[[#This Row],[Cleaned API]],Table2[API 10/UWI],0)), "Not in Permit List")</f>
        <v>Not in Permit List</v>
      </c>
      <c r="E359" s="7" t="str">
        <f>IF(AND(Table1[[#This Row],[Occurences in Magnum Permit List]]&gt;0, Table1[[#This Row],[Data Pull Permit Type]]="NewDrill"), "Y", "N")</f>
        <v>N</v>
      </c>
      <c r="F359" s="3" t="s">
        <v>89</v>
      </c>
      <c r="G359" s="3" t="s">
        <v>952</v>
      </c>
      <c r="H359" s="8"/>
      <c r="I359" s="3" t="s">
        <v>161</v>
      </c>
      <c r="J359" s="3" t="str">
        <f>LEFT(Table1[[#This Row],[County/Parish]],LEN(Table1[[#This Row],[County/Parish]])-5)</f>
        <v>BEE</v>
      </c>
      <c r="K359" s="3" t="s">
        <v>953</v>
      </c>
      <c r="L359" s="3" t="s">
        <v>107</v>
      </c>
      <c r="M359" s="3" t="s">
        <v>94</v>
      </c>
      <c r="N359" s="3" t="s">
        <v>95</v>
      </c>
      <c r="O359" s="3">
        <v>4715</v>
      </c>
      <c r="P359" s="5">
        <v>36859</v>
      </c>
      <c r="Q359" s="5">
        <v>36892</v>
      </c>
      <c r="R359" s="5">
        <v>41821</v>
      </c>
      <c r="S359" s="3">
        <v>92</v>
      </c>
      <c r="T359" s="3">
        <v>32994</v>
      </c>
      <c r="V359" s="3">
        <v>8567</v>
      </c>
      <c r="X359" s="3">
        <v>31</v>
      </c>
      <c r="Y359" s="3">
        <v>31</v>
      </c>
      <c r="Z359" s="3">
        <v>12974</v>
      </c>
      <c r="AA359" s="3">
        <v>14066</v>
      </c>
      <c r="AB359" s="3" t="s">
        <v>163</v>
      </c>
      <c r="AC359" s="3">
        <v>531</v>
      </c>
      <c r="AD359" s="3">
        <v>4547</v>
      </c>
      <c r="AE359" s="3">
        <v>861</v>
      </c>
      <c r="AF359" s="3" t="s">
        <v>96</v>
      </c>
      <c r="AG359" s="3">
        <v>10566</v>
      </c>
      <c r="AH359" s="3">
        <v>2622</v>
      </c>
      <c r="AI359" s="3">
        <v>1213</v>
      </c>
      <c r="AJ359" s="3" t="s">
        <v>164</v>
      </c>
      <c r="AK359" s="3">
        <v>4</v>
      </c>
      <c r="AL359" s="3">
        <v>17</v>
      </c>
      <c r="AM359" s="3">
        <v>78</v>
      </c>
      <c r="AN359" s="3">
        <v>103107</v>
      </c>
      <c r="AO359" s="3">
        <v>8</v>
      </c>
      <c r="AP359" s="3">
        <v>1265</v>
      </c>
      <c r="AQ359" s="3">
        <v>550</v>
      </c>
      <c r="AR359" s="5">
        <v>43862</v>
      </c>
      <c r="AS359" s="3">
        <v>2932</v>
      </c>
      <c r="AV359" s="3">
        <v>18260</v>
      </c>
      <c r="AW359" s="3">
        <v>837.48099999999999</v>
      </c>
      <c r="AX359" s="3">
        <v>3850</v>
      </c>
      <c r="AY359" s="3">
        <v>1194.058</v>
      </c>
      <c r="AZ359" s="3">
        <v>54.8</v>
      </c>
      <c r="BA359" s="3">
        <v>1000</v>
      </c>
      <c r="BB359" s="3">
        <v>4547</v>
      </c>
      <c r="BC359" s="3">
        <v>1</v>
      </c>
      <c r="BD359" s="3">
        <v>531</v>
      </c>
      <c r="BE359" s="3">
        <v>1</v>
      </c>
      <c r="BF359" s="3">
        <v>1289</v>
      </c>
      <c r="BG359" s="3">
        <v>1</v>
      </c>
      <c r="BH359" s="3">
        <v>8</v>
      </c>
      <c r="BI359" s="3">
        <v>1</v>
      </c>
      <c r="BJ359" s="3">
        <v>4172</v>
      </c>
      <c r="BK359" s="3">
        <v>4715</v>
      </c>
      <c r="BM359" s="3">
        <v>40.299999999999997</v>
      </c>
      <c r="BN359" s="5">
        <v>36895</v>
      </c>
      <c r="BO359" s="3">
        <v>1</v>
      </c>
      <c r="BP359" s="3">
        <v>2</v>
      </c>
      <c r="BQ359" s="3" t="s">
        <v>467</v>
      </c>
      <c r="BR359" s="3" t="s">
        <v>212</v>
      </c>
      <c r="BS359" s="3">
        <v>8635</v>
      </c>
      <c r="BT359" s="3">
        <v>543</v>
      </c>
      <c r="BV359" s="3" t="s">
        <v>954</v>
      </c>
      <c r="BW359" s="3" t="s">
        <v>99</v>
      </c>
      <c r="BX359" s="3">
        <v>2</v>
      </c>
      <c r="BY359" s="3" t="s">
        <v>100</v>
      </c>
      <c r="CA359" s="3" t="s">
        <v>101</v>
      </c>
      <c r="CD359" s="3">
        <v>28.6149399</v>
      </c>
      <c r="CE359" s="3">
        <v>279</v>
      </c>
      <c r="CF359" s="3">
        <v>-97.763850199999993</v>
      </c>
      <c r="CI359" s="3" t="s">
        <v>102</v>
      </c>
      <c r="CJ359" s="3" t="s">
        <v>89</v>
      </c>
      <c r="CK359" s="3" t="s">
        <v>955</v>
      </c>
      <c r="CL359" s="3">
        <v>100512759</v>
      </c>
      <c r="CM359" s="3">
        <v>1286</v>
      </c>
      <c r="CN359" s="3">
        <v>1077</v>
      </c>
      <c r="CO359" s="3">
        <v>1569</v>
      </c>
      <c r="CP359" s="3">
        <v>0</v>
      </c>
    </row>
    <row r="360" spans="1:94" ht="60">
      <c r="A360" s="4">
        <v>42015301390000</v>
      </c>
      <c r="B360" s="7">
        <v>4201530139</v>
      </c>
      <c r="C360" s="4">
        <f>COUNTIF(Table2[API 10/UWI],Table1[[#This Row],[Cleaned API]])</f>
        <v>4</v>
      </c>
      <c r="D360" s="7" t="str">
        <f>IFERROR(INDEX(Table2[Permit Type],MATCH(Table1[[#This Row],[Cleaned API]],Table2[API 10/UWI],0)), "Not in Permit List")</f>
        <v>Recomplete</v>
      </c>
      <c r="E360" s="7" t="str">
        <f>IF(AND(Table1[[#This Row],[Occurences in Magnum Permit List]]&gt;0, Table1[[#This Row],[Data Pull Permit Type]]="NewDrill"), "Y", "N")</f>
        <v>N</v>
      </c>
      <c r="F360" s="3" t="s">
        <v>89</v>
      </c>
      <c r="G360" s="3" t="s">
        <v>744</v>
      </c>
      <c r="H360" s="8">
        <v>1</v>
      </c>
      <c r="I360" s="3" t="s">
        <v>236</v>
      </c>
      <c r="J360" s="3" t="str">
        <f>LEFT(Table1[[#This Row],[County/Parish]],LEN(Table1[[#This Row],[County/Parish]])-5)</f>
        <v>AUSTIN</v>
      </c>
      <c r="K360" s="3" t="s">
        <v>956</v>
      </c>
      <c r="L360" s="3" t="s">
        <v>93</v>
      </c>
      <c r="M360" s="3" t="s">
        <v>211</v>
      </c>
      <c r="N360" s="3" t="s">
        <v>95</v>
      </c>
      <c r="O360" s="3">
        <v>11082</v>
      </c>
      <c r="P360" s="5">
        <v>37164</v>
      </c>
      <c r="Q360" s="5">
        <v>36831</v>
      </c>
      <c r="R360" s="5">
        <v>38838</v>
      </c>
      <c r="S360" s="3">
        <v>65</v>
      </c>
      <c r="T360" s="3">
        <v>393428</v>
      </c>
      <c r="V360" s="3">
        <v>10983</v>
      </c>
      <c r="Y360" s="3">
        <v>711</v>
      </c>
      <c r="Z360" s="3">
        <v>30482</v>
      </c>
      <c r="AA360" s="3">
        <v>76554</v>
      </c>
      <c r="AC360" s="3">
        <v>125</v>
      </c>
      <c r="AD360" s="3">
        <v>5050</v>
      </c>
      <c r="AE360" s="3">
        <v>3054</v>
      </c>
      <c r="AF360" s="3" t="s">
        <v>108</v>
      </c>
      <c r="AG360" s="3">
        <v>92103</v>
      </c>
      <c r="AH360" s="3">
        <v>18405</v>
      </c>
      <c r="AI360" s="3">
        <v>3760</v>
      </c>
      <c r="AJ360" s="3" t="s">
        <v>181</v>
      </c>
      <c r="AK360" s="3">
        <v>22</v>
      </c>
      <c r="AL360" s="3">
        <v>142</v>
      </c>
      <c r="AM360" s="3">
        <v>725</v>
      </c>
      <c r="AN360" s="3">
        <v>853935</v>
      </c>
      <c r="AO360" s="3">
        <v>38</v>
      </c>
      <c r="AP360" s="3">
        <v>363</v>
      </c>
      <c r="AQ360" s="3">
        <v>6961</v>
      </c>
      <c r="AR360" s="5">
        <v>38161</v>
      </c>
      <c r="AS360" s="3">
        <v>373</v>
      </c>
      <c r="AT360" s="3">
        <v>70</v>
      </c>
      <c r="AU360" s="3">
        <v>1780</v>
      </c>
      <c r="AV360" s="3">
        <v>33630</v>
      </c>
      <c r="AW360" s="3">
        <v>17755.101999999999</v>
      </c>
      <c r="AX360" s="3">
        <v>35820</v>
      </c>
      <c r="AY360" s="3">
        <v>56.322000000000003</v>
      </c>
      <c r="AZ360" s="3">
        <v>29.7</v>
      </c>
      <c r="BA360" s="3">
        <v>0</v>
      </c>
      <c r="BB360" s="3">
        <v>22464</v>
      </c>
      <c r="BC360" s="3">
        <v>2</v>
      </c>
      <c r="BD360" s="3">
        <v>703</v>
      </c>
      <c r="BE360" s="3">
        <v>3</v>
      </c>
      <c r="BF360" s="3">
        <v>4412</v>
      </c>
      <c r="BG360" s="3">
        <v>2</v>
      </c>
      <c r="BH360" s="3">
        <v>26</v>
      </c>
      <c r="BI360" s="3">
        <v>2</v>
      </c>
      <c r="BJ360" s="3">
        <v>10436</v>
      </c>
      <c r="BK360" s="3">
        <v>10446</v>
      </c>
      <c r="BL360" s="3">
        <v>0.72</v>
      </c>
      <c r="BM360" s="3">
        <v>45.7</v>
      </c>
      <c r="BN360" s="5">
        <v>36838</v>
      </c>
      <c r="BO360" s="3">
        <v>1</v>
      </c>
      <c r="BP360" s="3">
        <v>1</v>
      </c>
      <c r="BQ360" s="3" t="s">
        <v>807</v>
      </c>
      <c r="BR360" s="3" t="s">
        <v>150</v>
      </c>
      <c r="BS360" s="3">
        <v>182413</v>
      </c>
      <c r="BT360" s="3">
        <v>10</v>
      </c>
      <c r="BV360" s="3" t="s">
        <v>640</v>
      </c>
      <c r="BW360" s="3" t="s">
        <v>99</v>
      </c>
      <c r="BX360" s="3">
        <v>3</v>
      </c>
      <c r="BY360" s="3" t="s">
        <v>100</v>
      </c>
      <c r="CA360" s="3" t="s">
        <v>101</v>
      </c>
      <c r="CD360" s="3">
        <v>29.976056799999999</v>
      </c>
      <c r="CE360" s="3">
        <v>4</v>
      </c>
      <c r="CF360" s="3">
        <v>-96.340064900000002</v>
      </c>
      <c r="CI360" s="3" t="s">
        <v>102</v>
      </c>
      <c r="CJ360" s="3" t="s">
        <v>89</v>
      </c>
      <c r="CK360" s="3" t="s">
        <v>505</v>
      </c>
      <c r="CL360" s="3">
        <v>100498297</v>
      </c>
      <c r="CM360" s="3">
        <v>147</v>
      </c>
      <c r="CN360" s="3">
        <v>2610</v>
      </c>
      <c r="CO360" s="3">
        <v>139</v>
      </c>
      <c r="CP360" s="3">
        <v>0</v>
      </c>
    </row>
    <row r="361" spans="1:94" ht="60">
      <c r="A361" s="4">
        <v>42339305420000</v>
      </c>
      <c r="B361" s="7">
        <v>4233930542</v>
      </c>
      <c r="C361" s="4">
        <f>COUNTIF(Table2[API 10/UWI],Table1[[#This Row],[Cleaned API]])</f>
        <v>1</v>
      </c>
      <c r="D361" s="7" t="str">
        <f>IFERROR(INDEX(Table2[Permit Type],MATCH(Table1[[#This Row],[Cleaned API]],Table2[API 10/UWI],0)), "Not in Permit List")</f>
        <v>Amended</v>
      </c>
      <c r="E361" s="7" t="str">
        <f>IF(AND(Table1[[#This Row],[Occurences in Magnum Permit List]]&gt;0, Table1[[#This Row],[Data Pull Permit Type]]="NewDrill"), "Y", "N")</f>
        <v>N</v>
      </c>
      <c r="F361" s="3" t="s">
        <v>89</v>
      </c>
      <c r="G361" s="3" t="s">
        <v>957</v>
      </c>
      <c r="H361" s="8" t="s">
        <v>958</v>
      </c>
      <c r="I361" s="3" t="s">
        <v>602</v>
      </c>
      <c r="J361" s="3" t="str">
        <f>LEFT(Table1[[#This Row],[County/Parish]],LEN(Table1[[#This Row],[County/Parish]])-5)</f>
        <v>MONTGOMERY</v>
      </c>
      <c r="K361" s="3" t="s">
        <v>797</v>
      </c>
      <c r="L361" s="3" t="s">
        <v>93</v>
      </c>
      <c r="M361" s="3" t="s">
        <v>194</v>
      </c>
      <c r="N361" s="3" t="s">
        <v>95</v>
      </c>
      <c r="O361" s="3">
        <v>9646</v>
      </c>
      <c r="P361" s="5">
        <v>36725</v>
      </c>
      <c r="Q361" s="5">
        <v>36739</v>
      </c>
      <c r="R361" s="5">
        <v>41214</v>
      </c>
      <c r="S361" s="3">
        <v>146</v>
      </c>
      <c r="T361" s="3">
        <v>388834</v>
      </c>
      <c r="V361" s="3">
        <v>880</v>
      </c>
      <c r="Y361" s="3">
        <v>138</v>
      </c>
      <c r="Z361" s="3">
        <v>170115</v>
      </c>
      <c r="AA361" s="3">
        <v>65686</v>
      </c>
      <c r="AD361" s="3">
        <v>584</v>
      </c>
      <c r="AE361" s="3">
        <v>0</v>
      </c>
      <c r="AF361" s="3" t="s">
        <v>108</v>
      </c>
      <c r="AG361" s="3">
        <v>12895</v>
      </c>
      <c r="AH361" s="3">
        <v>2149</v>
      </c>
      <c r="AI361" s="3">
        <v>5642</v>
      </c>
      <c r="AK361" s="3">
        <v>0</v>
      </c>
      <c r="AL361" s="3">
        <v>26</v>
      </c>
      <c r="AM361" s="3">
        <v>155</v>
      </c>
      <c r="AN361" s="3">
        <v>154667</v>
      </c>
      <c r="AO361" s="3">
        <v>60</v>
      </c>
      <c r="AQ361" s="3">
        <v>33640</v>
      </c>
      <c r="AR361" s="5">
        <v>42125</v>
      </c>
      <c r="AS361" s="3">
        <v>14717</v>
      </c>
      <c r="AT361" s="3">
        <v>0</v>
      </c>
      <c r="AU361" s="3">
        <v>0</v>
      </c>
      <c r="AX361" s="3">
        <v>441860</v>
      </c>
      <c r="AZ361" s="3">
        <v>0</v>
      </c>
      <c r="BA361" s="3">
        <v>0</v>
      </c>
      <c r="BB361" s="3">
        <v>13774</v>
      </c>
      <c r="BC361" s="3">
        <v>66</v>
      </c>
      <c r="BD361" s="3">
        <v>222</v>
      </c>
      <c r="BE361" s="3">
        <v>23</v>
      </c>
      <c r="BF361" s="3">
        <v>2518</v>
      </c>
      <c r="BG361" s="3">
        <v>66</v>
      </c>
      <c r="BH361" s="3">
        <v>15</v>
      </c>
      <c r="BI361" s="3">
        <v>66</v>
      </c>
      <c r="BJ361" s="3">
        <v>9421</v>
      </c>
      <c r="BK361" s="3">
        <v>9433</v>
      </c>
      <c r="BL361" s="3">
        <v>0.67</v>
      </c>
      <c r="BM361" s="3">
        <v>40.6</v>
      </c>
      <c r="BN361" s="5">
        <v>36766</v>
      </c>
      <c r="BO361" s="3">
        <v>1</v>
      </c>
      <c r="BP361" s="3">
        <v>1</v>
      </c>
      <c r="BQ361" s="3" t="s">
        <v>89</v>
      </c>
      <c r="BR361" s="3" t="s">
        <v>150</v>
      </c>
      <c r="BS361" s="3">
        <v>182576</v>
      </c>
      <c r="BT361" s="3">
        <v>12</v>
      </c>
      <c r="BV361" s="3" t="s">
        <v>604</v>
      </c>
      <c r="BW361" s="3" t="s">
        <v>99</v>
      </c>
      <c r="BX361" s="3">
        <v>3</v>
      </c>
      <c r="BY361" s="3" t="s">
        <v>100</v>
      </c>
      <c r="CA361" s="3" t="s">
        <v>101</v>
      </c>
      <c r="CD361" s="3">
        <v>30.2280382</v>
      </c>
      <c r="CE361" s="3">
        <v>502</v>
      </c>
      <c r="CF361" s="3">
        <v>-95.378777999999997</v>
      </c>
      <c r="CI361" s="3" t="s">
        <v>102</v>
      </c>
      <c r="CJ361" s="3" t="s">
        <v>89</v>
      </c>
      <c r="CK361" s="3" t="s">
        <v>605</v>
      </c>
      <c r="CL361" s="3">
        <v>100498282</v>
      </c>
      <c r="CN361" s="3">
        <v>44501</v>
      </c>
      <c r="CO361" s="3">
        <v>19468</v>
      </c>
      <c r="CP361" s="3">
        <v>0</v>
      </c>
    </row>
    <row r="362" spans="1:94" ht="60">
      <c r="A362" s="4">
        <v>42015301040000</v>
      </c>
      <c r="B362" s="7">
        <v>4201530104</v>
      </c>
      <c r="C362" s="4">
        <f>COUNTIF(Table2[API 10/UWI],Table1[[#This Row],[Cleaned API]])</f>
        <v>1</v>
      </c>
      <c r="D362" s="7" t="str">
        <f>IFERROR(INDEX(Table2[Permit Type],MATCH(Table1[[#This Row],[Cleaned API]],Table2[API 10/UWI],0)), "Not in Permit List")</f>
        <v>ReEnter</v>
      </c>
      <c r="E362" s="7" t="str">
        <f>IF(AND(Table1[[#This Row],[Occurences in Magnum Permit List]]&gt;0, Table1[[#This Row],[Data Pull Permit Type]]="NewDrill"), "Y", "N")</f>
        <v>N</v>
      </c>
      <c r="F362" s="3" t="s">
        <v>89</v>
      </c>
      <c r="G362" s="3" t="s">
        <v>959</v>
      </c>
      <c r="H362" s="8">
        <v>1</v>
      </c>
      <c r="I362" s="3" t="s">
        <v>236</v>
      </c>
      <c r="J362" s="3" t="str">
        <f>LEFT(Table1[[#This Row],[County/Parish]],LEN(Table1[[#This Row],[County/Parish]])-5)</f>
        <v>AUSTIN</v>
      </c>
      <c r="K362" s="3" t="s">
        <v>960</v>
      </c>
      <c r="L362" s="3" t="s">
        <v>93</v>
      </c>
      <c r="M362" s="3" t="s">
        <v>194</v>
      </c>
      <c r="N362" s="3" t="s">
        <v>95</v>
      </c>
      <c r="O362" s="3">
        <v>11016</v>
      </c>
      <c r="P362" s="5">
        <v>36783</v>
      </c>
      <c r="Q362" s="5">
        <v>36923</v>
      </c>
      <c r="R362" s="5">
        <v>37987</v>
      </c>
      <c r="S362" s="3">
        <v>13</v>
      </c>
      <c r="T362" s="3">
        <v>32242</v>
      </c>
      <c r="V362" s="3">
        <v>1061</v>
      </c>
      <c r="X362" s="3">
        <v>7</v>
      </c>
      <c r="Y362" s="3">
        <v>153</v>
      </c>
      <c r="Z362" s="3">
        <v>194</v>
      </c>
      <c r="AA362" s="3">
        <v>6435</v>
      </c>
      <c r="AC362" s="3">
        <v>96</v>
      </c>
      <c r="AD362" s="3">
        <v>2266</v>
      </c>
      <c r="AE362" s="3">
        <v>113</v>
      </c>
      <c r="AF362" s="3" t="s">
        <v>108</v>
      </c>
      <c r="AG362" s="3">
        <v>2645</v>
      </c>
      <c r="AH362" s="3">
        <v>554</v>
      </c>
      <c r="AI362" s="3">
        <v>44</v>
      </c>
      <c r="AJ362" s="3" t="s">
        <v>181</v>
      </c>
      <c r="AK362" s="3">
        <v>1</v>
      </c>
      <c r="AL362" s="3">
        <v>3</v>
      </c>
      <c r="AM362" s="3">
        <v>12</v>
      </c>
      <c r="AN362" s="3">
        <v>15516</v>
      </c>
      <c r="AO362" s="3">
        <v>1</v>
      </c>
      <c r="AP362" s="3">
        <v>178</v>
      </c>
      <c r="AQ362" s="3">
        <v>1446</v>
      </c>
      <c r="AR362" s="5">
        <v>37717</v>
      </c>
      <c r="AS362" s="3">
        <v>14</v>
      </c>
      <c r="AT362" s="3">
        <v>965</v>
      </c>
      <c r="AU362" s="3">
        <v>3165</v>
      </c>
      <c r="AV362" s="3">
        <v>22290</v>
      </c>
      <c r="AW362" s="3">
        <v>36559.74</v>
      </c>
      <c r="AX362" s="3">
        <v>30390</v>
      </c>
      <c r="AY362" s="3">
        <v>27.352</v>
      </c>
      <c r="AZ362" s="3">
        <v>44.9</v>
      </c>
      <c r="BA362" s="3">
        <v>45.8</v>
      </c>
      <c r="BB362" s="3">
        <v>5767</v>
      </c>
      <c r="BC362" s="3">
        <v>27</v>
      </c>
      <c r="BD362" s="3">
        <v>202</v>
      </c>
      <c r="BE362" s="3">
        <v>27</v>
      </c>
      <c r="BF362" s="3">
        <v>1163</v>
      </c>
      <c r="BG362" s="3">
        <v>27</v>
      </c>
      <c r="BH362" s="3">
        <v>7</v>
      </c>
      <c r="BI362" s="3">
        <v>27</v>
      </c>
      <c r="BJ362" s="3">
        <v>10520</v>
      </c>
      <c r="BK362" s="3">
        <v>10523</v>
      </c>
      <c r="BL362" s="3">
        <v>0.67</v>
      </c>
      <c r="BM362" s="3">
        <v>52.5</v>
      </c>
      <c r="BN362" s="5">
        <v>36902</v>
      </c>
      <c r="BO362" s="3">
        <v>1</v>
      </c>
      <c r="BP362" s="3">
        <v>1</v>
      </c>
      <c r="BQ362" s="3" t="s">
        <v>961</v>
      </c>
      <c r="BR362" s="3" t="s">
        <v>150</v>
      </c>
      <c r="BS362" s="3">
        <v>182061</v>
      </c>
      <c r="BT362" s="3">
        <v>3</v>
      </c>
      <c r="BV362" s="3" t="s">
        <v>962</v>
      </c>
      <c r="BW362" s="3" t="s">
        <v>99</v>
      </c>
      <c r="BX362" s="3">
        <v>3</v>
      </c>
      <c r="BY362" s="3" t="s">
        <v>100</v>
      </c>
      <c r="CA362" s="3" t="s">
        <v>101</v>
      </c>
      <c r="CD362" s="3">
        <v>29.895709</v>
      </c>
      <c r="CE362" s="3">
        <v>31</v>
      </c>
      <c r="CF362" s="3">
        <v>-96.279808099999997</v>
      </c>
      <c r="CI362" s="3" t="s">
        <v>102</v>
      </c>
      <c r="CJ362" s="3" t="s">
        <v>89</v>
      </c>
      <c r="CK362" s="3" t="s">
        <v>963</v>
      </c>
      <c r="CL362" s="3">
        <v>100491824</v>
      </c>
      <c r="CM362" s="3">
        <v>770</v>
      </c>
      <c r="CN362" s="3">
        <v>28151</v>
      </c>
      <c r="CO362" s="3">
        <v>136</v>
      </c>
      <c r="CP362" s="3">
        <v>0</v>
      </c>
    </row>
    <row r="363" spans="1:94" ht="60">
      <c r="A363" s="4">
        <v>42285328290000</v>
      </c>
      <c r="B363" s="7">
        <v>4228532829</v>
      </c>
      <c r="C363" s="4">
        <f>COUNTIF(Table2[API 10/UWI],Table1[[#This Row],[Cleaned API]])</f>
        <v>0</v>
      </c>
      <c r="D363" s="7" t="str">
        <f>IFERROR(INDEX(Table2[Permit Type],MATCH(Table1[[#This Row],[Cleaned API]],Table2[API 10/UWI],0)), "Not in Permit List")</f>
        <v>Not in Permit List</v>
      </c>
      <c r="E363" s="7" t="str">
        <f>IF(AND(Table1[[#This Row],[Occurences in Magnum Permit List]]&gt;0, Table1[[#This Row],[Data Pull Permit Type]]="NewDrill"), "Y", "N")</f>
        <v>N</v>
      </c>
      <c r="F363" s="3" t="s">
        <v>89</v>
      </c>
      <c r="G363" s="3" t="s">
        <v>964</v>
      </c>
      <c r="H363" s="8">
        <v>1</v>
      </c>
      <c r="I363" s="3" t="s">
        <v>228</v>
      </c>
      <c r="J363" s="3" t="str">
        <f>LEFT(Table1[[#This Row],[County/Parish]],LEN(Table1[[#This Row],[County/Parish]])-5)</f>
        <v>LAVACA</v>
      </c>
      <c r="K363" s="3">
        <v>8450</v>
      </c>
      <c r="L363" s="3" t="s">
        <v>93</v>
      </c>
      <c r="M363" s="3" t="s">
        <v>94</v>
      </c>
      <c r="N363" s="3" t="s">
        <v>95</v>
      </c>
      <c r="O363" s="3">
        <v>8700</v>
      </c>
      <c r="P363" s="5">
        <v>36858</v>
      </c>
      <c r="Q363" s="5">
        <v>36892</v>
      </c>
      <c r="R363" s="5">
        <v>37500</v>
      </c>
      <c r="S363" s="3">
        <v>20</v>
      </c>
      <c r="T363" s="3">
        <v>260655</v>
      </c>
      <c r="V363" s="3">
        <v>4924</v>
      </c>
      <c r="X363" s="3">
        <v>2</v>
      </c>
      <c r="Y363" s="3">
        <v>1136</v>
      </c>
      <c r="Z363" s="3">
        <v>3947</v>
      </c>
      <c r="AA363" s="3">
        <v>48366</v>
      </c>
      <c r="AB363" s="3" t="s">
        <v>163</v>
      </c>
      <c r="AD363" s="3">
        <v>219</v>
      </c>
      <c r="AE363" s="3">
        <v>3606</v>
      </c>
      <c r="AF363" s="3" t="s">
        <v>96</v>
      </c>
      <c r="AG363" s="3">
        <v>160461</v>
      </c>
      <c r="AH363" s="3">
        <v>30350</v>
      </c>
      <c r="AI363" s="3">
        <v>2002</v>
      </c>
      <c r="AJ363" s="3" t="s">
        <v>164</v>
      </c>
      <c r="AK363" s="3">
        <v>11</v>
      </c>
      <c r="AL363" s="3">
        <v>85</v>
      </c>
      <c r="AM363" s="3">
        <v>441</v>
      </c>
      <c r="AN363" s="3">
        <v>509750</v>
      </c>
      <c r="AO363" s="3">
        <v>39</v>
      </c>
      <c r="AP363" s="3">
        <v>4441</v>
      </c>
      <c r="AQ363" s="3">
        <v>209570</v>
      </c>
      <c r="AR363" s="5">
        <v>42644</v>
      </c>
      <c r="AS363" s="3">
        <v>2615</v>
      </c>
      <c r="AT363" s="3">
        <v>0</v>
      </c>
      <c r="AU363" s="3">
        <v>0</v>
      </c>
      <c r="AV363" s="3">
        <v>38740</v>
      </c>
      <c r="AW363" s="3">
        <v>105766.046</v>
      </c>
      <c r="AX363" s="3">
        <v>52940</v>
      </c>
      <c r="AY363" s="3">
        <v>9.4550000000000001</v>
      </c>
      <c r="AZ363" s="3">
        <v>25.8</v>
      </c>
      <c r="BA363" s="3">
        <v>1.8</v>
      </c>
      <c r="BB363" s="3">
        <v>45918</v>
      </c>
      <c r="BC363" s="3">
        <v>3</v>
      </c>
      <c r="BD363" s="3">
        <v>1161</v>
      </c>
      <c r="BE363" s="3">
        <v>2</v>
      </c>
      <c r="BF363" s="3">
        <v>8814</v>
      </c>
      <c r="BG363" s="3">
        <v>3</v>
      </c>
      <c r="BH363" s="3">
        <v>53</v>
      </c>
      <c r="BI363" s="3">
        <v>3</v>
      </c>
      <c r="BJ363" s="3">
        <v>8423</v>
      </c>
      <c r="BK363" s="3">
        <v>8472</v>
      </c>
      <c r="BL363" s="3">
        <v>0.69</v>
      </c>
      <c r="BM363" s="3">
        <v>53</v>
      </c>
      <c r="BN363" s="5">
        <v>36895</v>
      </c>
      <c r="BO363" s="3">
        <v>1</v>
      </c>
      <c r="BP363" s="3">
        <v>1</v>
      </c>
      <c r="BQ363" s="3" t="s">
        <v>845</v>
      </c>
      <c r="BR363" s="3" t="s">
        <v>97</v>
      </c>
      <c r="BS363" s="3">
        <v>181968</v>
      </c>
      <c r="BT363" s="3">
        <v>49</v>
      </c>
      <c r="BV363" s="3" t="s">
        <v>930</v>
      </c>
      <c r="BW363" s="3" t="s">
        <v>99</v>
      </c>
      <c r="BX363" s="3">
        <v>2</v>
      </c>
      <c r="BY363" s="3" t="s">
        <v>100</v>
      </c>
      <c r="BZ363" s="3">
        <v>3</v>
      </c>
      <c r="CA363" s="3" t="s">
        <v>101</v>
      </c>
      <c r="CD363" s="3">
        <v>29.375757400000001</v>
      </c>
      <c r="CE363" s="3">
        <v>550</v>
      </c>
      <c r="CF363" s="3">
        <v>-96.647634400000001</v>
      </c>
      <c r="CI363" s="3" t="s">
        <v>102</v>
      </c>
      <c r="CJ363" s="3" t="s">
        <v>89</v>
      </c>
      <c r="CK363" s="3" t="s">
        <v>943</v>
      </c>
      <c r="CL363" s="3">
        <v>100491782</v>
      </c>
      <c r="CM363" s="3">
        <v>483</v>
      </c>
      <c r="CN363" s="3">
        <v>51085</v>
      </c>
      <c r="CO363" s="3">
        <v>1332</v>
      </c>
      <c r="CP363" s="3">
        <v>0</v>
      </c>
    </row>
    <row r="364" spans="1:94" ht="60">
      <c r="A364" s="4">
        <v>42025330500000</v>
      </c>
      <c r="B364" s="7">
        <v>4202533050</v>
      </c>
      <c r="C364" s="4">
        <f>COUNTIF(Table2[API 10/UWI],Table1[[#This Row],[Cleaned API]])</f>
        <v>0</v>
      </c>
      <c r="D364" s="7" t="str">
        <f>IFERROR(INDEX(Table2[Permit Type],MATCH(Table1[[#This Row],[Cleaned API]],Table2[API 10/UWI],0)), "Not in Permit List")</f>
        <v>Not in Permit List</v>
      </c>
      <c r="E364" s="7" t="str">
        <f>IF(AND(Table1[[#This Row],[Occurences in Magnum Permit List]]&gt;0, Table1[[#This Row],[Data Pull Permit Type]]="NewDrill"), "Y", "N")</f>
        <v>N</v>
      </c>
      <c r="F364" s="3" t="s">
        <v>89</v>
      </c>
      <c r="G364" s="3" t="s">
        <v>952</v>
      </c>
      <c r="H364" s="8">
        <v>5</v>
      </c>
      <c r="I364" s="3" t="s">
        <v>161</v>
      </c>
      <c r="J364" s="3" t="str">
        <f>LEFT(Table1[[#This Row],[County/Parish]],LEN(Table1[[#This Row],[County/Parish]])-5)</f>
        <v>BEE</v>
      </c>
      <c r="K364" s="3">
        <v>1360</v>
      </c>
      <c r="L364" s="3" t="s">
        <v>93</v>
      </c>
      <c r="M364" s="3" t="s">
        <v>94</v>
      </c>
      <c r="N364" s="3" t="s">
        <v>95</v>
      </c>
      <c r="O364" s="3">
        <v>4975</v>
      </c>
      <c r="P364" s="5">
        <v>36869</v>
      </c>
      <c r="Q364" s="5">
        <v>36892</v>
      </c>
      <c r="R364" s="5">
        <v>38596</v>
      </c>
      <c r="S364" s="3">
        <v>57</v>
      </c>
      <c r="T364" s="3">
        <v>49775</v>
      </c>
      <c r="V364" s="3">
        <v>34</v>
      </c>
      <c r="Y364" s="3">
        <v>41</v>
      </c>
      <c r="Z364" s="3">
        <v>16726</v>
      </c>
      <c r="AA364" s="3">
        <v>8330</v>
      </c>
      <c r="AB364" s="3" t="s">
        <v>163</v>
      </c>
      <c r="AD364" s="3">
        <v>1565</v>
      </c>
      <c r="AE364" s="3">
        <v>0</v>
      </c>
      <c r="AF364" s="3" t="s">
        <v>96</v>
      </c>
      <c r="AG364" s="3">
        <v>6847</v>
      </c>
      <c r="AH364" s="3">
        <v>1141</v>
      </c>
      <c r="AI364" s="3">
        <v>2301</v>
      </c>
      <c r="AJ364" s="3" t="s">
        <v>164</v>
      </c>
      <c r="AK364" s="3">
        <v>0</v>
      </c>
      <c r="AL364" s="3">
        <v>10</v>
      </c>
      <c r="AM364" s="3">
        <v>60</v>
      </c>
      <c r="AN364" s="3">
        <v>60179</v>
      </c>
      <c r="AO364" s="3">
        <v>14</v>
      </c>
      <c r="AP364" s="3">
        <v>22</v>
      </c>
      <c r="AQ364" s="3">
        <v>12348</v>
      </c>
      <c r="AR364" s="5">
        <v>42644</v>
      </c>
      <c r="AS364" s="3">
        <v>4148</v>
      </c>
      <c r="AT364" s="3">
        <v>0</v>
      </c>
      <c r="AU364" s="3">
        <v>0</v>
      </c>
      <c r="AX364" s="3">
        <v>1463970</v>
      </c>
      <c r="AZ364" s="3">
        <v>0</v>
      </c>
      <c r="BA364" s="3">
        <v>0</v>
      </c>
      <c r="BB364" s="3">
        <v>1685</v>
      </c>
      <c r="BC364" s="3">
        <v>2</v>
      </c>
      <c r="BD364" s="3">
        <v>12</v>
      </c>
      <c r="BE364" s="3">
        <v>1</v>
      </c>
      <c r="BF364" s="3">
        <v>281</v>
      </c>
      <c r="BG364" s="3">
        <v>2</v>
      </c>
      <c r="BH364" s="3">
        <v>2</v>
      </c>
      <c r="BI364" s="3">
        <v>2</v>
      </c>
      <c r="BJ364" s="3">
        <v>1358</v>
      </c>
      <c r="BK364" s="3">
        <v>1362</v>
      </c>
      <c r="BL364" s="3">
        <v>0.57999999999999996</v>
      </c>
      <c r="BN364" s="5">
        <v>36899</v>
      </c>
      <c r="BO364" s="3">
        <v>1</v>
      </c>
      <c r="BP364" s="3">
        <v>1</v>
      </c>
      <c r="BQ364" s="3" t="s">
        <v>467</v>
      </c>
      <c r="BR364" s="3" t="s">
        <v>150</v>
      </c>
      <c r="BS364" s="3">
        <v>182045</v>
      </c>
      <c r="BT364" s="3">
        <v>4</v>
      </c>
      <c r="BV364" s="3" t="s">
        <v>954</v>
      </c>
      <c r="BW364" s="3" t="s">
        <v>99</v>
      </c>
      <c r="BX364" s="3">
        <v>2</v>
      </c>
      <c r="BY364" s="3" t="s">
        <v>100</v>
      </c>
      <c r="CA364" s="3" t="s">
        <v>101</v>
      </c>
      <c r="CD364" s="3">
        <v>28.617417799999998</v>
      </c>
      <c r="CE364" s="3">
        <v>279</v>
      </c>
      <c r="CF364" s="3">
        <v>-97.768249800000007</v>
      </c>
      <c r="CI364" s="3" t="s">
        <v>102</v>
      </c>
      <c r="CJ364" s="3" t="s">
        <v>89</v>
      </c>
      <c r="CK364" s="3" t="s">
        <v>955</v>
      </c>
      <c r="CL364" s="3">
        <v>100491763</v>
      </c>
      <c r="CN364" s="3">
        <v>8379</v>
      </c>
      <c r="CO364" s="3">
        <v>2816</v>
      </c>
      <c r="CP364" s="3">
        <v>0</v>
      </c>
    </row>
    <row r="365" spans="1:94" ht="45">
      <c r="A365" s="4">
        <v>42215316600000</v>
      </c>
      <c r="B365" s="7">
        <v>4221531660</v>
      </c>
      <c r="C365" s="4">
        <f>COUNTIF(Table2[API 10/UWI],Table1[[#This Row],[Cleaned API]])</f>
        <v>2</v>
      </c>
      <c r="D365" s="7" t="str">
        <f>IFERROR(INDEX(Table2[Permit Type],MATCH(Table1[[#This Row],[Cleaned API]],Table2[API 10/UWI],0)), "Not in Permit List")</f>
        <v>Recomplete</v>
      </c>
      <c r="E365" s="7" t="str">
        <f>IF(AND(Table1[[#This Row],[Occurences in Magnum Permit List]]&gt;0, Table1[[#This Row],[Data Pull Permit Type]]="NewDrill"), "Y", "N")</f>
        <v>N</v>
      </c>
      <c r="F365" s="3" t="s">
        <v>89</v>
      </c>
      <c r="G365" s="3" t="s">
        <v>553</v>
      </c>
      <c r="H365" s="8">
        <v>10</v>
      </c>
      <c r="I365" s="3" t="s">
        <v>443</v>
      </c>
      <c r="J365" s="3" t="str">
        <f>LEFT(Table1[[#This Row],[County/Parish]],LEN(Table1[[#This Row],[County/Parish]])-5)</f>
        <v>HIDALGO</v>
      </c>
      <c r="K365" s="3" t="s">
        <v>903</v>
      </c>
      <c r="L365" s="3" t="s">
        <v>93</v>
      </c>
      <c r="M365" s="3" t="s">
        <v>194</v>
      </c>
      <c r="N365" s="3" t="s">
        <v>95</v>
      </c>
      <c r="O365" s="3">
        <v>9404</v>
      </c>
      <c r="P365" s="5">
        <v>36943</v>
      </c>
      <c r="Q365" s="5">
        <v>36923</v>
      </c>
      <c r="R365" s="5">
        <v>41518</v>
      </c>
      <c r="S365" s="3">
        <v>136</v>
      </c>
      <c r="T365" s="3">
        <v>247400</v>
      </c>
      <c r="V365" s="3">
        <v>2753</v>
      </c>
      <c r="Y365" s="3">
        <v>10</v>
      </c>
      <c r="Z365" s="3">
        <v>5706</v>
      </c>
      <c r="AA365" s="3">
        <v>43986</v>
      </c>
      <c r="AD365" s="3">
        <v>2393</v>
      </c>
      <c r="AE365" s="3">
        <v>95</v>
      </c>
      <c r="AF365" s="3" t="s">
        <v>96</v>
      </c>
      <c r="AG365" s="3">
        <v>29125</v>
      </c>
      <c r="AH365" s="3">
        <v>4949</v>
      </c>
      <c r="AI365" s="3">
        <v>704</v>
      </c>
      <c r="AK365" s="3">
        <v>0</v>
      </c>
      <c r="AL365" s="3">
        <v>63</v>
      </c>
      <c r="AM365" s="3">
        <v>378</v>
      </c>
      <c r="AN365" s="3">
        <v>378065</v>
      </c>
      <c r="AO365" s="3">
        <v>1</v>
      </c>
      <c r="AP365" s="3">
        <v>23</v>
      </c>
      <c r="AQ365" s="3">
        <v>7116</v>
      </c>
      <c r="AR365" s="5">
        <v>42522</v>
      </c>
      <c r="AS365" s="3">
        <v>115</v>
      </c>
      <c r="AT365" s="3">
        <v>0</v>
      </c>
      <c r="AU365" s="3">
        <v>0</v>
      </c>
      <c r="AX365" s="3">
        <v>89870</v>
      </c>
      <c r="AZ365" s="3">
        <v>0</v>
      </c>
      <c r="BA365" s="3">
        <v>0</v>
      </c>
      <c r="BB365" s="3">
        <v>11720</v>
      </c>
      <c r="BC365" s="3">
        <v>2</v>
      </c>
      <c r="BD365" s="3">
        <v>878</v>
      </c>
      <c r="BE365" s="3">
        <v>22</v>
      </c>
      <c r="BF365" s="3">
        <v>1953</v>
      </c>
      <c r="BG365" s="3">
        <v>2</v>
      </c>
      <c r="BH365" s="3">
        <v>12</v>
      </c>
      <c r="BI365" s="3">
        <v>2</v>
      </c>
      <c r="BJ365" s="3">
        <v>7362</v>
      </c>
      <c r="BK365" s="3">
        <v>7397</v>
      </c>
      <c r="BL365" s="3">
        <v>0.59</v>
      </c>
      <c r="BN365" s="5">
        <v>36944</v>
      </c>
      <c r="BO365" s="3">
        <v>1</v>
      </c>
      <c r="BP365" s="3">
        <v>1</v>
      </c>
      <c r="BQ365" s="3" t="s">
        <v>89</v>
      </c>
      <c r="BR365" s="3" t="s">
        <v>335</v>
      </c>
      <c r="BS365" s="3">
        <v>181469</v>
      </c>
      <c r="BT365" s="3">
        <v>35</v>
      </c>
      <c r="BV365" s="3" t="s">
        <v>445</v>
      </c>
      <c r="BW365" s="3" t="s">
        <v>99</v>
      </c>
      <c r="BX365" s="3">
        <v>4</v>
      </c>
      <c r="BY365" s="3" t="s">
        <v>100</v>
      </c>
      <c r="CA365" s="3" t="s">
        <v>101</v>
      </c>
      <c r="CD365" s="3">
        <v>26.2529574</v>
      </c>
      <c r="CE365" s="3">
        <v>54</v>
      </c>
      <c r="CF365" s="3">
        <v>-97.9096397</v>
      </c>
      <c r="CI365" s="3" t="s">
        <v>102</v>
      </c>
      <c r="CJ365" s="3" t="s">
        <v>89</v>
      </c>
      <c r="CK365" s="3" t="s">
        <v>447</v>
      </c>
      <c r="CL365" s="3">
        <v>100482973</v>
      </c>
      <c r="CN365" s="3">
        <v>1477</v>
      </c>
      <c r="CO365" s="3">
        <v>125</v>
      </c>
      <c r="CP365" s="3">
        <v>0</v>
      </c>
    </row>
    <row r="366" spans="1:94" ht="45">
      <c r="A366" s="4">
        <v>42089312120000</v>
      </c>
      <c r="B366" s="7">
        <v>4208931212</v>
      </c>
      <c r="C366" s="4">
        <f>COUNTIF(Table2[API 10/UWI],Table1[[#This Row],[Cleaned API]])</f>
        <v>1</v>
      </c>
      <c r="D366" s="7" t="str">
        <f>IFERROR(INDEX(Table2[Permit Type],MATCH(Table1[[#This Row],[Cleaned API]],Table2[API 10/UWI],0)), "Not in Permit List")</f>
        <v>Recomplete</v>
      </c>
      <c r="E366" s="7" t="str">
        <f>IF(AND(Table1[[#This Row],[Occurences in Magnum Permit List]]&gt;0, Table1[[#This Row],[Data Pull Permit Type]]="NewDrill"), "Y", "N")</f>
        <v>N</v>
      </c>
      <c r="F366" s="3" t="s">
        <v>502</v>
      </c>
      <c r="G366" s="3" t="s">
        <v>847</v>
      </c>
      <c r="H366" s="8">
        <v>2</v>
      </c>
      <c r="I366" s="3" t="s">
        <v>179</v>
      </c>
      <c r="J366" s="3" t="str">
        <f>LEFT(Table1[[#This Row],[County/Parish]],LEN(Table1[[#This Row],[County/Parish]])-5)</f>
        <v>COLORADO</v>
      </c>
      <c r="K366" s="3" t="s">
        <v>266</v>
      </c>
      <c r="L366" s="3" t="s">
        <v>93</v>
      </c>
      <c r="M366" s="3" t="s">
        <v>168</v>
      </c>
      <c r="N366" s="3" t="s">
        <v>95</v>
      </c>
      <c r="O366" s="3">
        <v>10500</v>
      </c>
      <c r="P366" s="5">
        <v>36775</v>
      </c>
      <c r="Q366" s="5">
        <v>36951</v>
      </c>
      <c r="R366" s="5">
        <v>36951</v>
      </c>
      <c r="S366" s="3">
        <v>1</v>
      </c>
      <c r="T366" s="3">
        <v>2002</v>
      </c>
      <c r="Y366" s="3">
        <v>2002</v>
      </c>
      <c r="Z366" s="3">
        <v>0</v>
      </c>
      <c r="AA366" s="3">
        <v>334</v>
      </c>
      <c r="AD366" s="3">
        <v>2002</v>
      </c>
      <c r="AF366" s="3" t="s">
        <v>108</v>
      </c>
      <c r="AJ366" s="3" t="s">
        <v>181</v>
      </c>
      <c r="AK366" s="3">
        <v>0</v>
      </c>
      <c r="AL366" s="3">
        <v>0</v>
      </c>
      <c r="AM366" s="3">
        <v>0</v>
      </c>
      <c r="AO366" s="3">
        <v>0</v>
      </c>
      <c r="AR366" s="5">
        <v>37742</v>
      </c>
      <c r="AT366" s="3">
        <v>0</v>
      </c>
      <c r="AU366" s="3">
        <v>0</v>
      </c>
      <c r="AZ366" s="3">
        <v>0</v>
      </c>
      <c r="BA366" s="3">
        <v>0</v>
      </c>
      <c r="BB366" s="3">
        <v>2002</v>
      </c>
      <c r="BC366" s="3">
        <v>1</v>
      </c>
      <c r="BF366" s="3">
        <v>334</v>
      </c>
      <c r="BG366" s="3">
        <v>1</v>
      </c>
      <c r="BH366" s="3">
        <v>2</v>
      </c>
      <c r="BI366" s="3">
        <v>1</v>
      </c>
      <c r="BJ366" s="3">
        <v>8432</v>
      </c>
      <c r="BK366" s="3">
        <v>8436</v>
      </c>
      <c r="BL366" s="3">
        <v>0.75</v>
      </c>
      <c r="BM366" s="3">
        <v>46.4</v>
      </c>
      <c r="BN366" s="5">
        <v>36963</v>
      </c>
      <c r="BO366" s="3">
        <v>1</v>
      </c>
      <c r="BP366" s="3">
        <v>1</v>
      </c>
      <c r="BS366" s="3">
        <v>181548</v>
      </c>
      <c r="BT366" s="3">
        <v>4</v>
      </c>
      <c r="BV366" s="3" t="s">
        <v>267</v>
      </c>
      <c r="BW366" s="3" t="s">
        <v>99</v>
      </c>
      <c r="BX366" s="3">
        <v>3</v>
      </c>
      <c r="BY366" s="3" t="s">
        <v>100</v>
      </c>
      <c r="CA366" s="3" t="s">
        <v>101</v>
      </c>
      <c r="CD366" s="3">
        <v>29.6571742</v>
      </c>
      <c r="CE366" s="3">
        <v>163</v>
      </c>
      <c r="CF366" s="3">
        <v>-96.659031799999994</v>
      </c>
      <c r="CI366" s="3" t="s">
        <v>102</v>
      </c>
      <c r="CJ366" s="3" t="s">
        <v>502</v>
      </c>
      <c r="CK366" s="3" t="s">
        <v>268</v>
      </c>
      <c r="CL366" s="3">
        <v>100482823</v>
      </c>
      <c r="CN366" s="3">
        <v>2002</v>
      </c>
      <c r="CO366" s="3">
        <v>0</v>
      </c>
      <c r="CP366" s="3">
        <v>0</v>
      </c>
    </row>
    <row r="367" spans="1:94" ht="60">
      <c r="A367" s="4">
        <v>42131384150000</v>
      </c>
      <c r="B367" s="7">
        <v>4213138415</v>
      </c>
      <c r="C367" s="4">
        <f>COUNTIF(Table2[API 10/UWI],Table1[[#This Row],[Cleaned API]])</f>
        <v>0</v>
      </c>
      <c r="D367" s="7" t="str">
        <f>IFERROR(INDEX(Table2[Permit Type],MATCH(Table1[[#This Row],[Cleaned API]],Table2[API 10/UWI],0)), "Not in Permit List")</f>
        <v>Not in Permit List</v>
      </c>
      <c r="E367" s="7" t="str">
        <f>IF(AND(Table1[[#This Row],[Occurences in Magnum Permit List]]&gt;0, Table1[[#This Row],[Data Pull Permit Type]]="NewDrill"), "Y", "N")</f>
        <v>N</v>
      </c>
      <c r="F367" s="3" t="s">
        <v>490</v>
      </c>
      <c r="G367" s="3" t="s">
        <v>965</v>
      </c>
      <c r="H367" s="8">
        <v>1</v>
      </c>
      <c r="I367" s="3" t="s">
        <v>270</v>
      </c>
      <c r="J367" s="3" t="str">
        <f>LEFT(Table1[[#This Row],[County/Parish]],LEN(Table1[[#This Row],[County/Parish]])-5)</f>
        <v>DUVAL</v>
      </c>
      <c r="K367" s="6">
        <v>10250</v>
      </c>
      <c r="L367" s="3" t="s">
        <v>93</v>
      </c>
      <c r="M367" s="3" t="s">
        <v>194</v>
      </c>
      <c r="N367" s="3" t="s">
        <v>95</v>
      </c>
      <c r="O367" s="3">
        <v>10700</v>
      </c>
      <c r="P367" s="5">
        <v>36717</v>
      </c>
      <c r="Q367" s="5">
        <v>36861</v>
      </c>
      <c r="R367" s="5">
        <v>37073</v>
      </c>
      <c r="S367" s="3">
        <v>8</v>
      </c>
      <c r="T367" s="3">
        <v>262498</v>
      </c>
      <c r="V367" s="3">
        <v>2858</v>
      </c>
      <c r="X367" s="3">
        <v>1</v>
      </c>
      <c r="Y367" s="3">
        <v>1</v>
      </c>
      <c r="Z367" s="3">
        <v>0</v>
      </c>
      <c r="AA367" s="3">
        <v>46608</v>
      </c>
      <c r="AC367" s="3">
        <v>747</v>
      </c>
      <c r="AD367" s="3">
        <v>65876</v>
      </c>
      <c r="AE367" s="3">
        <v>2743</v>
      </c>
      <c r="AF367" s="3" t="s">
        <v>96</v>
      </c>
      <c r="AG367" s="3">
        <v>258697</v>
      </c>
      <c r="AH367" s="3">
        <v>45859</v>
      </c>
      <c r="AI367" s="3">
        <v>0</v>
      </c>
      <c r="AK367" s="3">
        <v>24</v>
      </c>
      <c r="AL367" s="3">
        <v>403</v>
      </c>
      <c r="AM367" s="3">
        <v>2270</v>
      </c>
      <c r="AN367" s="3">
        <v>2417258</v>
      </c>
      <c r="AO367" s="3">
        <v>0</v>
      </c>
      <c r="AR367" s="5">
        <v>38687</v>
      </c>
      <c r="AT367" s="3">
        <v>0</v>
      </c>
      <c r="AU367" s="3">
        <v>0</v>
      </c>
      <c r="AV367" s="3">
        <v>92730</v>
      </c>
      <c r="AW367" s="3">
        <v>91846.745999999999</v>
      </c>
      <c r="AX367" s="3">
        <v>91850</v>
      </c>
      <c r="AY367" s="3">
        <v>10.888</v>
      </c>
      <c r="AZ367" s="3">
        <v>10.8</v>
      </c>
      <c r="BA367" s="3">
        <v>1000</v>
      </c>
      <c r="BB367" s="3">
        <v>70381</v>
      </c>
      <c r="BC367" s="3">
        <v>2</v>
      </c>
      <c r="BD367" s="3">
        <v>759</v>
      </c>
      <c r="BE367" s="3">
        <v>2</v>
      </c>
      <c r="BF367" s="3">
        <v>12489</v>
      </c>
      <c r="BG367" s="3">
        <v>2</v>
      </c>
      <c r="BH367" s="3">
        <v>75</v>
      </c>
      <c r="BI367" s="3">
        <v>2</v>
      </c>
      <c r="BJ367" s="3">
        <v>10250</v>
      </c>
      <c r="BK367" s="3">
        <v>10458</v>
      </c>
      <c r="BL367" s="3">
        <v>0.69</v>
      </c>
      <c r="BM367" s="3">
        <v>51</v>
      </c>
      <c r="BN367" s="5">
        <v>36771</v>
      </c>
      <c r="BO367" s="3">
        <v>1</v>
      </c>
      <c r="BP367" s="3">
        <v>1</v>
      </c>
      <c r="BQ367" s="3" t="s">
        <v>807</v>
      </c>
      <c r="BR367" s="3" t="s">
        <v>917</v>
      </c>
      <c r="BS367" s="3">
        <v>180481</v>
      </c>
      <c r="BT367" s="3">
        <v>208</v>
      </c>
      <c r="BV367" s="3" t="s">
        <v>966</v>
      </c>
      <c r="BW367" s="3" t="s">
        <v>99</v>
      </c>
      <c r="BX367" s="3">
        <v>4</v>
      </c>
      <c r="BY367" s="3" t="s">
        <v>100</v>
      </c>
      <c r="BZ367" s="3">
        <v>43</v>
      </c>
      <c r="CA367" s="3" t="s">
        <v>101</v>
      </c>
      <c r="CD367" s="3">
        <v>27.845568100000001</v>
      </c>
      <c r="CE367" s="3">
        <v>756</v>
      </c>
      <c r="CF367" s="3">
        <v>-98.488841300000004</v>
      </c>
      <c r="CI367" s="3" t="s">
        <v>102</v>
      </c>
      <c r="CJ367" s="3" t="s">
        <v>495</v>
      </c>
      <c r="CK367" s="3" t="s">
        <v>967</v>
      </c>
      <c r="CL367" s="3">
        <v>100257554</v>
      </c>
      <c r="CM367" s="3">
        <v>2858</v>
      </c>
      <c r="CN367" s="3">
        <v>262498</v>
      </c>
      <c r="CO367" s="3">
        <v>0</v>
      </c>
      <c r="CP367" s="3">
        <v>0</v>
      </c>
    </row>
    <row r="368" spans="1:94" ht="60">
      <c r="A368" s="4">
        <v>42089322340000</v>
      </c>
      <c r="B368" s="7">
        <v>4208932234</v>
      </c>
      <c r="C368" s="4">
        <f>COUNTIF(Table2[API 10/UWI],Table1[[#This Row],[Cleaned API]])</f>
        <v>0</v>
      </c>
      <c r="D368" s="7" t="str">
        <f>IFERROR(INDEX(Table2[Permit Type],MATCH(Table1[[#This Row],[Cleaned API]],Table2[API 10/UWI],0)), "Not in Permit List")</f>
        <v>Not in Permit List</v>
      </c>
      <c r="E368" s="7" t="str">
        <f>IF(AND(Table1[[#This Row],[Occurences in Magnum Permit List]]&gt;0, Table1[[#This Row],[Data Pull Permit Type]]="NewDrill"), "Y", "N")</f>
        <v>N</v>
      </c>
      <c r="F368" s="3" t="s">
        <v>89</v>
      </c>
      <c r="G368" s="3" t="s">
        <v>968</v>
      </c>
      <c r="H368" s="8">
        <v>1</v>
      </c>
      <c r="I368" s="3" t="s">
        <v>179</v>
      </c>
      <c r="J368" s="3" t="str">
        <f>LEFT(Table1[[#This Row],[County/Parish]],LEN(Table1[[#This Row],[County/Parish]])-5)</f>
        <v>COLORADO</v>
      </c>
      <c r="K368" s="3">
        <v>9900</v>
      </c>
      <c r="L368" s="3" t="s">
        <v>93</v>
      </c>
      <c r="M368" s="3" t="s">
        <v>194</v>
      </c>
      <c r="N368" s="3" t="s">
        <v>95</v>
      </c>
      <c r="O368" s="3">
        <v>11310</v>
      </c>
      <c r="P368" s="5">
        <v>36765</v>
      </c>
      <c r="Q368" s="5">
        <v>36923</v>
      </c>
      <c r="R368" s="5">
        <v>37834</v>
      </c>
      <c r="S368" s="3">
        <v>28</v>
      </c>
      <c r="T368" s="3">
        <v>45604</v>
      </c>
      <c r="V368" s="3">
        <v>1418</v>
      </c>
      <c r="Y368" s="3">
        <v>59</v>
      </c>
      <c r="Z368" s="3">
        <v>7308</v>
      </c>
      <c r="AA368" s="3">
        <v>9019</v>
      </c>
      <c r="AC368" s="3">
        <v>349</v>
      </c>
      <c r="AD368" s="3">
        <v>13292</v>
      </c>
      <c r="AE368" s="3">
        <v>697</v>
      </c>
      <c r="AF368" s="3" t="s">
        <v>108</v>
      </c>
      <c r="AG368" s="3">
        <v>22660</v>
      </c>
      <c r="AH368" s="3">
        <v>4474</v>
      </c>
      <c r="AI368" s="3">
        <v>1674</v>
      </c>
      <c r="AJ368" s="3" t="s">
        <v>181</v>
      </c>
      <c r="AK368" s="3">
        <v>4</v>
      </c>
      <c r="AL368" s="3">
        <v>21</v>
      </c>
      <c r="AM368" s="3">
        <v>106</v>
      </c>
      <c r="AN368" s="3">
        <v>128710</v>
      </c>
      <c r="AO368" s="3">
        <v>21</v>
      </c>
      <c r="AP368" s="3">
        <v>483</v>
      </c>
      <c r="AQ368" s="3">
        <v>13964</v>
      </c>
      <c r="AR368" s="5">
        <v>39753</v>
      </c>
      <c r="AS368" s="3">
        <v>3426</v>
      </c>
      <c r="AT368" s="3">
        <v>0</v>
      </c>
      <c r="AU368" s="3">
        <v>0</v>
      </c>
      <c r="AV368" s="3">
        <v>28100</v>
      </c>
      <c r="AW368" s="3">
        <v>39300.546000000002</v>
      </c>
      <c r="AX368" s="3">
        <v>32160</v>
      </c>
      <c r="AY368" s="3">
        <v>25.445</v>
      </c>
      <c r="AZ368" s="3">
        <v>35.6</v>
      </c>
      <c r="BA368" s="3">
        <v>0</v>
      </c>
      <c r="BB368" s="3">
        <v>13292</v>
      </c>
      <c r="BC368" s="3">
        <v>1</v>
      </c>
      <c r="BD368" s="3">
        <v>349</v>
      </c>
      <c r="BE368" s="3">
        <v>1</v>
      </c>
      <c r="BF368" s="3">
        <v>2564</v>
      </c>
      <c r="BG368" s="3">
        <v>1</v>
      </c>
      <c r="BH368" s="3">
        <v>15</v>
      </c>
      <c r="BI368" s="3">
        <v>1</v>
      </c>
      <c r="BJ368" s="3">
        <v>11098</v>
      </c>
      <c r="BK368" s="3">
        <v>11286</v>
      </c>
      <c r="BL368" s="3">
        <v>0.72</v>
      </c>
      <c r="BM368" s="3">
        <v>49.7</v>
      </c>
      <c r="BN368" s="5">
        <v>36857</v>
      </c>
      <c r="BO368" s="3">
        <v>1</v>
      </c>
      <c r="BP368" s="3">
        <v>1</v>
      </c>
      <c r="BQ368" s="3" t="s">
        <v>842</v>
      </c>
      <c r="BR368" s="3" t="s">
        <v>165</v>
      </c>
      <c r="BS368" s="3">
        <v>180463</v>
      </c>
      <c r="BT368" s="3">
        <v>188</v>
      </c>
      <c r="BV368" s="3" t="s">
        <v>969</v>
      </c>
      <c r="BW368" s="3" t="s">
        <v>99</v>
      </c>
      <c r="BX368" s="3">
        <v>3</v>
      </c>
      <c r="BY368" s="3" t="s">
        <v>100</v>
      </c>
      <c r="CA368" s="3" t="s">
        <v>101</v>
      </c>
      <c r="CD368" s="3">
        <v>29.5439489</v>
      </c>
      <c r="CE368" s="3">
        <v>105</v>
      </c>
      <c r="CF368" s="3">
        <v>-96.556102300000006</v>
      </c>
      <c r="CI368" s="3" t="s">
        <v>102</v>
      </c>
      <c r="CJ368" s="3" t="s">
        <v>89</v>
      </c>
      <c r="CK368" s="3" t="s">
        <v>970</v>
      </c>
      <c r="CL368" s="3">
        <v>100257452</v>
      </c>
      <c r="CM368" s="3">
        <v>183</v>
      </c>
      <c r="CN368" s="3">
        <v>7192</v>
      </c>
      <c r="CO368" s="3">
        <v>1713</v>
      </c>
      <c r="CP368" s="3">
        <v>0</v>
      </c>
    </row>
    <row r="369" spans="1:94" ht="75">
      <c r="A369" s="4">
        <v>42123318850000</v>
      </c>
      <c r="B369" s="7">
        <v>4212331885</v>
      </c>
      <c r="C369" s="4">
        <f>COUNTIF(Table2[API 10/UWI],Table1[[#This Row],[Cleaned API]])</f>
        <v>2</v>
      </c>
      <c r="D369" s="7" t="str">
        <f>IFERROR(INDEX(Table2[Permit Type],MATCH(Table1[[#This Row],[Cleaned API]],Table2[API 10/UWI],0)), "Not in Permit List")</f>
        <v>Recomplete</v>
      </c>
      <c r="E369" s="7" t="str">
        <f>IF(AND(Table1[[#This Row],[Occurences in Magnum Permit List]]&gt;0, Table1[[#This Row],[Data Pull Permit Type]]="NewDrill"), "Y", "N")</f>
        <v>N</v>
      </c>
      <c r="F369" s="3" t="s">
        <v>89</v>
      </c>
      <c r="G369" s="3" t="s">
        <v>813</v>
      </c>
      <c r="H369" s="8">
        <v>1</v>
      </c>
      <c r="I369" s="3" t="s">
        <v>275</v>
      </c>
      <c r="J369" s="3" t="str">
        <f>LEFT(Table1[[#This Row],[County/Parish]],LEN(Table1[[#This Row],[County/Parish]])-5)</f>
        <v>DEWITT</v>
      </c>
      <c r="K369" s="3" t="s">
        <v>971</v>
      </c>
      <c r="L369" s="3" t="s">
        <v>93</v>
      </c>
      <c r="M369" s="3" t="s">
        <v>211</v>
      </c>
      <c r="N369" s="3" t="s">
        <v>95</v>
      </c>
      <c r="O369" s="3">
        <v>13742</v>
      </c>
      <c r="P369" s="5">
        <v>37412</v>
      </c>
      <c r="Q369" s="5">
        <v>36800</v>
      </c>
      <c r="R369" s="5">
        <v>37712</v>
      </c>
      <c r="S369" s="3">
        <v>27</v>
      </c>
      <c r="T369" s="3">
        <v>726943</v>
      </c>
      <c r="V369" s="3">
        <v>225</v>
      </c>
      <c r="Y369" s="3">
        <v>413</v>
      </c>
      <c r="Z369" s="3">
        <v>4364</v>
      </c>
      <c r="AA369" s="3">
        <v>121382</v>
      </c>
      <c r="AB369" s="3" t="s">
        <v>163</v>
      </c>
      <c r="AC369" s="3">
        <v>42</v>
      </c>
      <c r="AD369" s="3">
        <v>131745</v>
      </c>
      <c r="AE369" s="3">
        <v>167</v>
      </c>
      <c r="AF369" s="3" t="s">
        <v>96</v>
      </c>
      <c r="AG369" s="3">
        <v>342916</v>
      </c>
      <c r="AH369" s="3">
        <v>57320</v>
      </c>
      <c r="AI369" s="3">
        <v>726</v>
      </c>
      <c r="AJ369" s="3" t="s">
        <v>164</v>
      </c>
      <c r="AK369" s="3">
        <v>1</v>
      </c>
      <c r="AL369" s="3">
        <v>293</v>
      </c>
      <c r="AM369" s="3">
        <v>1751</v>
      </c>
      <c r="AN369" s="3">
        <v>1756100</v>
      </c>
      <c r="AO369" s="3">
        <v>2826</v>
      </c>
      <c r="AP369" s="3">
        <v>37</v>
      </c>
      <c r="AQ369" s="3">
        <v>244966</v>
      </c>
      <c r="AR369" s="5">
        <v>37713</v>
      </c>
      <c r="AS369" s="3">
        <v>519</v>
      </c>
      <c r="AT369" s="3">
        <v>1260</v>
      </c>
      <c r="AU369" s="3">
        <v>4800</v>
      </c>
      <c r="AV369" s="3">
        <v>1875540</v>
      </c>
      <c r="AX369" s="3">
        <v>3230860</v>
      </c>
      <c r="AZ369" s="3">
        <v>0.5</v>
      </c>
      <c r="BA369" s="3">
        <v>0</v>
      </c>
      <c r="BB369" s="3">
        <v>131745</v>
      </c>
      <c r="BC369" s="3">
        <v>1</v>
      </c>
      <c r="BD369" s="3">
        <v>42</v>
      </c>
      <c r="BE369" s="3">
        <v>1</v>
      </c>
      <c r="BF369" s="3">
        <v>22000</v>
      </c>
      <c r="BG369" s="3">
        <v>1</v>
      </c>
      <c r="BH369" s="3">
        <v>132</v>
      </c>
      <c r="BI369" s="3">
        <v>1</v>
      </c>
      <c r="BJ369" s="3">
        <v>12850</v>
      </c>
      <c r="BK369" s="3">
        <v>12886</v>
      </c>
      <c r="BL369" s="3">
        <v>0.64</v>
      </c>
      <c r="BN369" s="5">
        <v>36804</v>
      </c>
      <c r="BO369" s="3">
        <v>1</v>
      </c>
      <c r="BP369" s="3">
        <v>1</v>
      </c>
      <c r="BQ369" s="3" t="s">
        <v>972</v>
      </c>
      <c r="BR369" s="3" t="s">
        <v>97</v>
      </c>
      <c r="BS369" s="3">
        <v>180694</v>
      </c>
      <c r="BT369" s="3">
        <v>36</v>
      </c>
      <c r="BV369" s="3" t="s">
        <v>816</v>
      </c>
      <c r="BW369" s="3" t="s">
        <v>99</v>
      </c>
      <c r="BX369" s="3">
        <v>2</v>
      </c>
      <c r="BY369" s="3" t="s">
        <v>100</v>
      </c>
      <c r="CA369" s="3" t="s">
        <v>101</v>
      </c>
      <c r="CD369" s="3">
        <v>28.861675300000002</v>
      </c>
      <c r="CE369" s="3">
        <v>52</v>
      </c>
      <c r="CF369" s="3">
        <v>-97.554166100000003</v>
      </c>
      <c r="CI369" s="3" t="s">
        <v>102</v>
      </c>
      <c r="CJ369" s="3" t="s">
        <v>89</v>
      </c>
      <c r="CK369" s="3" t="s">
        <v>817</v>
      </c>
      <c r="CL369" s="3">
        <v>100257405</v>
      </c>
      <c r="CN369" s="3">
        <v>112517</v>
      </c>
      <c r="CO369" s="3">
        <v>3063</v>
      </c>
      <c r="CP369" s="3">
        <v>0</v>
      </c>
    </row>
    <row r="370" spans="1:94" ht="45">
      <c r="A370" s="4">
        <v>42175330120000</v>
      </c>
      <c r="B370" s="7">
        <v>4217533012</v>
      </c>
      <c r="C370" s="4">
        <f>COUNTIF(Table2[API 10/UWI],Table1[[#This Row],[Cleaned API]])</f>
        <v>0</v>
      </c>
      <c r="D370" s="7" t="str">
        <f>IFERROR(INDEX(Table2[Permit Type],MATCH(Table1[[#This Row],[Cleaned API]],Table2[API 10/UWI],0)), "Not in Permit List")</f>
        <v>Not in Permit List</v>
      </c>
      <c r="E370" s="7" t="str">
        <f>IF(AND(Table1[[#This Row],[Occurences in Magnum Permit List]]&gt;0, Table1[[#This Row],[Data Pull Permit Type]]="NewDrill"), "Y", "N")</f>
        <v>N</v>
      </c>
      <c r="F370" s="3" t="s">
        <v>89</v>
      </c>
      <c r="G370" s="3" t="s">
        <v>973</v>
      </c>
      <c r="H370" s="8">
        <v>1</v>
      </c>
      <c r="I370" s="3" t="s">
        <v>498</v>
      </c>
      <c r="J370" s="3" t="str">
        <f>LEFT(Table1[[#This Row],[County/Parish]],LEN(Table1[[#This Row],[County/Parish]])-5)</f>
        <v>GOLIAD</v>
      </c>
      <c r="K370" s="3">
        <v>9800</v>
      </c>
      <c r="L370" s="3" t="s">
        <v>93</v>
      </c>
      <c r="M370" s="3" t="s">
        <v>94</v>
      </c>
      <c r="N370" s="3" t="s">
        <v>119</v>
      </c>
      <c r="O370" s="3">
        <v>11480</v>
      </c>
      <c r="P370" s="5">
        <v>36538</v>
      </c>
      <c r="Q370" s="5">
        <v>36708</v>
      </c>
      <c r="R370" s="5">
        <v>43983</v>
      </c>
      <c r="S370" s="3">
        <v>239</v>
      </c>
      <c r="T370" s="3">
        <v>1578508</v>
      </c>
      <c r="U370" s="3">
        <v>51</v>
      </c>
      <c r="V370" s="3">
        <v>41197</v>
      </c>
      <c r="W370" s="3">
        <v>1</v>
      </c>
      <c r="X370" s="3">
        <v>37</v>
      </c>
      <c r="Y370" s="3">
        <v>1887</v>
      </c>
      <c r="Z370" s="3">
        <v>126030</v>
      </c>
      <c r="AA370" s="3">
        <v>304282</v>
      </c>
      <c r="AD370" s="3">
        <v>456</v>
      </c>
      <c r="AE370" s="3">
        <v>2675</v>
      </c>
      <c r="AF370" s="3" t="s">
        <v>96</v>
      </c>
      <c r="AG370" s="3">
        <v>113565</v>
      </c>
      <c r="AH370" s="3">
        <v>21603</v>
      </c>
      <c r="AI370" s="3">
        <v>9184</v>
      </c>
      <c r="AK370" s="3">
        <v>14</v>
      </c>
      <c r="AL370" s="3">
        <v>144</v>
      </c>
      <c r="AM370" s="3">
        <v>777</v>
      </c>
      <c r="AN370" s="3">
        <v>861613</v>
      </c>
      <c r="AO370" s="3">
        <v>133</v>
      </c>
      <c r="AP370" s="3">
        <v>570</v>
      </c>
      <c r="AQ370" s="3">
        <v>26964</v>
      </c>
      <c r="AR370" s="5">
        <v>43993</v>
      </c>
      <c r="AS370" s="3">
        <v>3458</v>
      </c>
      <c r="AT370" s="3">
        <v>160</v>
      </c>
      <c r="AU370" s="3">
        <v>240</v>
      </c>
      <c r="AV370" s="3">
        <v>54840</v>
      </c>
      <c r="AW370" s="3">
        <v>41507.519</v>
      </c>
      <c r="AX370" s="3">
        <v>38320</v>
      </c>
      <c r="AY370" s="3">
        <v>24.091999999999999</v>
      </c>
      <c r="AZ370" s="3">
        <v>18.2</v>
      </c>
      <c r="BA370" s="3">
        <v>19.600000000000001</v>
      </c>
      <c r="BB370" s="3">
        <v>24076</v>
      </c>
      <c r="BC370" s="3">
        <v>2</v>
      </c>
      <c r="BD370" s="3">
        <v>584</v>
      </c>
      <c r="BE370" s="3">
        <v>7</v>
      </c>
      <c r="BF370" s="3">
        <v>4452</v>
      </c>
      <c r="BG370" s="3">
        <v>2</v>
      </c>
      <c r="BH370" s="3">
        <v>27</v>
      </c>
      <c r="BI370" s="3">
        <v>2</v>
      </c>
      <c r="BJ370" s="3">
        <v>9177</v>
      </c>
      <c r="BK370" s="3">
        <v>9894</v>
      </c>
      <c r="BL370" s="3">
        <v>0.68</v>
      </c>
      <c r="BM370" s="3">
        <v>48</v>
      </c>
      <c r="BN370" s="5">
        <v>36734</v>
      </c>
      <c r="BO370" s="3">
        <v>1</v>
      </c>
      <c r="BP370" s="3">
        <v>1</v>
      </c>
      <c r="BQ370" s="3" t="s">
        <v>89</v>
      </c>
      <c r="BR370" s="3" t="s">
        <v>97</v>
      </c>
      <c r="BS370" s="3">
        <v>180461</v>
      </c>
      <c r="BT370" s="3">
        <v>717</v>
      </c>
      <c r="BV370" s="3" t="s">
        <v>499</v>
      </c>
      <c r="BW370" s="3" t="s">
        <v>99</v>
      </c>
      <c r="BX370" s="3">
        <v>2</v>
      </c>
      <c r="BY370" s="3" t="s">
        <v>100</v>
      </c>
      <c r="CA370" s="3" t="s">
        <v>101</v>
      </c>
      <c r="CD370" s="3">
        <v>28.666768699999999</v>
      </c>
      <c r="CE370" s="3">
        <v>51</v>
      </c>
      <c r="CF370" s="3">
        <v>-97.526114000000007</v>
      </c>
      <c r="CI370" s="3" t="s">
        <v>102</v>
      </c>
      <c r="CJ370" s="3" t="s">
        <v>89</v>
      </c>
      <c r="CK370" s="3" t="s">
        <v>500</v>
      </c>
      <c r="CL370" s="3">
        <v>100257390</v>
      </c>
      <c r="CM370" s="3">
        <v>532</v>
      </c>
      <c r="CN370" s="3">
        <v>22082</v>
      </c>
      <c r="CO370" s="3">
        <v>1472</v>
      </c>
      <c r="CP370" s="3">
        <v>5048</v>
      </c>
    </row>
    <row r="371" spans="1:94" ht="60">
      <c r="A371" s="4">
        <v>42409326020000</v>
      </c>
      <c r="B371" s="7">
        <v>4240932602</v>
      </c>
      <c r="C371" s="4">
        <f>COUNTIF(Table2[API 10/UWI],Table1[[#This Row],[Cleaned API]])</f>
        <v>1</v>
      </c>
      <c r="D371" s="7" t="str">
        <f>IFERROR(INDEX(Table2[Permit Type],MATCH(Table1[[#This Row],[Cleaned API]],Table2[API 10/UWI],0)), "Not in Permit List")</f>
        <v>NewDrill</v>
      </c>
      <c r="E371" s="7" t="str">
        <f>IF(AND(Table1[[#This Row],[Occurences in Magnum Permit List]]&gt;0, Table1[[#This Row],[Data Pull Permit Type]]="NewDrill"), "Y", "N")</f>
        <v>Y</v>
      </c>
      <c r="F371" s="3" t="s">
        <v>502</v>
      </c>
      <c r="G371" s="3" t="s">
        <v>562</v>
      </c>
      <c r="H371" s="8">
        <v>22</v>
      </c>
      <c r="I371" s="3" t="s">
        <v>293</v>
      </c>
      <c r="J371" s="3" t="str">
        <f>LEFT(Table1[[#This Row],[County/Parish]],LEN(Table1[[#This Row],[County/Parish]])-5)</f>
        <v>SAN PATRICIO</v>
      </c>
      <c r="K371" s="3">
        <v>5200</v>
      </c>
      <c r="L371" s="3" t="s">
        <v>93</v>
      </c>
      <c r="M371" s="3" t="s">
        <v>194</v>
      </c>
      <c r="N371" s="3" t="s">
        <v>95</v>
      </c>
      <c r="O371" s="3">
        <v>7010</v>
      </c>
      <c r="P371" s="5">
        <v>36625</v>
      </c>
      <c r="Q371" s="5">
        <v>36770</v>
      </c>
      <c r="R371" s="5">
        <v>37226</v>
      </c>
      <c r="S371" s="3">
        <v>16</v>
      </c>
      <c r="T371" s="3">
        <v>87155</v>
      </c>
      <c r="V371" s="3">
        <v>939</v>
      </c>
      <c r="X371" s="3">
        <v>18</v>
      </c>
      <c r="Y371" s="3">
        <v>3454</v>
      </c>
      <c r="Z371" s="3">
        <v>25449</v>
      </c>
      <c r="AA371" s="3">
        <v>15465</v>
      </c>
      <c r="AC371" s="3">
        <v>58</v>
      </c>
      <c r="AD371" s="3">
        <v>4804</v>
      </c>
      <c r="AE371" s="3">
        <v>189</v>
      </c>
      <c r="AF371" s="3" t="s">
        <v>96</v>
      </c>
      <c r="AG371" s="3">
        <v>42293</v>
      </c>
      <c r="AH371" s="3">
        <v>7238</v>
      </c>
      <c r="AI371" s="3">
        <v>14500</v>
      </c>
      <c r="AK371" s="3">
        <v>1</v>
      </c>
      <c r="AL371" s="3">
        <v>38</v>
      </c>
      <c r="AM371" s="3">
        <v>222</v>
      </c>
      <c r="AN371" s="3">
        <v>226226</v>
      </c>
      <c r="AO371" s="3">
        <v>531</v>
      </c>
      <c r="AP371" s="3">
        <v>100</v>
      </c>
      <c r="AQ371" s="3">
        <v>25527</v>
      </c>
      <c r="AR371" s="5">
        <v>37347</v>
      </c>
      <c r="AS371" s="3">
        <v>8752</v>
      </c>
      <c r="AT371" s="3">
        <v>0</v>
      </c>
      <c r="AU371" s="3">
        <v>0</v>
      </c>
      <c r="AV371" s="3">
        <v>344650</v>
      </c>
      <c r="AW371" s="3">
        <v>73454.111999999994</v>
      </c>
      <c r="AX371" s="3">
        <v>92820</v>
      </c>
      <c r="AY371" s="3">
        <v>13.614000000000001</v>
      </c>
      <c r="AZ371" s="3">
        <v>2.9</v>
      </c>
      <c r="BA371" s="3">
        <v>5.2</v>
      </c>
      <c r="BB371" s="3">
        <v>9291</v>
      </c>
      <c r="BC371" s="3">
        <v>7</v>
      </c>
      <c r="BD371" s="3">
        <v>178</v>
      </c>
      <c r="BE371" s="3">
        <v>8</v>
      </c>
      <c r="BF371" s="3">
        <v>1606</v>
      </c>
      <c r="BG371" s="3">
        <v>7</v>
      </c>
      <c r="BH371" s="3">
        <v>10</v>
      </c>
      <c r="BI371" s="3">
        <v>7</v>
      </c>
      <c r="BJ371" s="3">
        <v>5243</v>
      </c>
      <c r="BK371" s="3">
        <v>5246</v>
      </c>
      <c r="BL371" s="3">
        <v>0.57999999999999996</v>
      </c>
      <c r="BM371" s="3">
        <v>55.4</v>
      </c>
      <c r="BN371" s="5">
        <v>36770</v>
      </c>
      <c r="BO371" s="3">
        <v>1</v>
      </c>
      <c r="BP371" s="3">
        <v>1</v>
      </c>
      <c r="BQ371" s="3" t="s">
        <v>842</v>
      </c>
      <c r="BR371" s="3" t="s">
        <v>335</v>
      </c>
      <c r="BS371" s="3">
        <v>180273</v>
      </c>
      <c r="BT371" s="3">
        <v>3</v>
      </c>
      <c r="BV371" s="3" t="s">
        <v>563</v>
      </c>
      <c r="BW371" s="3" t="s">
        <v>99</v>
      </c>
      <c r="BX371" s="3">
        <v>4</v>
      </c>
      <c r="BY371" s="3" t="s">
        <v>100</v>
      </c>
      <c r="CA371" s="3" t="s">
        <v>101</v>
      </c>
      <c r="CD371" s="3">
        <v>28.057564299999999</v>
      </c>
      <c r="CE371" s="3">
        <v>119</v>
      </c>
      <c r="CF371" s="3">
        <v>-97.381416200000004</v>
      </c>
      <c r="CG371" s="3">
        <v>24</v>
      </c>
      <c r="CI371" s="3" t="s">
        <v>102</v>
      </c>
      <c r="CJ371" s="3" t="s">
        <v>502</v>
      </c>
      <c r="CK371" s="3" t="s">
        <v>564</v>
      </c>
      <c r="CL371" s="3">
        <v>100254340</v>
      </c>
      <c r="CM371" s="3">
        <v>839</v>
      </c>
      <c r="CN371" s="3">
        <v>61628</v>
      </c>
      <c r="CO371" s="3">
        <v>16697</v>
      </c>
      <c r="CP371" s="3">
        <v>0</v>
      </c>
    </row>
    <row r="372" spans="1:94" ht="45">
      <c r="A372" s="4">
        <v>42015304740000</v>
      </c>
      <c r="B372" s="7">
        <v>4201530474</v>
      </c>
      <c r="C372" s="4">
        <f>COUNTIF(Table2[API 10/UWI],Table1[[#This Row],[Cleaned API]])</f>
        <v>0</v>
      </c>
      <c r="D372" s="7" t="str">
        <f>IFERROR(INDEX(Table2[Permit Type],MATCH(Table1[[#This Row],[Cleaned API]],Table2[API 10/UWI],0)), "Not in Permit List")</f>
        <v>Not in Permit List</v>
      </c>
      <c r="E372" s="7" t="str">
        <f>IF(AND(Table1[[#This Row],[Occurences in Magnum Permit List]]&gt;0, Table1[[#This Row],[Data Pull Permit Type]]="NewDrill"), "Y", "N")</f>
        <v>N</v>
      </c>
      <c r="F372" s="3" t="s">
        <v>89</v>
      </c>
      <c r="G372" s="3" t="s">
        <v>532</v>
      </c>
      <c r="H372" s="8">
        <v>1</v>
      </c>
      <c r="I372" s="3" t="s">
        <v>236</v>
      </c>
      <c r="J372" s="3" t="str">
        <f>LEFT(Table1[[#This Row],[County/Parish]],LEN(Table1[[#This Row],[County/Parish]])-5)</f>
        <v>AUSTIN</v>
      </c>
      <c r="K372" s="3" t="s">
        <v>534</v>
      </c>
      <c r="L372" s="3" t="s">
        <v>93</v>
      </c>
      <c r="M372" s="3" t="s">
        <v>94</v>
      </c>
      <c r="N372" s="3" t="s">
        <v>119</v>
      </c>
      <c r="O372" s="3">
        <v>10560</v>
      </c>
      <c r="P372" s="5">
        <v>38586</v>
      </c>
      <c r="Q372" s="5">
        <v>36770</v>
      </c>
      <c r="R372" s="5">
        <v>41214</v>
      </c>
      <c r="S372" s="3">
        <v>41</v>
      </c>
      <c r="T372" s="3">
        <v>80380</v>
      </c>
      <c r="V372" s="3">
        <v>2112</v>
      </c>
      <c r="X372" s="3">
        <v>2</v>
      </c>
      <c r="Z372" s="3">
        <v>26695</v>
      </c>
      <c r="AA372" s="3">
        <v>15509</v>
      </c>
      <c r="AC372" s="3">
        <v>27</v>
      </c>
      <c r="AD372" s="3">
        <v>614</v>
      </c>
      <c r="AE372" s="3">
        <v>777</v>
      </c>
      <c r="AF372" s="3" t="s">
        <v>108</v>
      </c>
      <c r="AG372" s="3">
        <v>27069</v>
      </c>
      <c r="AH372" s="3">
        <v>5289</v>
      </c>
      <c r="AI372" s="3">
        <v>10785</v>
      </c>
      <c r="AJ372" s="3" t="s">
        <v>181</v>
      </c>
      <c r="AK372" s="3">
        <v>3</v>
      </c>
      <c r="AL372" s="3">
        <v>17</v>
      </c>
      <c r="AM372" s="3">
        <v>84</v>
      </c>
      <c r="AN372" s="3">
        <v>101903</v>
      </c>
      <c r="AO372" s="3">
        <v>0</v>
      </c>
      <c r="AP372" s="3">
        <v>11</v>
      </c>
      <c r="AR372" s="5">
        <v>37787</v>
      </c>
      <c r="AS372" s="3">
        <v>0</v>
      </c>
      <c r="AT372" s="3">
        <v>200</v>
      </c>
      <c r="AU372" s="3">
        <v>1200</v>
      </c>
      <c r="AV372" s="3">
        <v>27970</v>
      </c>
      <c r="AX372" s="3">
        <v>38060</v>
      </c>
      <c r="AZ372" s="3">
        <v>35.799999999999997</v>
      </c>
      <c r="BB372" s="3">
        <v>7339</v>
      </c>
      <c r="BC372" s="3">
        <v>4</v>
      </c>
      <c r="BD372" s="3">
        <v>200</v>
      </c>
      <c r="BE372" s="3">
        <v>5</v>
      </c>
      <c r="BF372" s="3">
        <v>1388</v>
      </c>
      <c r="BG372" s="3">
        <v>4</v>
      </c>
      <c r="BH372" s="3">
        <v>8</v>
      </c>
      <c r="BI372" s="3">
        <v>4</v>
      </c>
      <c r="BJ372" s="3">
        <v>5122</v>
      </c>
      <c r="BK372" s="3">
        <v>5134</v>
      </c>
      <c r="BL372" s="3">
        <v>0.65</v>
      </c>
      <c r="BM372" s="3">
        <v>53</v>
      </c>
      <c r="BN372" s="5">
        <v>38713</v>
      </c>
      <c r="BO372" s="3">
        <v>1</v>
      </c>
      <c r="BP372" s="3">
        <v>1</v>
      </c>
      <c r="BQ372" s="3" t="s">
        <v>89</v>
      </c>
      <c r="BS372" s="3">
        <v>180254</v>
      </c>
      <c r="BT372" s="3">
        <v>12</v>
      </c>
      <c r="BV372" s="3" t="s">
        <v>238</v>
      </c>
      <c r="BW372" s="3" t="s">
        <v>99</v>
      </c>
      <c r="BX372" s="3">
        <v>3</v>
      </c>
      <c r="BY372" s="3" t="s">
        <v>100</v>
      </c>
      <c r="CA372" s="3" t="s">
        <v>101</v>
      </c>
      <c r="CD372" s="3">
        <v>30.016194899999999</v>
      </c>
      <c r="CE372" s="3">
        <v>60</v>
      </c>
      <c r="CF372" s="3">
        <v>-96.450289900000001</v>
      </c>
      <c r="CI372" s="3" t="s">
        <v>102</v>
      </c>
      <c r="CJ372" s="3" t="s">
        <v>89</v>
      </c>
      <c r="CK372" s="3" t="s">
        <v>394</v>
      </c>
      <c r="CL372" s="3">
        <v>100254216</v>
      </c>
      <c r="CM372" s="3">
        <v>3</v>
      </c>
      <c r="CO372" s="3">
        <v>0</v>
      </c>
      <c r="CP372" s="3">
        <v>0</v>
      </c>
    </row>
    <row r="373" spans="1:94" ht="75">
      <c r="A373" s="4">
        <v>42245322230000</v>
      </c>
      <c r="B373" s="7">
        <v>4224532223</v>
      </c>
      <c r="C373" s="4">
        <f>COUNTIF(Table2[API 10/UWI],Table1[[#This Row],[Cleaned API]])</f>
        <v>0</v>
      </c>
      <c r="D373" s="7" t="str">
        <f>IFERROR(INDEX(Table2[Permit Type],MATCH(Table1[[#This Row],[Cleaned API]],Table2[API 10/UWI],0)), "Not in Permit List")</f>
        <v>Not in Permit List</v>
      </c>
      <c r="E373" s="7" t="str">
        <f>IF(AND(Table1[[#This Row],[Occurences in Magnum Permit List]]&gt;0, Table1[[#This Row],[Data Pull Permit Type]]="NewDrill"), "Y", "N")</f>
        <v>N</v>
      </c>
      <c r="F373" s="3" t="s">
        <v>89</v>
      </c>
      <c r="G373" s="3" t="s">
        <v>974</v>
      </c>
      <c r="H373" s="8">
        <v>2</v>
      </c>
      <c r="I373" s="3" t="s">
        <v>105</v>
      </c>
      <c r="J373" s="3" t="str">
        <f>LEFT(Table1[[#This Row],[County/Parish]],LEN(Table1[[#This Row],[County/Parish]])-5)</f>
        <v>JEFFERSON</v>
      </c>
      <c r="K373" s="3" t="s">
        <v>975</v>
      </c>
      <c r="L373" s="3" t="s">
        <v>93</v>
      </c>
      <c r="M373" s="3" t="s">
        <v>194</v>
      </c>
      <c r="N373" s="3" t="s">
        <v>119</v>
      </c>
      <c r="O373" s="3">
        <v>9000</v>
      </c>
      <c r="P373" s="5">
        <v>36472</v>
      </c>
      <c r="Q373" s="5">
        <v>36647</v>
      </c>
      <c r="R373" s="5">
        <v>40483</v>
      </c>
      <c r="S373" s="3">
        <v>101</v>
      </c>
      <c r="T373" s="3">
        <v>921557</v>
      </c>
      <c r="V373" s="3">
        <v>846</v>
      </c>
      <c r="Y373" s="3">
        <v>196</v>
      </c>
      <c r="Z373" s="3">
        <v>190032</v>
      </c>
      <c r="AA373" s="3">
        <v>154439</v>
      </c>
      <c r="AC373" s="3">
        <v>90</v>
      </c>
      <c r="AD373" s="3">
        <v>166719</v>
      </c>
      <c r="AE373" s="3">
        <v>197</v>
      </c>
      <c r="AF373" s="3" t="s">
        <v>108</v>
      </c>
      <c r="AG373" s="3">
        <v>652801</v>
      </c>
      <c r="AH373" s="3">
        <v>108997</v>
      </c>
      <c r="AI373" s="3">
        <v>189</v>
      </c>
      <c r="AK373" s="3">
        <v>3</v>
      </c>
      <c r="AL373" s="3">
        <v>1666</v>
      </c>
      <c r="AM373" s="3">
        <v>9978</v>
      </c>
      <c r="AN373" s="3">
        <v>9994067</v>
      </c>
      <c r="AO373" s="3">
        <v>241</v>
      </c>
      <c r="AP373" s="3">
        <v>5</v>
      </c>
      <c r="AQ373" s="3">
        <v>2400</v>
      </c>
      <c r="AR373" s="5">
        <v>41944</v>
      </c>
      <c r="AS373" s="3">
        <v>2946</v>
      </c>
      <c r="AT373" s="3">
        <v>0</v>
      </c>
      <c r="AU373" s="3">
        <v>0</v>
      </c>
      <c r="AV373" s="3">
        <v>3650370</v>
      </c>
      <c r="AW373" s="3">
        <v>367600</v>
      </c>
      <c r="AX373" s="3">
        <v>1089310</v>
      </c>
      <c r="AY373" s="3">
        <v>2.72</v>
      </c>
      <c r="AZ373" s="3">
        <v>0.3</v>
      </c>
      <c r="BA373" s="3">
        <v>0</v>
      </c>
      <c r="BB373" s="3">
        <v>299330</v>
      </c>
      <c r="BC373" s="3">
        <v>2</v>
      </c>
      <c r="BD373" s="3">
        <v>90</v>
      </c>
      <c r="BE373" s="3">
        <v>1</v>
      </c>
      <c r="BF373" s="3">
        <v>49970</v>
      </c>
      <c r="BG373" s="3">
        <v>2</v>
      </c>
      <c r="BH373" s="3">
        <v>300</v>
      </c>
      <c r="BI373" s="3">
        <v>2</v>
      </c>
      <c r="BJ373" s="3">
        <v>8428</v>
      </c>
      <c r="BK373" s="3">
        <v>8434</v>
      </c>
      <c r="BL373" s="3">
        <v>0.59</v>
      </c>
      <c r="BN373" s="5">
        <v>36601</v>
      </c>
      <c r="BO373" s="3">
        <v>1</v>
      </c>
      <c r="BP373" s="3">
        <v>1</v>
      </c>
      <c r="BQ373" s="3" t="s">
        <v>413</v>
      </c>
      <c r="BR373" s="3" t="s">
        <v>159</v>
      </c>
      <c r="BS373" s="3">
        <v>179980</v>
      </c>
      <c r="BT373" s="3">
        <v>6</v>
      </c>
      <c r="BV373" s="3" t="s">
        <v>976</v>
      </c>
      <c r="BW373" s="3" t="s">
        <v>99</v>
      </c>
      <c r="BX373" s="3">
        <v>3</v>
      </c>
      <c r="BY373" s="3" t="s">
        <v>100</v>
      </c>
      <c r="CA373" s="3" t="s">
        <v>101</v>
      </c>
      <c r="CD373" s="3">
        <v>30.0127132</v>
      </c>
      <c r="CE373" s="3">
        <v>28</v>
      </c>
      <c r="CF373" s="3">
        <v>-94.126306200000002</v>
      </c>
      <c r="CI373" s="3" t="s">
        <v>102</v>
      </c>
      <c r="CJ373" s="3" t="s">
        <v>89</v>
      </c>
      <c r="CK373" s="3" t="s">
        <v>977</v>
      </c>
      <c r="CL373" s="3">
        <v>100254210</v>
      </c>
      <c r="CM373" s="3">
        <v>5</v>
      </c>
      <c r="CN373" s="3">
        <v>1838</v>
      </c>
      <c r="CO373" s="3">
        <v>2257</v>
      </c>
      <c r="CP373" s="3">
        <v>0</v>
      </c>
    </row>
    <row r="374" spans="1:94" ht="60">
      <c r="A374" s="4">
        <v>42215313470000</v>
      </c>
      <c r="B374" s="7">
        <v>4221531347</v>
      </c>
      <c r="C374" s="4">
        <f>COUNTIF(Table2[API 10/UWI],Table1[[#This Row],[Cleaned API]])</f>
        <v>0</v>
      </c>
      <c r="D374" s="7" t="str">
        <f>IFERROR(INDEX(Table2[Permit Type],MATCH(Table1[[#This Row],[Cleaned API]],Table2[API 10/UWI],0)), "Not in Permit List")</f>
        <v>Not in Permit List</v>
      </c>
      <c r="E374" s="7" t="str">
        <f>IF(AND(Table1[[#This Row],[Occurences in Magnum Permit List]]&gt;0, Table1[[#This Row],[Data Pull Permit Type]]="NewDrill"), "Y", "N")</f>
        <v>N</v>
      </c>
      <c r="F374" s="3" t="s">
        <v>89</v>
      </c>
      <c r="G374" s="3" t="s">
        <v>553</v>
      </c>
      <c r="H374" s="8">
        <v>11</v>
      </c>
      <c r="I374" s="3" t="s">
        <v>443</v>
      </c>
      <c r="J374" s="3" t="str">
        <f>LEFT(Table1[[#This Row],[County/Parish]],LEN(Table1[[#This Row],[County/Parish]])-5)</f>
        <v>HIDALGO</v>
      </c>
      <c r="K374" s="3" t="s">
        <v>978</v>
      </c>
      <c r="L374" s="3" t="s">
        <v>93</v>
      </c>
      <c r="M374" s="3" t="s">
        <v>194</v>
      </c>
      <c r="N374" s="3" t="s">
        <v>95</v>
      </c>
      <c r="O374" s="3">
        <v>7952</v>
      </c>
      <c r="P374" s="5">
        <v>36745</v>
      </c>
      <c r="Q374" s="5">
        <v>36739</v>
      </c>
      <c r="R374" s="5">
        <v>40026</v>
      </c>
      <c r="S374" s="3">
        <v>93</v>
      </c>
      <c r="T374" s="3">
        <v>236562</v>
      </c>
      <c r="V374" s="3">
        <v>1702</v>
      </c>
      <c r="Y374" s="3">
        <v>50</v>
      </c>
      <c r="Z374" s="3">
        <v>1200</v>
      </c>
      <c r="AA374" s="3">
        <v>41129</v>
      </c>
      <c r="AC374" s="3">
        <v>8</v>
      </c>
      <c r="AD374" s="3">
        <v>3293</v>
      </c>
      <c r="AE374" s="3">
        <v>687</v>
      </c>
      <c r="AF374" s="3" t="s">
        <v>96</v>
      </c>
      <c r="AG374" s="3">
        <v>59030</v>
      </c>
      <c r="AH374" s="3">
        <v>10525</v>
      </c>
      <c r="AI374" s="3">
        <v>284</v>
      </c>
      <c r="AK374" s="3">
        <v>6</v>
      </c>
      <c r="AL374" s="3">
        <v>61</v>
      </c>
      <c r="AM374" s="3">
        <v>332</v>
      </c>
      <c r="AN374" s="3">
        <v>366000</v>
      </c>
      <c r="AO374" s="3">
        <v>2</v>
      </c>
      <c r="AP374" s="3">
        <v>215</v>
      </c>
      <c r="AQ374" s="3">
        <v>1535</v>
      </c>
      <c r="AR374" s="5">
        <v>42522</v>
      </c>
      <c r="AS374" s="3">
        <v>56</v>
      </c>
      <c r="AT374" s="3">
        <v>0</v>
      </c>
      <c r="AU374" s="3">
        <v>0</v>
      </c>
      <c r="AV374" s="3">
        <v>57840</v>
      </c>
      <c r="AW374" s="3">
        <v>43970.588000000003</v>
      </c>
      <c r="AX374" s="3">
        <v>138990</v>
      </c>
      <c r="AY374" s="3">
        <v>22.742000000000001</v>
      </c>
      <c r="AZ374" s="3">
        <v>17.3</v>
      </c>
      <c r="BA374" s="3">
        <v>0</v>
      </c>
      <c r="BB374" s="3">
        <v>12310</v>
      </c>
      <c r="BC374" s="3">
        <v>5</v>
      </c>
      <c r="BD374" s="3">
        <v>172</v>
      </c>
      <c r="BE374" s="3">
        <v>2</v>
      </c>
      <c r="BF374" s="3">
        <v>2157</v>
      </c>
      <c r="BG374" s="3">
        <v>5</v>
      </c>
      <c r="BH374" s="3">
        <v>13</v>
      </c>
      <c r="BI374" s="3">
        <v>5</v>
      </c>
      <c r="BJ374" s="3">
        <v>6978</v>
      </c>
      <c r="BK374" s="3">
        <v>6981</v>
      </c>
      <c r="BL374" s="3">
        <v>0.64</v>
      </c>
      <c r="BM374" s="3">
        <v>48.2</v>
      </c>
      <c r="BN374" s="5">
        <v>36760</v>
      </c>
      <c r="BO374" s="3">
        <v>1</v>
      </c>
      <c r="BP374" s="3">
        <v>1</v>
      </c>
      <c r="BQ374" s="3" t="s">
        <v>467</v>
      </c>
      <c r="BR374" s="3" t="s">
        <v>335</v>
      </c>
      <c r="BS374" s="3">
        <v>179449</v>
      </c>
      <c r="BT374" s="3">
        <v>3</v>
      </c>
      <c r="BV374" s="3" t="s">
        <v>445</v>
      </c>
      <c r="BW374" s="3" t="s">
        <v>99</v>
      </c>
      <c r="BX374" s="3">
        <v>4</v>
      </c>
      <c r="BY374" s="3" t="s">
        <v>100</v>
      </c>
      <c r="CA374" s="3" t="s">
        <v>101</v>
      </c>
      <c r="CD374" s="3">
        <v>26.259707899999999</v>
      </c>
      <c r="CE374" s="3">
        <v>54</v>
      </c>
      <c r="CF374" s="3">
        <v>-97.907065799999998</v>
      </c>
      <c r="CI374" s="3" t="s">
        <v>102</v>
      </c>
      <c r="CJ374" s="3" t="s">
        <v>89</v>
      </c>
      <c r="CK374" s="3" t="s">
        <v>447</v>
      </c>
      <c r="CL374" s="3">
        <v>100251517</v>
      </c>
      <c r="CM374" s="3">
        <v>34</v>
      </c>
      <c r="CN374" s="3">
        <v>1495</v>
      </c>
      <c r="CO374" s="3">
        <v>55</v>
      </c>
      <c r="CP374" s="3">
        <v>0</v>
      </c>
    </row>
    <row r="375" spans="1:94" ht="75">
      <c r="A375" s="4">
        <v>42481342120000</v>
      </c>
      <c r="B375" s="7">
        <v>4248134212</v>
      </c>
      <c r="C375" s="4">
        <f>COUNTIF(Table2[API 10/UWI],Table1[[#This Row],[Cleaned API]])</f>
        <v>0</v>
      </c>
      <c r="D375" s="7" t="str">
        <f>IFERROR(INDEX(Table2[Permit Type],MATCH(Table1[[#This Row],[Cleaned API]],Table2[API 10/UWI],0)), "Not in Permit List")</f>
        <v>Not in Permit List</v>
      </c>
      <c r="E375" s="7" t="str">
        <f>IF(AND(Table1[[#This Row],[Occurences in Magnum Permit List]]&gt;0, Table1[[#This Row],[Data Pull Permit Type]]="NewDrill"), "Y", "N")</f>
        <v>N</v>
      </c>
      <c r="F375" s="3" t="s">
        <v>89</v>
      </c>
      <c r="G375" s="3" t="s">
        <v>629</v>
      </c>
      <c r="H375" s="8">
        <v>5</v>
      </c>
      <c r="I375" s="3" t="s">
        <v>142</v>
      </c>
      <c r="J375" s="3" t="str">
        <f>LEFT(Table1[[#This Row],[County/Parish]],LEN(Table1[[#This Row],[County/Parish]])-5)</f>
        <v>WHARTON</v>
      </c>
      <c r="K375" s="3" t="s">
        <v>936</v>
      </c>
      <c r="L375" s="3" t="s">
        <v>93</v>
      </c>
      <c r="M375" s="3" t="s">
        <v>94</v>
      </c>
      <c r="N375" s="3" t="s">
        <v>95</v>
      </c>
      <c r="O375" s="3">
        <v>7757</v>
      </c>
      <c r="P375" s="5">
        <v>36745</v>
      </c>
      <c r="Q375" s="5">
        <v>36739</v>
      </c>
      <c r="R375" s="5">
        <v>40878</v>
      </c>
      <c r="S375" s="3">
        <v>67</v>
      </c>
      <c r="T375" s="3">
        <v>414669</v>
      </c>
      <c r="V375" s="3">
        <v>4751</v>
      </c>
      <c r="Y375" s="3">
        <v>48</v>
      </c>
      <c r="Z375" s="3">
        <v>8419</v>
      </c>
      <c r="AA375" s="3">
        <v>73863</v>
      </c>
      <c r="AC375" s="3">
        <v>1125</v>
      </c>
      <c r="AD375" s="3">
        <v>47403</v>
      </c>
      <c r="AE375" s="3">
        <v>4052</v>
      </c>
      <c r="AF375" s="3" t="s">
        <v>108</v>
      </c>
      <c r="AG375" s="3">
        <v>261254</v>
      </c>
      <c r="AH375" s="3">
        <v>47594</v>
      </c>
      <c r="AI375" s="3">
        <v>5304</v>
      </c>
      <c r="AK375" s="3">
        <v>33</v>
      </c>
      <c r="AL375" s="3">
        <v>432</v>
      </c>
      <c r="AM375" s="3">
        <v>2393</v>
      </c>
      <c r="AN375" s="3">
        <v>2591433</v>
      </c>
      <c r="AO375" s="3">
        <v>1</v>
      </c>
      <c r="AQ375" s="3">
        <v>2183</v>
      </c>
      <c r="AR375" s="5">
        <v>42491</v>
      </c>
      <c r="AS375" s="3">
        <v>44</v>
      </c>
      <c r="AT375" s="3">
        <v>0</v>
      </c>
      <c r="AU375" s="3">
        <v>0</v>
      </c>
      <c r="AV375" s="3">
        <v>72450</v>
      </c>
      <c r="AX375" s="3">
        <v>87280</v>
      </c>
      <c r="AZ375" s="3">
        <v>13.8</v>
      </c>
      <c r="BA375" s="3">
        <v>0</v>
      </c>
      <c r="BB375" s="3">
        <v>71797</v>
      </c>
      <c r="BC375" s="3">
        <v>2</v>
      </c>
      <c r="BD375" s="3">
        <v>1125</v>
      </c>
      <c r="BE375" s="3">
        <v>1</v>
      </c>
      <c r="BF375" s="3">
        <v>12957</v>
      </c>
      <c r="BG375" s="3">
        <v>2</v>
      </c>
      <c r="BH375" s="3">
        <v>78</v>
      </c>
      <c r="BI375" s="3">
        <v>2</v>
      </c>
      <c r="BJ375" s="3">
        <v>7272</v>
      </c>
      <c r="BK375" s="3">
        <v>7300</v>
      </c>
      <c r="BL375" s="3">
        <v>0.67</v>
      </c>
      <c r="BM375" s="3">
        <v>66.099999999999994</v>
      </c>
      <c r="BN375" s="5">
        <v>36753</v>
      </c>
      <c r="BO375" s="3">
        <v>1</v>
      </c>
      <c r="BP375" s="3">
        <v>1</v>
      </c>
      <c r="BQ375" s="3" t="s">
        <v>697</v>
      </c>
      <c r="BR375" s="3" t="s">
        <v>335</v>
      </c>
      <c r="BS375" s="3">
        <v>179674</v>
      </c>
      <c r="BT375" s="3">
        <v>28</v>
      </c>
      <c r="BV375" s="3" t="s">
        <v>979</v>
      </c>
      <c r="BW375" s="3" t="s">
        <v>99</v>
      </c>
      <c r="BX375" s="3">
        <v>3</v>
      </c>
      <c r="BY375" s="3" t="s">
        <v>100</v>
      </c>
      <c r="BZ375" s="3">
        <v>36</v>
      </c>
      <c r="CA375" s="3" t="s">
        <v>101</v>
      </c>
      <c r="CD375" s="3">
        <v>29.248127</v>
      </c>
      <c r="CE375" s="3">
        <v>607</v>
      </c>
      <c r="CF375" s="3">
        <v>-96.451259500000006</v>
      </c>
      <c r="CI375" s="3" t="s">
        <v>102</v>
      </c>
      <c r="CJ375" s="3" t="s">
        <v>89</v>
      </c>
      <c r="CK375" s="3" t="s">
        <v>632</v>
      </c>
      <c r="CL375" s="3">
        <v>100251425</v>
      </c>
      <c r="CN375" s="3">
        <v>268</v>
      </c>
      <c r="CO375" s="3">
        <v>5</v>
      </c>
      <c r="CP375" s="3">
        <v>0</v>
      </c>
    </row>
    <row r="376" spans="1:94" ht="60">
      <c r="A376" s="4">
        <v>42015006220000</v>
      </c>
      <c r="B376" s="7">
        <v>4201500622</v>
      </c>
      <c r="C376" s="4">
        <f>COUNTIF(Table2[API 10/UWI],Table1[[#This Row],[Cleaned API]])</f>
        <v>2</v>
      </c>
      <c r="D376" s="7" t="str">
        <f>IFERROR(INDEX(Table2[Permit Type],MATCH(Table1[[#This Row],[Cleaned API]],Table2[API 10/UWI],0)), "Not in Permit List")</f>
        <v>Recomplete</v>
      </c>
      <c r="E376" s="7" t="str">
        <f>IF(AND(Table1[[#This Row],[Occurences in Magnum Permit List]]&gt;0, Table1[[#This Row],[Data Pull Permit Type]]="NewDrill"), "Y", "N")</f>
        <v>N</v>
      </c>
      <c r="F376" s="3" t="s">
        <v>89</v>
      </c>
      <c r="G376" s="3" t="s">
        <v>980</v>
      </c>
      <c r="H376" s="8">
        <v>2</v>
      </c>
      <c r="I376" s="3" t="s">
        <v>236</v>
      </c>
      <c r="J376" s="3" t="str">
        <f>LEFT(Table1[[#This Row],[County/Parish]],LEN(Table1[[#This Row],[County/Parish]])-5)</f>
        <v>AUSTIN</v>
      </c>
      <c r="K376" s="3" t="s">
        <v>806</v>
      </c>
      <c r="L376" s="3" t="s">
        <v>93</v>
      </c>
      <c r="M376" s="3" t="s">
        <v>194</v>
      </c>
      <c r="N376" s="3" t="s">
        <v>95</v>
      </c>
      <c r="O376" s="3">
        <v>11490</v>
      </c>
      <c r="P376" s="5">
        <v>36286</v>
      </c>
      <c r="Q376" s="5">
        <v>36708</v>
      </c>
      <c r="R376" s="5">
        <v>39326</v>
      </c>
      <c r="S376" s="3">
        <v>73</v>
      </c>
      <c r="T376" s="3">
        <v>88326</v>
      </c>
      <c r="V376" s="3">
        <v>3076</v>
      </c>
      <c r="X376" s="3">
        <v>24</v>
      </c>
      <c r="Y376" s="3">
        <v>357</v>
      </c>
      <c r="Z376" s="3">
        <v>62248</v>
      </c>
      <c r="AA376" s="3">
        <v>17797</v>
      </c>
      <c r="AC376" s="3">
        <v>192</v>
      </c>
      <c r="AD376" s="3">
        <v>6683</v>
      </c>
      <c r="AE376" s="3">
        <v>591</v>
      </c>
      <c r="AF376" s="3" t="s">
        <v>108</v>
      </c>
      <c r="AG376" s="3">
        <v>20211</v>
      </c>
      <c r="AH376" s="3">
        <v>3960</v>
      </c>
      <c r="AI376" s="3">
        <v>6233</v>
      </c>
      <c r="AJ376" s="3" t="s">
        <v>181</v>
      </c>
      <c r="AK376" s="3">
        <v>5</v>
      </c>
      <c r="AL376" s="3">
        <v>35</v>
      </c>
      <c r="AM376" s="3">
        <v>180</v>
      </c>
      <c r="AN376" s="3">
        <v>207419</v>
      </c>
      <c r="AO376" s="3">
        <v>261</v>
      </c>
      <c r="AP376" s="3">
        <v>130</v>
      </c>
      <c r="AQ376" s="3">
        <v>1898</v>
      </c>
      <c r="AR376" s="5">
        <v>39934</v>
      </c>
      <c r="AS376" s="3">
        <v>1707</v>
      </c>
      <c r="AT376" s="3">
        <v>0</v>
      </c>
      <c r="AU376" s="3">
        <v>0</v>
      </c>
      <c r="AV376" s="3">
        <v>39280</v>
      </c>
      <c r="AW376" s="3">
        <v>21946.977999999999</v>
      </c>
      <c r="AX376" s="3">
        <v>28710</v>
      </c>
      <c r="AY376" s="3">
        <v>45.564</v>
      </c>
      <c r="AZ376" s="3">
        <v>25.5</v>
      </c>
      <c r="BA376" s="3">
        <v>67.2</v>
      </c>
      <c r="BB376" s="3">
        <v>6683</v>
      </c>
      <c r="BC376" s="3">
        <v>1</v>
      </c>
      <c r="BD376" s="3">
        <v>275</v>
      </c>
      <c r="BE376" s="3">
        <v>82</v>
      </c>
      <c r="BF376" s="3">
        <v>1306</v>
      </c>
      <c r="BG376" s="3">
        <v>1</v>
      </c>
      <c r="BH376" s="3">
        <v>8</v>
      </c>
      <c r="BI376" s="3">
        <v>1</v>
      </c>
      <c r="BJ376" s="3">
        <v>10984</v>
      </c>
      <c r="BK376" s="3">
        <v>11102</v>
      </c>
      <c r="BL376" s="3">
        <v>0.78</v>
      </c>
      <c r="BM376" s="3">
        <v>53.5</v>
      </c>
      <c r="BN376" s="5">
        <v>36717</v>
      </c>
      <c r="BO376" s="3">
        <v>1</v>
      </c>
      <c r="BP376" s="3">
        <v>1</v>
      </c>
      <c r="BQ376" s="3" t="s">
        <v>807</v>
      </c>
      <c r="BR376" s="3" t="s">
        <v>150</v>
      </c>
      <c r="BS376" s="3">
        <v>179497</v>
      </c>
      <c r="BT376" s="3">
        <v>118</v>
      </c>
      <c r="BV376" s="3" t="s">
        <v>640</v>
      </c>
      <c r="BW376" s="3" t="s">
        <v>99</v>
      </c>
      <c r="BX376" s="3">
        <v>3</v>
      </c>
      <c r="BY376" s="3" t="s">
        <v>100</v>
      </c>
      <c r="CA376" s="3" t="s">
        <v>101</v>
      </c>
      <c r="CD376" s="3">
        <v>29.978938299999999</v>
      </c>
      <c r="CE376" s="3">
        <v>4</v>
      </c>
      <c r="CF376" s="3">
        <v>-96.347255700000005</v>
      </c>
      <c r="CI376" s="3" t="s">
        <v>102</v>
      </c>
      <c r="CJ376" s="3" t="s">
        <v>89</v>
      </c>
      <c r="CK376" s="3" t="s">
        <v>505</v>
      </c>
      <c r="CL376" s="3">
        <v>100251420</v>
      </c>
      <c r="CM376" s="3">
        <v>943</v>
      </c>
      <c r="CN376" s="3">
        <v>20696</v>
      </c>
      <c r="CO376" s="3">
        <v>16922</v>
      </c>
      <c r="CP376" s="3">
        <v>0</v>
      </c>
    </row>
    <row r="377" spans="1:94" ht="60">
      <c r="A377" s="4">
        <v>42089313120000</v>
      </c>
      <c r="B377" s="7">
        <v>4208931312</v>
      </c>
      <c r="C377" s="4">
        <f>COUNTIF(Table2[API 10/UWI],Table1[[#This Row],[Cleaned API]])</f>
        <v>0</v>
      </c>
      <c r="D377" s="7" t="str">
        <f>IFERROR(INDEX(Table2[Permit Type],MATCH(Table1[[#This Row],[Cleaned API]],Table2[API 10/UWI],0)), "Not in Permit List")</f>
        <v>Not in Permit List</v>
      </c>
      <c r="E377" s="7" t="str">
        <f>IF(AND(Table1[[#This Row],[Occurences in Magnum Permit List]]&gt;0, Table1[[#This Row],[Data Pull Permit Type]]="NewDrill"), "Y", "N")</f>
        <v>N</v>
      </c>
      <c r="F377" s="3" t="s">
        <v>89</v>
      </c>
      <c r="G377" s="3" t="s">
        <v>981</v>
      </c>
      <c r="H377" s="8">
        <v>1</v>
      </c>
      <c r="I377" s="3" t="s">
        <v>179</v>
      </c>
      <c r="J377" s="3" t="str">
        <f>LEFT(Table1[[#This Row],[County/Parish]],LEN(Table1[[#This Row],[County/Parish]])-5)</f>
        <v>COLORADO</v>
      </c>
      <c r="K377" s="3" t="s">
        <v>982</v>
      </c>
      <c r="L377" s="3" t="s">
        <v>93</v>
      </c>
      <c r="M377" s="3" t="s">
        <v>194</v>
      </c>
      <c r="N377" s="3" t="s">
        <v>95</v>
      </c>
      <c r="O377" s="3">
        <v>11024</v>
      </c>
      <c r="P377" s="5">
        <v>36603</v>
      </c>
      <c r="Q377" s="5">
        <v>36586</v>
      </c>
      <c r="R377" s="5">
        <v>40360</v>
      </c>
      <c r="S377" s="3">
        <v>121</v>
      </c>
      <c r="T377" s="3">
        <v>571857</v>
      </c>
      <c r="V377" s="3">
        <v>15833</v>
      </c>
      <c r="X377" s="3">
        <v>1</v>
      </c>
      <c r="Z377" s="3">
        <v>4621</v>
      </c>
      <c r="AA377" s="3">
        <v>111142</v>
      </c>
      <c r="AC377" s="3">
        <v>42</v>
      </c>
      <c r="AD377" s="3">
        <v>1225</v>
      </c>
      <c r="AE377" s="3">
        <v>1529</v>
      </c>
      <c r="AF377" s="3" t="s">
        <v>108</v>
      </c>
      <c r="AG377" s="3">
        <v>59756</v>
      </c>
      <c r="AH377" s="3">
        <v>11488</v>
      </c>
      <c r="AI377" s="3">
        <v>346</v>
      </c>
      <c r="AJ377" s="3" t="s">
        <v>181</v>
      </c>
      <c r="AK377" s="3">
        <v>7</v>
      </c>
      <c r="AL377" s="3">
        <v>54</v>
      </c>
      <c r="AM377" s="3">
        <v>283</v>
      </c>
      <c r="AN377" s="3">
        <v>323367</v>
      </c>
      <c r="AO377" s="3">
        <v>0</v>
      </c>
      <c r="AP377" s="3">
        <v>375</v>
      </c>
      <c r="AQ377" s="3">
        <v>12074</v>
      </c>
      <c r="AR377" s="5">
        <v>38168</v>
      </c>
      <c r="AS377" s="3">
        <v>53</v>
      </c>
      <c r="AT377" s="3">
        <v>55</v>
      </c>
      <c r="AU377" s="3">
        <v>800</v>
      </c>
      <c r="AV377" s="3">
        <v>41790</v>
      </c>
      <c r="AW377" s="3">
        <v>7333.3329999999996</v>
      </c>
      <c r="AX377" s="3">
        <v>36120</v>
      </c>
      <c r="AY377" s="3">
        <v>136.364</v>
      </c>
      <c r="AZ377" s="3">
        <v>23.9</v>
      </c>
      <c r="BB377" s="3">
        <v>14152</v>
      </c>
      <c r="BC377" s="3">
        <v>6</v>
      </c>
      <c r="BD377" s="3">
        <v>399</v>
      </c>
      <c r="BE377" s="3">
        <v>34</v>
      </c>
      <c r="BF377" s="3">
        <v>2715</v>
      </c>
      <c r="BG377" s="3">
        <v>6</v>
      </c>
      <c r="BH377" s="3">
        <v>16</v>
      </c>
      <c r="BI377" s="3">
        <v>6</v>
      </c>
      <c r="BJ377" s="3">
        <v>9364</v>
      </c>
      <c r="BK377" s="3">
        <v>9380</v>
      </c>
      <c r="BL377" s="3">
        <v>0.73</v>
      </c>
      <c r="BM377" s="3">
        <v>50.4</v>
      </c>
      <c r="BN377" s="5">
        <v>36608</v>
      </c>
      <c r="BO377" s="3">
        <v>1</v>
      </c>
      <c r="BP377" s="3">
        <v>1</v>
      </c>
      <c r="BQ377" s="3" t="s">
        <v>89</v>
      </c>
      <c r="BR377" s="3" t="s">
        <v>150</v>
      </c>
      <c r="BS377" s="3">
        <v>179070</v>
      </c>
      <c r="BT377" s="3">
        <v>16</v>
      </c>
      <c r="BV377" s="3" t="s">
        <v>575</v>
      </c>
      <c r="BW377" s="3" t="s">
        <v>99</v>
      </c>
      <c r="BX377" s="3">
        <v>3</v>
      </c>
      <c r="BY377" s="3" t="s">
        <v>100</v>
      </c>
      <c r="CA377" s="3" t="s">
        <v>101</v>
      </c>
      <c r="CD377" s="3">
        <v>29.6741603</v>
      </c>
      <c r="CE377" s="3">
        <v>84</v>
      </c>
      <c r="CF377" s="3">
        <v>-96.362924399999997</v>
      </c>
      <c r="CI377" s="3" t="s">
        <v>102</v>
      </c>
      <c r="CJ377" s="3" t="s">
        <v>89</v>
      </c>
      <c r="CK377" s="3" t="s">
        <v>576</v>
      </c>
      <c r="CL377" s="3">
        <v>100246923</v>
      </c>
      <c r="CM377" s="3">
        <v>12</v>
      </c>
      <c r="CN377" s="3">
        <v>88</v>
      </c>
      <c r="CO377" s="3">
        <v>0</v>
      </c>
      <c r="CP377" s="3">
        <v>0</v>
      </c>
    </row>
    <row r="378" spans="1:94" ht="75">
      <c r="A378" s="4">
        <v>42245322490000</v>
      </c>
      <c r="B378" s="7">
        <v>4224532249</v>
      </c>
      <c r="C378" s="4">
        <f>COUNTIF(Table2[API 10/UWI],Table1[[#This Row],[Cleaned API]])</f>
        <v>0</v>
      </c>
      <c r="D378" s="7" t="str">
        <f>IFERROR(INDEX(Table2[Permit Type],MATCH(Table1[[#This Row],[Cleaned API]],Table2[API 10/UWI],0)), "Not in Permit List")</f>
        <v>Not in Permit List</v>
      </c>
      <c r="E378" s="7" t="str">
        <f>IF(AND(Table1[[#This Row],[Occurences in Magnum Permit List]]&gt;0, Table1[[#This Row],[Data Pull Permit Type]]="NewDrill"), "Y", "N")</f>
        <v>N</v>
      </c>
      <c r="F378" s="3" t="s">
        <v>89</v>
      </c>
      <c r="G378" s="3" t="s">
        <v>983</v>
      </c>
      <c r="H378" s="8">
        <v>1</v>
      </c>
      <c r="I378" s="3" t="s">
        <v>105</v>
      </c>
      <c r="J378" s="3" t="str">
        <f>LEFT(Table1[[#This Row],[County/Parish]],LEN(Table1[[#This Row],[County/Parish]])-5)</f>
        <v>JEFFERSON</v>
      </c>
      <c r="K378" s="3">
        <v>7800</v>
      </c>
      <c r="L378" s="3" t="s">
        <v>93</v>
      </c>
      <c r="M378" s="3" t="s">
        <v>194</v>
      </c>
      <c r="N378" s="3" t="s">
        <v>95</v>
      </c>
      <c r="O378" s="3">
        <v>9400</v>
      </c>
      <c r="P378" s="5">
        <v>36659</v>
      </c>
      <c r="Q378" s="5">
        <v>36678</v>
      </c>
      <c r="R378" s="5">
        <v>40909</v>
      </c>
      <c r="S378" s="3">
        <v>100</v>
      </c>
      <c r="T378" s="3">
        <v>597943</v>
      </c>
      <c r="V378" s="3">
        <v>5639</v>
      </c>
      <c r="Y378" s="3">
        <v>204</v>
      </c>
      <c r="Z378" s="3">
        <v>1299121</v>
      </c>
      <c r="AA378" s="3">
        <v>105296</v>
      </c>
      <c r="AD378" s="3">
        <v>1285</v>
      </c>
      <c r="AE378" s="3">
        <v>570</v>
      </c>
      <c r="AF378" s="3" t="s">
        <v>108</v>
      </c>
      <c r="AG378" s="3">
        <v>106004</v>
      </c>
      <c r="AH378" s="3">
        <v>18237</v>
      </c>
      <c r="AI378" s="3">
        <v>150</v>
      </c>
      <c r="AK378" s="3">
        <v>4</v>
      </c>
      <c r="AL378" s="3">
        <v>140</v>
      </c>
      <c r="AM378" s="3">
        <v>820</v>
      </c>
      <c r="AN378" s="3">
        <v>842967</v>
      </c>
      <c r="AO378" s="3">
        <v>4814</v>
      </c>
      <c r="AP378" s="3">
        <v>6</v>
      </c>
      <c r="AQ378" s="3">
        <v>5807</v>
      </c>
      <c r="AR378" s="5">
        <v>41944</v>
      </c>
      <c r="AS378" s="3">
        <v>137046</v>
      </c>
      <c r="AT378" s="3">
        <v>0</v>
      </c>
      <c r="AU378" s="3">
        <v>0</v>
      </c>
      <c r="AX378" s="3">
        <v>106040</v>
      </c>
      <c r="AZ378" s="3">
        <v>0</v>
      </c>
      <c r="BA378" s="3">
        <v>0</v>
      </c>
      <c r="BB378" s="3">
        <v>51123</v>
      </c>
      <c r="BC378" s="3">
        <v>5</v>
      </c>
      <c r="BD378" s="3">
        <v>370</v>
      </c>
      <c r="BE378" s="3">
        <v>9</v>
      </c>
      <c r="BF378" s="3">
        <v>8753</v>
      </c>
      <c r="BG378" s="3">
        <v>5</v>
      </c>
      <c r="BH378" s="3">
        <v>53</v>
      </c>
      <c r="BI378" s="3">
        <v>5</v>
      </c>
      <c r="BJ378" s="3">
        <v>8442</v>
      </c>
      <c r="BK378" s="3">
        <v>8447</v>
      </c>
      <c r="BL378" s="3">
        <v>0.61</v>
      </c>
      <c r="BM378" s="3">
        <v>44.6</v>
      </c>
      <c r="BN378" s="5">
        <v>36700</v>
      </c>
      <c r="BO378" s="3">
        <v>1</v>
      </c>
      <c r="BP378" s="3">
        <v>1</v>
      </c>
      <c r="BQ378" s="3" t="s">
        <v>413</v>
      </c>
      <c r="BR378" s="3" t="s">
        <v>159</v>
      </c>
      <c r="BS378" s="3">
        <v>179047</v>
      </c>
      <c r="BT378" s="3">
        <v>5</v>
      </c>
      <c r="BV378" s="3" t="s">
        <v>984</v>
      </c>
      <c r="BW378" s="3" t="s">
        <v>99</v>
      </c>
      <c r="BX378" s="3">
        <v>3</v>
      </c>
      <c r="BY378" s="3" t="s">
        <v>100</v>
      </c>
      <c r="CA378" s="3" t="s">
        <v>101</v>
      </c>
      <c r="CD378" s="3">
        <v>29.97053</v>
      </c>
      <c r="CE378" s="3">
        <v>51</v>
      </c>
      <c r="CF378" s="3">
        <v>-94.166683000000006</v>
      </c>
      <c r="CI378" s="3" t="s">
        <v>102</v>
      </c>
      <c r="CJ378" s="3" t="s">
        <v>89</v>
      </c>
      <c r="CK378" s="3" t="s">
        <v>985</v>
      </c>
      <c r="CL378" s="3">
        <v>100246917</v>
      </c>
      <c r="CN378" s="3">
        <v>1358</v>
      </c>
      <c r="CO378" s="3">
        <v>32049</v>
      </c>
      <c r="CP378" s="3">
        <v>0</v>
      </c>
    </row>
    <row r="379" spans="1:94" ht="45">
      <c r="A379" s="4">
        <v>42089312120000</v>
      </c>
      <c r="B379" s="7">
        <v>4208931212</v>
      </c>
      <c r="C379" s="4">
        <f>COUNTIF(Table2[API 10/UWI],Table1[[#This Row],[Cleaned API]])</f>
        <v>1</v>
      </c>
      <c r="D379" s="7" t="str">
        <f>IFERROR(INDEX(Table2[Permit Type],MATCH(Table1[[#This Row],[Cleaned API]],Table2[API 10/UWI],0)), "Not in Permit List")</f>
        <v>Recomplete</v>
      </c>
      <c r="E379" s="7" t="str">
        <f>IF(AND(Table1[[#This Row],[Occurences in Magnum Permit List]]&gt;0, Table1[[#This Row],[Data Pull Permit Type]]="NewDrill"), "Y", "N")</f>
        <v>N</v>
      </c>
      <c r="F379" s="3" t="s">
        <v>502</v>
      </c>
      <c r="G379" s="3" t="s">
        <v>986</v>
      </c>
      <c r="H379" s="8">
        <v>2</v>
      </c>
      <c r="I379" s="3" t="s">
        <v>179</v>
      </c>
      <c r="J379" s="3" t="str">
        <f>LEFT(Table1[[#This Row],[County/Parish]],LEN(Table1[[#This Row],[County/Parish]])-5)</f>
        <v>COLORADO</v>
      </c>
      <c r="K379" s="3">
        <v>9350</v>
      </c>
      <c r="L379" s="3" t="s">
        <v>93</v>
      </c>
      <c r="M379" s="3" t="s">
        <v>211</v>
      </c>
      <c r="N379" s="3" t="s">
        <v>95</v>
      </c>
      <c r="O379" s="3">
        <v>10500</v>
      </c>
      <c r="P379" s="5">
        <v>36775</v>
      </c>
      <c r="Q379" s="5">
        <v>36800</v>
      </c>
      <c r="R379" s="5">
        <v>36951</v>
      </c>
      <c r="S379" s="3">
        <v>6</v>
      </c>
      <c r="T379" s="3">
        <v>48331</v>
      </c>
      <c r="V379" s="3">
        <v>3438</v>
      </c>
      <c r="X379" s="3">
        <v>147</v>
      </c>
      <c r="Y379" s="3">
        <v>162</v>
      </c>
      <c r="Z379" s="3">
        <v>0</v>
      </c>
      <c r="AA379" s="3">
        <v>11493</v>
      </c>
      <c r="AC379" s="3">
        <v>15</v>
      </c>
      <c r="AD379" s="3">
        <v>13963</v>
      </c>
      <c r="AE379" s="3">
        <v>3438</v>
      </c>
      <c r="AF379" s="3" t="s">
        <v>108</v>
      </c>
      <c r="AG379" s="3">
        <v>48331</v>
      </c>
      <c r="AH379" s="3">
        <v>11493</v>
      </c>
      <c r="AI379" s="3">
        <v>0</v>
      </c>
      <c r="AJ379" s="3" t="s">
        <v>181</v>
      </c>
      <c r="AK379" s="3">
        <v>68</v>
      </c>
      <c r="AL379" s="3">
        <v>165</v>
      </c>
      <c r="AM379" s="3">
        <v>585</v>
      </c>
      <c r="AN379" s="3">
        <v>992700</v>
      </c>
      <c r="AO379" s="3">
        <v>0</v>
      </c>
      <c r="AR379" s="5">
        <v>36812</v>
      </c>
      <c r="AT379" s="3">
        <v>2600</v>
      </c>
      <c r="AU379" s="3">
        <v>2790</v>
      </c>
      <c r="AV379" s="3">
        <v>8610</v>
      </c>
      <c r="AW379" s="3">
        <v>14057.882</v>
      </c>
      <c r="AX379" s="3">
        <v>14060</v>
      </c>
      <c r="AY379" s="3">
        <v>71.134</v>
      </c>
      <c r="AZ379" s="3">
        <v>116.2</v>
      </c>
      <c r="BA379" s="3">
        <v>907.4</v>
      </c>
      <c r="BB379" s="3">
        <v>17547</v>
      </c>
      <c r="BC379" s="3">
        <v>2</v>
      </c>
      <c r="BD379" s="3">
        <v>2039</v>
      </c>
      <c r="BE379" s="3">
        <v>2</v>
      </c>
      <c r="BF379" s="3">
        <v>4964</v>
      </c>
      <c r="BG379" s="3">
        <v>2</v>
      </c>
      <c r="BH379" s="3">
        <v>30</v>
      </c>
      <c r="BI379" s="3">
        <v>2</v>
      </c>
      <c r="BJ379" s="3">
        <v>9324</v>
      </c>
      <c r="BK379" s="3">
        <v>9329</v>
      </c>
      <c r="BL379" s="3">
        <v>0.71</v>
      </c>
      <c r="BN379" s="5">
        <v>36805</v>
      </c>
      <c r="BO379" s="3">
        <v>1</v>
      </c>
      <c r="BP379" s="3">
        <v>1</v>
      </c>
      <c r="BS379" s="3">
        <v>179422</v>
      </c>
      <c r="BT379" s="3">
        <v>5</v>
      </c>
      <c r="BV379" s="3" t="s">
        <v>794</v>
      </c>
      <c r="BW379" s="3" t="s">
        <v>99</v>
      </c>
      <c r="BX379" s="3">
        <v>3</v>
      </c>
      <c r="BY379" s="3" t="s">
        <v>100</v>
      </c>
      <c r="CA379" s="3" t="s">
        <v>101</v>
      </c>
      <c r="CD379" s="3">
        <v>29.6571742</v>
      </c>
      <c r="CE379" s="3">
        <v>163</v>
      </c>
      <c r="CF379" s="3">
        <v>-96.659031799999994</v>
      </c>
      <c r="CI379" s="3" t="s">
        <v>102</v>
      </c>
      <c r="CJ379" s="3" t="s">
        <v>502</v>
      </c>
      <c r="CK379" s="3" t="s">
        <v>268</v>
      </c>
      <c r="CL379" s="3">
        <v>100246911</v>
      </c>
      <c r="CM379" s="3">
        <v>3438</v>
      </c>
      <c r="CN379" s="3">
        <v>48331</v>
      </c>
      <c r="CO379" s="3">
        <v>0</v>
      </c>
      <c r="CP379" s="3">
        <v>0</v>
      </c>
    </row>
    <row r="380" spans="1:94" ht="75">
      <c r="A380" s="4">
        <v>42025303780000</v>
      </c>
      <c r="B380" s="7">
        <v>4202530378</v>
      </c>
      <c r="C380" s="4">
        <f>COUNTIF(Table2[API 10/UWI],Table1[[#This Row],[Cleaned API]])</f>
        <v>0</v>
      </c>
      <c r="D380" s="7" t="str">
        <f>IFERROR(INDEX(Table2[Permit Type],MATCH(Table1[[#This Row],[Cleaned API]],Table2[API 10/UWI],0)), "Not in Permit List")</f>
        <v>Not in Permit List</v>
      </c>
      <c r="E380" s="7" t="str">
        <f>IF(AND(Table1[[#This Row],[Occurences in Magnum Permit List]]&gt;0, Table1[[#This Row],[Data Pull Permit Type]]="NewDrill"), "Y", "N")</f>
        <v>N</v>
      </c>
      <c r="F380" s="3" t="s">
        <v>89</v>
      </c>
      <c r="G380" s="3" t="s">
        <v>952</v>
      </c>
      <c r="H380" s="8">
        <v>2</v>
      </c>
      <c r="I380" s="3" t="s">
        <v>161</v>
      </c>
      <c r="J380" s="3" t="str">
        <f>LEFT(Table1[[#This Row],[County/Parish]],LEN(Table1[[#This Row],[County/Parish]])-5)</f>
        <v>BEE</v>
      </c>
      <c r="K380" s="3" t="s">
        <v>987</v>
      </c>
      <c r="L380" s="3" t="s">
        <v>107</v>
      </c>
      <c r="M380" s="3" t="s">
        <v>94</v>
      </c>
      <c r="N380" s="3" t="s">
        <v>95</v>
      </c>
      <c r="O380" s="3">
        <v>9962</v>
      </c>
      <c r="P380" s="5">
        <v>36671</v>
      </c>
      <c r="Q380" s="5">
        <v>36678</v>
      </c>
      <c r="R380" s="5">
        <v>38200</v>
      </c>
      <c r="S380" s="3">
        <v>48</v>
      </c>
      <c r="T380" s="3">
        <v>1164</v>
      </c>
      <c r="V380" s="3">
        <v>16371</v>
      </c>
      <c r="X380" s="3">
        <v>12</v>
      </c>
      <c r="Z380" s="3">
        <v>37308</v>
      </c>
      <c r="AA380" s="3">
        <v>16565</v>
      </c>
      <c r="AB380" s="3" t="s">
        <v>163</v>
      </c>
      <c r="AC380" s="3">
        <v>545</v>
      </c>
      <c r="AD380" s="3">
        <v>255</v>
      </c>
      <c r="AE380" s="3">
        <v>4422</v>
      </c>
      <c r="AF380" s="3" t="s">
        <v>96</v>
      </c>
      <c r="AG380" s="3">
        <v>1164</v>
      </c>
      <c r="AH380" s="3">
        <v>4616</v>
      </c>
      <c r="AI380" s="3">
        <v>5402</v>
      </c>
      <c r="AJ380" s="3" t="s">
        <v>164</v>
      </c>
      <c r="AK380" s="3">
        <v>38</v>
      </c>
      <c r="AL380" s="3">
        <v>41</v>
      </c>
      <c r="AM380" s="3">
        <v>19</v>
      </c>
      <c r="AN380" s="3">
        <v>248290</v>
      </c>
      <c r="AO380" s="3">
        <v>153</v>
      </c>
      <c r="AP380" s="3">
        <v>1659</v>
      </c>
      <c r="AR380" s="5">
        <v>41883</v>
      </c>
      <c r="AS380" s="3">
        <v>10890</v>
      </c>
      <c r="AV380" s="3">
        <v>500</v>
      </c>
      <c r="AX380" s="3">
        <v>70</v>
      </c>
      <c r="AZ380" s="3">
        <v>1996.6</v>
      </c>
      <c r="BB380" s="3">
        <v>593</v>
      </c>
      <c r="BC380" s="3">
        <v>2</v>
      </c>
      <c r="BD380" s="3">
        <v>1184</v>
      </c>
      <c r="BE380" s="3">
        <v>2</v>
      </c>
      <c r="BF380" s="3">
        <v>1283</v>
      </c>
      <c r="BG380" s="3">
        <v>2</v>
      </c>
      <c r="BH380" s="3">
        <v>8</v>
      </c>
      <c r="BI380" s="3">
        <v>2</v>
      </c>
      <c r="BJ380" s="3">
        <v>4285</v>
      </c>
      <c r="BK380" s="3">
        <v>4288</v>
      </c>
      <c r="BM380" s="3">
        <v>45.5</v>
      </c>
      <c r="BN380" s="5">
        <v>27563</v>
      </c>
      <c r="BO380" s="3">
        <v>1</v>
      </c>
      <c r="BP380" s="3">
        <v>1</v>
      </c>
      <c r="BQ380" s="3" t="s">
        <v>988</v>
      </c>
      <c r="BR380" s="3" t="s">
        <v>150</v>
      </c>
      <c r="BS380" s="3">
        <v>8551</v>
      </c>
      <c r="BT380" s="3">
        <v>3</v>
      </c>
      <c r="BV380" s="3" t="s">
        <v>954</v>
      </c>
      <c r="BW380" s="3" t="s">
        <v>99</v>
      </c>
      <c r="BX380" s="3">
        <v>2</v>
      </c>
      <c r="BY380" s="3" t="s">
        <v>100</v>
      </c>
      <c r="CA380" s="3" t="s">
        <v>101</v>
      </c>
      <c r="CD380" s="3">
        <v>28.612950900000001</v>
      </c>
      <c r="CE380" s="3">
        <v>279</v>
      </c>
      <c r="CF380" s="3">
        <v>-97.766635500000007</v>
      </c>
      <c r="CI380" s="3" t="s">
        <v>102</v>
      </c>
      <c r="CJ380" s="3" t="s">
        <v>89</v>
      </c>
      <c r="CK380" s="3" t="s">
        <v>955</v>
      </c>
      <c r="CL380" s="3">
        <v>2540883</v>
      </c>
      <c r="CM380" s="3">
        <v>1263</v>
      </c>
      <c r="CO380" s="3">
        <v>13096</v>
      </c>
      <c r="CP380" s="3">
        <v>1264</v>
      </c>
    </row>
    <row r="381" spans="1:94" ht="60">
      <c r="A381" s="4">
        <v>42409313320000</v>
      </c>
      <c r="B381" s="7">
        <v>4240931332</v>
      </c>
      <c r="C381" s="4">
        <f>COUNTIF(Table2[API 10/UWI],Table1[[#This Row],[Cleaned API]])</f>
        <v>1</v>
      </c>
      <c r="D381" s="7" t="str">
        <f>IFERROR(INDEX(Table2[Permit Type],MATCH(Table1[[#This Row],[Cleaned API]],Table2[API 10/UWI],0)), "Not in Permit List")</f>
        <v>Recomplete</v>
      </c>
      <c r="E381" s="7" t="str">
        <f>IF(AND(Table1[[#This Row],[Occurences in Magnum Permit List]]&gt;0, Table1[[#This Row],[Data Pull Permit Type]]="NewDrill"), "Y", "N")</f>
        <v>N</v>
      </c>
      <c r="F381" s="3" t="s">
        <v>89</v>
      </c>
      <c r="G381" s="3" t="s">
        <v>590</v>
      </c>
      <c r="H381" s="8">
        <v>4</v>
      </c>
      <c r="I381" s="3" t="s">
        <v>293</v>
      </c>
      <c r="J381" s="3" t="str">
        <f>LEFT(Table1[[#This Row],[County/Parish]],LEN(Table1[[#This Row],[County/Parish]])-5)</f>
        <v>SAN PATRICIO</v>
      </c>
      <c r="K381" s="3" t="s">
        <v>989</v>
      </c>
      <c r="L381" s="3" t="s">
        <v>107</v>
      </c>
      <c r="M381" s="3" t="s">
        <v>94</v>
      </c>
      <c r="N381" s="3" t="s">
        <v>95</v>
      </c>
      <c r="O381" s="3">
        <v>9470</v>
      </c>
      <c r="P381" s="5">
        <v>36691</v>
      </c>
      <c r="Q381" s="5">
        <v>36708</v>
      </c>
      <c r="R381" s="5">
        <v>37073</v>
      </c>
      <c r="S381" s="3">
        <v>13</v>
      </c>
      <c r="T381" s="3">
        <v>50185</v>
      </c>
      <c r="V381" s="3">
        <v>22946</v>
      </c>
      <c r="X381" s="3">
        <v>810</v>
      </c>
      <c r="Y381" s="3">
        <v>2448</v>
      </c>
      <c r="Z381" s="3">
        <v>1603277</v>
      </c>
      <c r="AA381" s="3">
        <v>31310</v>
      </c>
      <c r="AC381" s="3">
        <v>3670</v>
      </c>
      <c r="AE381" s="3">
        <v>15521</v>
      </c>
      <c r="AF381" s="3" t="s">
        <v>96</v>
      </c>
      <c r="AG381" s="3">
        <v>28032</v>
      </c>
      <c r="AH381" s="3">
        <v>20193</v>
      </c>
      <c r="AI381" s="3">
        <v>1084479</v>
      </c>
      <c r="AK381" s="3">
        <v>123</v>
      </c>
      <c r="AL381" s="3">
        <v>179</v>
      </c>
      <c r="AM381" s="3">
        <v>336</v>
      </c>
      <c r="AN381" s="3">
        <v>1071677</v>
      </c>
      <c r="AO381" s="3">
        <v>56596</v>
      </c>
      <c r="AP381" s="3">
        <v>3670</v>
      </c>
      <c r="AR381" s="5">
        <v>42776</v>
      </c>
      <c r="AS381" s="3">
        <v>256429</v>
      </c>
      <c r="AV381" s="3">
        <v>2740</v>
      </c>
      <c r="AW381" s="3">
        <v>2603.4969999999998</v>
      </c>
      <c r="AX381" s="3">
        <v>2190</v>
      </c>
      <c r="AY381" s="3">
        <v>384.09899999999999</v>
      </c>
      <c r="AZ381" s="3">
        <v>364.3</v>
      </c>
      <c r="BA381" s="3">
        <v>330.9</v>
      </c>
      <c r="BB381" s="3">
        <v>10428</v>
      </c>
      <c r="BC381" s="3">
        <v>1</v>
      </c>
      <c r="BD381" s="3">
        <v>3799</v>
      </c>
      <c r="BE381" s="3">
        <v>2</v>
      </c>
      <c r="BF381" s="3">
        <v>5537</v>
      </c>
      <c r="BG381" s="3">
        <v>2</v>
      </c>
      <c r="BH381" s="3">
        <v>33</v>
      </c>
      <c r="BI381" s="3">
        <v>2</v>
      </c>
      <c r="BJ381" s="3">
        <v>7494</v>
      </c>
      <c r="BK381" s="3">
        <v>7499</v>
      </c>
      <c r="BM381" s="3">
        <v>40.4</v>
      </c>
      <c r="BN381" s="5">
        <v>29039</v>
      </c>
      <c r="BO381" s="3">
        <v>1</v>
      </c>
      <c r="BP381" s="3">
        <v>1</v>
      </c>
      <c r="BQ381" s="3" t="s">
        <v>464</v>
      </c>
      <c r="BR381" s="3" t="s">
        <v>335</v>
      </c>
      <c r="BS381" s="3">
        <v>12949</v>
      </c>
      <c r="BT381" s="3">
        <v>5</v>
      </c>
      <c r="BV381" s="3" t="s">
        <v>351</v>
      </c>
      <c r="BW381" s="3" t="s">
        <v>99</v>
      </c>
      <c r="BX381" s="3">
        <v>4</v>
      </c>
      <c r="BY381" s="3" t="s">
        <v>100</v>
      </c>
      <c r="CA381" s="3" t="s">
        <v>101</v>
      </c>
      <c r="CD381" s="3">
        <v>28.001913399999999</v>
      </c>
      <c r="CE381" s="3">
        <v>129</v>
      </c>
      <c r="CF381" s="3">
        <v>-97.429688600000006</v>
      </c>
      <c r="CI381" s="3" t="s">
        <v>102</v>
      </c>
      <c r="CJ381" s="3" t="s">
        <v>89</v>
      </c>
      <c r="CK381" s="3" t="s">
        <v>296</v>
      </c>
      <c r="CL381" s="3">
        <v>2498618</v>
      </c>
      <c r="CM381" s="3">
        <v>19276</v>
      </c>
      <c r="CN381" s="3">
        <v>50185</v>
      </c>
      <c r="CO381" s="3">
        <v>1346848</v>
      </c>
      <c r="CP381" s="3">
        <v>0</v>
      </c>
    </row>
    <row r="382" spans="1:94" ht="75">
      <c r="A382" s="4">
        <v>42071316880000</v>
      </c>
      <c r="B382" s="7">
        <v>4207131688</v>
      </c>
      <c r="C382" s="4">
        <f>COUNTIF(Table2[API 10/UWI],Table1[[#This Row],[Cleaned API]])</f>
        <v>4</v>
      </c>
      <c r="D382" s="7" t="str">
        <f>IFERROR(INDEX(Table2[Permit Type],MATCH(Table1[[#This Row],[Cleaned API]],Table2[API 10/UWI],0)), "Not in Permit List")</f>
        <v>Recomplete</v>
      </c>
      <c r="E382" s="7" t="str">
        <f>IF(AND(Table1[[#This Row],[Occurences in Magnum Permit List]]&gt;0, Table1[[#This Row],[Data Pull Permit Type]]="NewDrill"), "Y", "N")</f>
        <v>N</v>
      </c>
      <c r="F382" s="3" t="s">
        <v>89</v>
      </c>
      <c r="G382" s="3" t="s">
        <v>990</v>
      </c>
      <c r="H382" s="8" t="s">
        <v>991</v>
      </c>
      <c r="I382" s="3" t="s">
        <v>507</v>
      </c>
      <c r="J382" s="3" t="str">
        <f>LEFT(Table1[[#This Row],[County/Parish]],LEN(Table1[[#This Row],[County/Parish]])-5)</f>
        <v>CHAMBERS</v>
      </c>
      <c r="K382" s="3" t="s">
        <v>992</v>
      </c>
      <c r="L382" s="3" t="s">
        <v>93</v>
      </c>
      <c r="M382" s="3" t="s">
        <v>94</v>
      </c>
      <c r="N382" s="3" t="s">
        <v>95</v>
      </c>
      <c r="O382" s="3">
        <v>9200</v>
      </c>
      <c r="P382" s="5">
        <v>38027</v>
      </c>
      <c r="Q382" s="5">
        <v>36557</v>
      </c>
      <c r="R382" s="5">
        <v>36739</v>
      </c>
      <c r="S382" s="3">
        <v>7</v>
      </c>
      <c r="T382" s="3">
        <v>50973</v>
      </c>
      <c r="V382" s="3">
        <v>1259</v>
      </c>
      <c r="X382" s="3">
        <v>132</v>
      </c>
      <c r="Y382" s="3">
        <v>2130</v>
      </c>
      <c r="Z382" s="3">
        <v>114</v>
      </c>
      <c r="AA382" s="3">
        <v>9754</v>
      </c>
      <c r="AC382" s="3">
        <v>248</v>
      </c>
      <c r="AD382" s="3">
        <v>2994</v>
      </c>
      <c r="AE382" s="3">
        <v>1127</v>
      </c>
      <c r="AF382" s="3" t="s">
        <v>108</v>
      </c>
      <c r="AG382" s="3">
        <v>48843</v>
      </c>
      <c r="AH382" s="3">
        <v>9267</v>
      </c>
      <c r="AI382" s="3">
        <v>109</v>
      </c>
      <c r="AK382" s="3">
        <v>16</v>
      </c>
      <c r="AL382" s="3">
        <v>96</v>
      </c>
      <c r="AM382" s="3">
        <v>483</v>
      </c>
      <c r="AN382" s="3">
        <v>576742</v>
      </c>
      <c r="AO382" s="3">
        <v>5</v>
      </c>
      <c r="AR382" s="5">
        <v>42491</v>
      </c>
      <c r="AT382" s="3">
        <v>0</v>
      </c>
      <c r="AU382" s="3">
        <v>0</v>
      </c>
      <c r="AV382" s="3">
        <v>31020</v>
      </c>
      <c r="AW382" s="3">
        <v>40486.894</v>
      </c>
      <c r="AX382" s="3">
        <v>40490</v>
      </c>
      <c r="AY382" s="3">
        <v>24.699000000000002</v>
      </c>
      <c r="AZ382" s="3">
        <v>32.200000000000003</v>
      </c>
      <c r="BA382" s="3">
        <v>62</v>
      </c>
      <c r="BB382" s="3">
        <v>14981</v>
      </c>
      <c r="BC382" s="3">
        <v>2</v>
      </c>
      <c r="BD382" s="3">
        <v>483</v>
      </c>
      <c r="BE382" s="3">
        <v>2</v>
      </c>
      <c r="BF382" s="3">
        <v>2980</v>
      </c>
      <c r="BG382" s="3">
        <v>2</v>
      </c>
      <c r="BH382" s="3">
        <v>18</v>
      </c>
      <c r="BI382" s="3">
        <v>2</v>
      </c>
      <c r="BJ382" s="3">
        <v>8342</v>
      </c>
      <c r="BK382" s="3">
        <v>8348</v>
      </c>
      <c r="BL382" s="3">
        <v>0.62</v>
      </c>
      <c r="BM382" s="3">
        <v>47.7</v>
      </c>
      <c r="BN382" s="5">
        <v>36550</v>
      </c>
      <c r="BO382" s="3">
        <v>1</v>
      </c>
      <c r="BP382" s="3">
        <v>1</v>
      </c>
      <c r="BQ382" s="3" t="s">
        <v>789</v>
      </c>
      <c r="BR382" s="3" t="s">
        <v>159</v>
      </c>
      <c r="BS382" s="3">
        <v>177245</v>
      </c>
      <c r="BT382" s="3">
        <v>6</v>
      </c>
      <c r="BV382" s="3" t="s">
        <v>827</v>
      </c>
      <c r="BW382" s="3" t="s">
        <v>99</v>
      </c>
      <c r="BX382" s="3">
        <v>3</v>
      </c>
      <c r="BY382" s="3" t="s">
        <v>100</v>
      </c>
      <c r="CA382" s="3" t="s">
        <v>101</v>
      </c>
      <c r="CD382" s="3">
        <v>29.8033812</v>
      </c>
      <c r="CE382" s="3">
        <v>48</v>
      </c>
      <c r="CF382" s="3">
        <v>-94.651257099999995</v>
      </c>
      <c r="CI382" s="3" t="s">
        <v>102</v>
      </c>
      <c r="CJ382" s="3" t="s">
        <v>89</v>
      </c>
      <c r="CK382" s="3" t="s">
        <v>791</v>
      </c>
      <c r="CL382" s="3">
        <v>2492424</v>
      </c>
      <c r="CM382" s="3">
        <v>1259</v>
      </c>
      <c r="CN382" s="3">
        <v>50973</v>
      </c>
      <c r="CO382" s="3">
        <v>114</v>
      </c>
      <c r="CP382" s="3">
        <v>0</v>
      </c>
    </row>
    <row r="383" spans="1:94" ht="60">
      <c r="A383" s="4">
        <v>42089321720000</v>
      </c>
      <c r="B383" s="7">
        <v>4208932172</v>
      </c>
      <c r="C383" s="4">
        <f>COUNTIF(Table2[API 10/UWI],Table1[[#This Row],[Cleaned API]])</f>
        <v>0</v>
      </c>
      <c r="D383" s="7" t="str">
        <f>IFERROR(INDEX(Table2[Permit Type],MATCH(Table1[[#This Row],[Cleaned API]],Table2[API 10/UWI],0)), "Not in Permit List")</f>
        <v>Not in Permit List</v>
      </c>
      <c r="E383" s="7" t="str">
        <f>IF(AND(Table1[[#This Row],[Occurences in Magnum Permit List]]&gt;0, Table1[[#This Row],[Data Pull Permit Type]]="NewDrill"), "Y", "N")</f>
        <v>N</v>
      </c>
      <c r="F383" s="3" t="s">
        <v>89</v>
      </c>
      <c r="G383" s="3" t="s">
        <v>993</v>
      </c>
      <c r="H383" s="8" t="s">
        <v>205</v>
      </c>
      <c r="I383" s="3" t="s">
        <v>179</v>
      </c>
      <c r="J383" s="3" t="str">
        <f>LEFT(Table1[[#This Row],[County/Parish]],LEN(Table1[[#This Row],[County/Parish]])-5)</f>
        <v>COLORADO</v>
      </c>
      <c r="K383" s="3" t="s">
        <v>994</v>
      </c>
      <c r="L383" s="3" t="s">
        <v>93</v>
      </c>
      <c r="M383" s="3" t="s">
        <v>94</v>
      </c>
      <c r="N383" s="3" t="s">
        <v>149</v>
      </c>
      <c r="O383" s="3">
        <v>18892</v>
      </c>
      <c r="P383" s="5">
        <v>36466</v>
      </c>
      <c r="Q383" s="5">
        <v>36526</v>
      </c>
      <c r="R383" s="5">
        <v>40422</v>
      </c>
      <c r="S383" s="3">
        <v>117</v>
      </c>
      <c r="T383" s="3">
        <v>36991</v>
      </c>
      <c r="V383" s="3">
        <v>6</v>
      </c>
      <c r="Y383" s="3">
        <v>1</v>
      </c>
      <c r="Z383" s="3">
        <v>842</v>
      </c>
      <c r="AA383" s="3">
        <v>6171</v>
      </c>
      <c r="AC383" s="3">
        <v>1</v>
      </c>
      <c r="AD383" s="3">
        <v>6555</v>
      </c>
      <c r="AE383" s="3">
        <v>2</v>
      </c>
      <c r="AF383" s="3" t="s">
        <v>108</v>
      </c>
      <c r="AG383" s="3">
        <v>18448</v>
      </c>
      <c r="AH383" s="3">
        <v>3077</v>
      </c>
      <c r="AI383" s="3">
        <v>425</v>
      </c>
      <c r="AJ383" s="3" t="s">
        <v>181</v>
      </c>
      <c r="AK383" s="3">
        <v>0</v>
      </c>
      <c r="AL383" s="3">
        <v>34</v>
      </c>
      <c r="AM383" s="3">
        <v>205</v>
      </c>
      <c r="AN383" s="3">
        <v>205000</v>
      </c>
      <c r="AO383" s="3">
        <v>0</v>
      </c>
      <c r="AP383" s="3">
        <v>1</v>
      </c>
      <c r="AQ383" s="3">
        <v>185</v>
      </c>
      <c r="AR383" s="5">
        <v>42491</v>
      </c>
      <c r="AS383" s="3">
        <v>1</v>
      </c>
      <c r="AT383" s="3">
        <v>0</v>
      </c>
      <c r="AU383" s="3">
        <v>0</v>
      </c>
      <c r="AV383" s="3">
        <v>5939000</v>
      </c>
      <c r="AX383" s="3">
        <v>6165170</v>
      </c>
      <c r="AZ383" s="3">
        <v>0.2</v>
      </c>
      <c r="BA383" s="3">
        <v>0</v>
      </c>
      <c r="BB383" s="3">
        <v>6555</v>
      </c>
      <c r="BC383" s="3">
        <v>1</v>
      </c>
      <c r="BD383" s="3">
        <v>1</v>
      </c>
      <c r="BE383" s="3">
        <v>117</v>
      </c>
      <c r="BF383" s="3">
        <v>1094</v>
      </c>
      <c r="BG383" s="3">
        <v>1</v>
      </c>
      <c r="BH383" s="3">
        <v>7</v>
      </c>
      <c r="BI383" s="3">
        <v>1</v>
      </c>
      <c r="BJ383" s="3">
        <v>14533</v>
      </c>
      <c r="BK383" s="3">
        <v>18892</v>
      </c>
      <c r="BL383" s="3">
        <v>0.63</v>
      </c>
      <c r="BN383" s="5">
        <v>36552</v>
      </c>
      <c r="BO383" s="3">
        <v>1</v>
      </c>
      <c r="BP383" s="3">
        <v>1</v>
      </c>
      <c r="BQ383" s="3" t="s">
        <v>995</v>
      </c>
      <c r="BR383" s="3" t="s">
        <v>150</v>
      </c>
      <c r="BS383" s="3">
        <v>177442</v>
      </c>
      <c r="BT383" s="3">
        <v>4359</v>
      </c>
      <c r="BV383" s="3" t="s">
        <v>182</v>
      </c>
      <c r="BW383" s="3" t="s">
        <v>99</v>
      </c>
      <c r="BX383" s="3">
        <v>3</v>
      </c>
      <c r="BY383" s="3" t="s">
        <v>100</v>
      </c>
      <c r="CA383" s="3" t="s">
        <v>101</v>
      </c>
      <c r="CD383" s="3">
        <v>29.7767287</v>
      </c>
      <c r="CE383" s="3">
        <v>29</v>
      </c>
      <c r="CF383" s="3">
        <v>-96.649263300000001</v>
      </c>
      <c r="CI383" s="3" t="s">
        <v>102</v>
      </c>
      <c r="CJ383" s="3" t="s">
        <v>89</v>
      </c>
      <c r="CK383" s="3" t="s">
        <v>183</v>
      </c>
      <c r="CL383" s="3">
        <v>2492401</v>
      </c>
      <c r="CN383" s="3">
        <v>78</v>
      </c>
      <c r="CO383" s="3">
        <v>0</v>
      </c>
      <c r="CP383" s="3">
        <v>0</v>
      </c>
    </row>
    <row r="384" spans="1:94" ht="60">
      <c r="A384" s="4">
        <v>42355331980000</v>
      </c>
      <c r="B384" s="7">
        <v>4235533198</v>
      </c>
      <c r="C384" s="4">
        <f>COUNTIF(Table2[API 10/UWI],Table1[[#This Row],[Cleaned API]])</f>
        <v>0</v>
      </c>
      <c r="D384" s="7" t="str">
        <f>IFERROR(INDEX(Table2[Permit Type],MATCH(Table1[[#This Row],[Cleaned API]],Table2[API 10/UWI],0)), "Not in Permit List")</f>
        <v>Not in Permit List</v>
      </c>
      <c r="E384" s="7" t="str">
        <f>IF(AND(Table1[[#This Row],[Occurences in Magnum Permit List]]&gt;0, Table1[[#This Row],[Data Pull Permit Type]]="NewDrill"), "Y", "N")</f>
        <v>N</v>
      </c>
      <c r="F384" s="3" t="s">
        <v>89</v>
      </c>
      <c r="G384" s="3" t="s">
        <v>996</v>
      </c>
      <c r="H384" s="8">
        <v>1</v>
      </c>
      <c r="I384" s="3" t="s">
        <v>363</v>
      </c>
      <c r="J384" s="3" t="str">
        <f>LEFT(Table1[[#This Row],[County/Parish]],LEN(Table1[[#This Row],[County/Parish]])-5)</f>
        <v>NUECES</v>
      </c>
      <c r="K384" s="3" t="s">
        <v>997</v>
      </c>
      <c r="L384" s="3" t="s">
        <v>93</v>
      </c>
      <c r="M384" s="3" t="s">
        <v>194</v>
      </c>
      <c r="N384" s="3" t="s">
        <v>95</v>
      </c>
      <c r="O384" s="3">
        <v>8701</v>
      </c>
      <c r="P384" s="5">
        <v>36526</v>
      </c>
      <c r="Q384" s="5">
        <v>36526</v>
      </c>
      <c r="R384" s="5">
        <v>37773</v>
      </c>
      <c r="S384" s="3">
        <v>38</v>
      </c>
      <c r="T384" s="3">
        <v>195615</v>
      </c>
      <c r="V384" s="3">
        <v>2899</v>
      </c>
      <c r="X384" s="3">
        <v>4</v>
      </c>
      <c r="Y384" s="3">
        <v>60</v>
      </c>
      <c r="Z384" s="3">
        <v>1143</v>
      </c>
      <c r="AA384" s="3">
        <v>35502</v>
      </c>
      <c r="AD384" s="3">
        <v>372</v>
      </c>
      <c r="AE384" s="3">
        <v>897</v>
      </c>
      <c r="AF384" s="3" t="s">
        <v>96</v>
      </c>
      <c r="AG384" s="3">
        <v>52175</v>
      </c>
      <c r="AH384" s="3">
        <v>9593</v>
      </c>
      <c r="AI384" s="3">
        <v>77</v>
      </c>
      <c r="AK384" s="3">
        <v>3</v>
      </c>
      <c r="AL384" s="3">
        <v>40</v>
      </c>
      <c r="AM384" s="3">
        <v>220</v>
      </c>
      <c r="AN384" s="3">
        <v>240065</v>
      </c>
      <c r="AO384" s="3">
        <v>5</v>
      </c>
      <c r="AP384" s="3">
        <v>335</v>
      </c>
      <c r="AQ384" s="3">
        <v>16463</v>
      </c>
      <c r="AR384" s="5">
        <v>38565</v>
      </c>
      <c r="AS384" s="3">
        <v>768</v>
      </c>
      <c r="AT384" s="3">
        <v>0</v>
      </c>
      <c r="AU384" s="3">
        <v>0</v>
      </c>
      <c r="AW384" s="3">
        <v>51800</v>
      </c>
      <c r="AX384" s="3">
        <v>67480</v>
      </c>
      <c r="AY384" s="3">
        <v>19.305</v>
      </c>
      <c r="AZ384" s="3">
        <v>0</v>
      </c>
      <c r="BA384" s="3">
        <v>66.7</v>
      </c>
      <c r="BB384" s="3">
        <v>22981</v>
      </c>
      <c r="BC384" s="3">
        <v>11</v>
      </c>
      <c r="BD384" s="3">
        <v>345</v>
      </c>
      <c r="BE384" s="3">
        <v>4</v>
      </c>
      <c r="BF384" s="3">
        <v>4132</v>
      </c>
      <c r="BG384" s="3">
        <v>11</v>
      </c>
      <c r="BH384" s="3">
        <v>25</v>
      </c>
      <c r="BI384" s="3">
        <v>11</v>
      </c>
      <c r="BJ384" s="3">
        <v>8504</v>
      </c>
      <c r="BK384" s="3">
        <v>8509</v>
      </c>
      <c r="BL384" s="3">
        <v>0.67</v>
      </c>
      <c r="BM384" s="3">
        <v>50.8</v>
      </c>
      <c r="BN384" s="5">
        <v>36553</v>
      </c>
      <c r="BO384" s="3">
        <v>1</v>
      </c>
      <c r="BP384" s="3">
        <v>1</v>
      </c>
      <c r="BQ384" s="3" t="s">
        <v>998</v>
      </c>
      <c r="BR384" s="3" t="s">
        <v>335</v>
      </c>
      <c r="BS384" s="3">
        <v>176863</v>
      </c>
      <c r="BT384" s="3">
        <v>5</v>
      </c>
      <c r="BV384" s="3" t="s">
        <v>999</v>
      </c>
      <c r="BW384" s="3" t="s">
        <v>99</v>
      </c>
      <c r="BX384" s="3">
        <v>4</v>
      </c>
      <c r="BY384" s="3" t="s">
        <v>100</v>
      </c>
      <c r="BZ384" s="3">
        <v>250</v>
      </c>
      <c r="CA384" s="3" t="s">
        <v>101</v>
      </c>
      <c r="CD384" s="3">
        <v>27.663408</v>
      </c>
      <c r="CE384" s="3">
        <v>464</v>
      </c>
      <c r="CF384" s="3">
        <v>-97.630359900000002</v>
      </c>
      <c r="CI384" s="3" t="s">
        <v>102</v>
      </c>
      <c r="CJ384" s="3" t="s">
        <v>89</v>
      </c>
      <c r="CK384" s="3" t="s">
        <v>1000</v>
      </c>
      <c r="CL384" s="3">
        <v>2484224</v>
      </c>
      <c r="CM384" s="3">
        <v>25</v>
      </c>
      <c r="CN384" s="3">
        <v>1295</v>
      </c>
      <c r="CO384" s="3">
        <v>111</v>
      </c>
      <c r="CP384" s="3">
        <v>0</v>
      </c>
    </row>
    <row r="385" spans="1:94" ht="75">
      <c r="A385" s="4">
        <v>42245322190000</v>
      </c>
      <c r="B385" s="7">
        <v>4224532219</v>
      </c>
      <c r="C385" s="4">
        <f>COUNTIF(Table2[API 10/UWI],Table1[[#This Row],[Cleaned API]])</f>
        <v>1</v>
      </c>
      <c r="D385" s="7" t="str">
        <f>IFERROR(INDEX(Table2[Permit Type],MATCH(Table1[[#This Row],[Cleaned API]],Table2[API 10/UWI],0)), "Not in Permit List")</f>
        <v>Amended</v>
      </c>
      <c r="E385" s="7" t="str">
        <f>IF(AND(Table1[[#This Row],[Occurences in Magnum Permit List]]&gt;0, Table1[[#This Row],[Data Pull Permit Type]]="NewDrill"), "Y", "N")</f>
        <v>N</v>
      </c>
      <c r="F385" s="3" t="s">
        <v>89</v>
      </c>
      <c r="G385" s="3" t="s">
        <v>329</v>
      </c>
      <c r="H385" s="8">
        <v>1</v>
      </c>
      <c r="I385" s="3" t="s">
        <v>105</v>
      </c>
      <c r="J385" s="3" t="str">
        <f>LEFT(Table1[[#This Row],[County/Parish]],LEN(Table1[[#This Row],[County/Parish]])-5)</f>
        <v>JEFFERSON</v>
      </c>
      <c r="K385" s="3" t="s">
        <v>1001</v>
      </c>
      <c r="L385" s="3" t="s">
        <v>93</v>
      </c>
      <c r="M385" s="3" t="s">
        <v>94</v>
      </c>
      <c r="N385" s="3" t="s">
        <v>119</v>
      </c>
      <c r="O385" s="3">
        <v>12540</v>
      </c>
      <c r="P385" s="5">
        <v>36462</v>
      </c>
      <c r="Q385" s="5">
        <v>36526</v>
      </c>
      <c r="R385" s="5">
        <v>39539</v>
      </c>
      <c r="S385" s="3">
        <v>100</v>
      </c>
      <c r="T385" s="3">
        <v>10338308</v>
      </c>
      <c r="V385" s="3">
        <v>20123</v>
      </c>
      <c r="Y385" s="3">
        <v>1320</v>
      </c>
      <c r="Z385" s="3">
        <v>22559</v>
      </c>
      <c r="AA385" s="3">
        <v>1743174</v>
      </c>
      <c r="AD385" s="3">
        <v>1280</v>
      </c>
      <c r="AE385" s="3">
        <v>2550</v>
      </c>
      <c r="AF385" s="3" t="s">
        <v>108</v>
      </c>
      <c r="AG385" s="3">
        <v>808235</v>
      </c>
      <c r="AH385" s="3">
        <v>137256</v>
      </c>
      <c r="AI385" s="3">
        <v>1319</v>
      </c>
      <c r="AK385" s="3">
        <v>6</v>
      </c>
      <c r="AL385" s="3">
        <v>353</v>
      </c>
      <c r="AM385" s="3">
        <v>2080</v>
      </c>
      <c r="AN385" s="3">
        <v>2118966</v>
      </c>
      <c r="AO385" s="3">
        <v>5</v>
      </c>
      <c r="AP385" s="3">
        <v>407</v>
      </c>
      <c r="AQ385" s="3">
        <v>372992</v>
      </c>
      <c r="AR385" s="5">
        <v>41112</v>
      </c>
      <c r="AS385" s="3">
        <v>1818</v>
      </c>
      <c r="AT385" s="3">
        <v>400</v>
      </c>
      <c r="AU385" s="3">
        <v>850</v>
      </c>
      <c r="AV385" s="3">
        <v>320860</v>
      </c>
      <c r="AW385" s="3">
        <v>801765.799</v>
      </c>
      <c r="AX385" s="3">
        <v>513760</v>
      </c>
      <c r="AY385" s="3">
        <v>1.2470000000000001</v>
      </c>
      <c r="AZ385" s="3">
        <v>3.1</v>
      </c>
      <c r="BA385" s="3">
        <v>0</v>
      </c>
      <c r="BB385" s="3">
        <v>192851</v>
      </c>
      <c r="BC385" s="3">
        <v>3</v>
      </c>
      <c r="BD385" s="3">
        <v>635</v>
      </c>
      <c r="BE385" s="3">
        <v>4</v>
      </c>
      <c r="BF385" s="3">
        <v>32741</v>
      </c>
      <c r="BG385" s="3">
        <v>3</v>
      </c>
      <c r="BH385" s="3">
        <v>196</v>
      </c>
      <c r="BI385" s="3">
        <v>3</v>
      </c>
      <c r="BJ385" s="3">
        <v>12337</v>
      </c>
      <c r="BK385" s="3">
        <v>12359</v>
      </c>
      <c r="BL385" s="3">
        <v>0.6</v>
      </c>
      <c r="BM385" s="3">
        <v>49</v>
      </c>
      <c r="BN385" s="5">
        <v>36535</v>
      </c>
      <c r="BO385" s="3">
        <v>1</v>
      </c>
      <c r="BP385" s="3">
        <v>1</v>
      </c>
      <c r="BQ385" s="3" t="s">
        <v>413</v>
      </c>
      <c r="BR385" s="3" t="s">
        <v>159</v>
      </c>
      <c r="BS385" s="3">
        <v>176658</v>
      </c>
      <c r="BT385" s="3">
        <v>22</v>
      </c>
      <c r="BV385" s="3" t="s">
        <v>1002</v>
      </c>
      <c r="BW385" s="3" t="s">
        <v>99</v>
      </c>
      <c r="BX385" s="3">
        <v>3</v>
      </c>
      <c r="BY385" s="3" t="s">
        <v>100</v>
      </c>
      <c r="BZ385" s="3">
        <v>163</v>
      </c>
      <c r="CA385" s="3" t="s">
        <v>101</v>
      </c>
      <c r="CD385" s="3">
        <v>29.775275700000002</v>
      </c>
      <c r="CE385" s="3">
        <v>374</v>
      </c>
      <c r="CF385" s="3">
        <v>-94.306365900000003</v>
      </c>
      <c r="CI385" s="3" t="s">
        <v>102</v>
      </c>
      <c r="CJ385" s="3" t="s">
        <v>89</v>
      </c>
      <c r="CK385" s="3" t="s">
        <v>307</v>
      </c>
      <c r="CL385" s="3">
        <v>2410817</v>
      </c>
      <c r="CM385" s="3">
        <v>269</v>
      </c>
      <c r="CN385" s="3">
        <v>215675</v>
      </c>
      <c r="CO385" s="3">
        <v>1058</v>
      </c>
      <c r="CP385" s="3">
        <v>0</v>
      </c>
    </row>
    <row r="386" spans="1:94" ht="45">
      <c r="A386" s="4">
        <v>42255314030000</v>
      </c>
      <c r="B386" s="7">
        <v>4225531403</v>
      </c>
      <c r="C386" s="4">
        <f>COUNTIF(Table2[API 10/UWI],Table1[[#This Row],[Cleaned API]])</f>
        <v>0</v>
      </c>
      <c r="D386" s="7" t="str">
        <f>IFERROR(INDEX(Table2[Permit Type],MATCH(Table1[[#This Row],[Cleaned API]],Table2[API 10/UWI],0)), "Not in Permit List")</f>
        <v>Not in Permit List</v>
      </c>
      <c r="E386" s="7" t="str">
        <f>IF(AND(Table1[[#This Row],[Occurences in Magnum Permit List]]&gt;0, Table1[[#This Row],[Data Pull Permit Type]]="NewDrill"), "Y", "N")</f>
        <v>N</v>
      </c>
      <c r="F386" s="3" t="s">
        <v>89</v>
      </c>
      <c r="G386" s="3" t="s">
        <v>1003</v>
      </c>
      <c r="H386" s="8">
        <v>1</v>
      </c>
      <c r="I386" s="3" t="s">
        <v>1004</v>
      </c>
      <c r="J386" s="3" t="str">
        <f>LEFT(Table1[[#This Row],[County/Parish]],LEN(Table1[[#This Row],[County/Parish]])-5)</f>
        <v>KARNES</v>
      </c>
      <c r="L386" s="3" t="s">
        <v>93</v>
      </c>
      <c r="M386" s="3" t="s">
        <v>211</v>
      </c>
      <c r="N386" s="3" t="s">
        <v>95</v>
      </c>
      <c r="O386" s="3">
        <v>13200</v>
      </c>
      <c r="P386" s="5">
        <v>38274</v>
      </c>
      <c r="AB386" s="3" t="s">
        <v>163</v>
      </c>
      <c r="AF386" s="3" t="s">
        <v>96</v>
      </c>
      <c r="AJ386" s="3" t="s">
        <v>164</v>
      </c>
      <c r="AR386" s="5">
        <v>38261</v>
      </c>
      <c r="AT386" s="3">
        <v>0</v>
      </c>
      <c r="AU386" s="3">
        <v>0</v>
      </c>
      <c r="BN386" s="5">
        <v>38439</v>
      </c>
      <c r="BO386" s="3">
        <v>1</v>
      </c>
      <c r="BS386" s="3">
        <v>176171</v>
      </c>
      <c r="BV386" s="3" t="s">
        <v>114</v>
      </c>
      <c r="BW386" s="3" t="s">
        <v>99</v>
      </c>
      <c r="BX386" s="3">
        <v>2</v>
      </c>
      <c r="BY386" s="3" t="s">
        <v>100</v>
      </c>
      <c r="CA386" s="3" t="s">
        <v>101</v>
      </c>
      <c r="CD386" s="3">
        <v>28.777927800000001</v>
      </c>
      <c r="CE386" s="3">
        <v>3</v>
      </c>
      <c r="CF386" s="3">
        <v>-97.664947699999999</v>
      </c>
      <c r="CI386" s="3" t="s">
        <v>102</v>
      </c>
      <c r="CJ386" s="3" t="s">
        <v>89</v>
      </c>
      <c r="CK386" s="3" t="s">
        <v>1005</v>
      </c>
      <c r="CL386" s="3">
        <v>2366184</v>
      </c>
      <c r="CP386" s="3">
        <v>0</v>
      </c>
    </row>
    <row r="387" spans="1:94" ht="60">
      <c r="A387" s="4">
        <v>42015303930000</v>
      </c>
      <c r="B387" s="7">
        <v>4201530393</v>
      </c>
      <c r="C387" s="4">
        <f>COUNTIF(Table2[API 10/UWI],Table1[[#This Row],[Cleaned API]])</f>
        <v>0</v>
      </c>
      <c r="D387" s="7" t="str">
        <f>IFERROR(INDEX(Table2[Permit Type],MATCH(Table1[[#This Row],[Cleaned API]],Table2[API 10/UWI],0)), "Not in Permit List")</f>
        <v>Not in Permit List</v>
      </c>
      <c r="E387" s="7" t="str">
        <f>IF(AND(Table1[[#This Row],[Occurences in Magnum Permit List]]&gt;0, Table1[[#This Row],[Data Pull Permit Type]]="NewDrill"), "Y", "N")</f>
        <v>N</v>
      </c>
      <c r="F387" s="3" t="s">
        <v>89</v>
      </c>
      <c r="G387" s="3" t="s">
        <v>1006</v>
      </c>
      <c r="H387" s="8">
        <v>1</v>
      </c>
      <c r="I387" s="3" t="s">
        <v>236</v>
      </c>
      <c r="J387" s="3" t="str">
        <f>LEFT(Table1[[#This Row],[County/Parish]],LEN(Table1[[#This Row],[County/Parish]])-5)</f>
        <v>AUSTIN</v>
      </c>
      <c r="K387" s="3" t="s">
        <v>644</v>
      </c>
      <c r="L387" s="3" t="s">
        <v>93</v>
      </c>
      <c r="M387" s="3" t="s">
        <v>194</v>
      </c>
      <c r="N387" s="3" t="s">
        <v>95</v>
      </c>
      <c r="O387" s="3">
        <v>11442</v>
      </c>
      <c r="P387" s="5">
        <v>34086</v>
      </c>
      <c r="Q387" s="5">
        <v>36495</v>
      </c>
      <c r="R387" s="5">
        <v>36557</v>
      </c>
      <c r="S387" s="3">
        <v>3</v>
      </c>
      <c r="T387" s="3">
        <v>2024</v>
      </c>
      <c r="Y387" s="3">
        <v>57</v>
      </c>
      <c r="Z387" s="3">
        <v>0</v>
      </c>
      <c r="AA387" s="3">
        <v>337</v>
      </c>
      <c r="AD387" s="3">
        <v>1545</v>
      </c>
      <c r="AF387" s="3" t="s">
        <v>108</v>
      </c>
      <c r="AJ387" s="3" t="s">
        <v>181</v>
      </c>
      <c r="AK387" s="3">
        <v>0</v>
      </c>
      <c r="AL387" s="3">
        <v>2</v>
      </c>
      <c r="AM387" s="3">
        <v>14</v>
      </c>
      <c r="AN387" s="3">
        <v>13613</v>
      </c>
      <c r="AO387" s="3">
        <v>0</v>
      </c>
      <c r="AR387" s="5">
        <v>41944</v>
      </c>
      <c r="AT387" s="3">
        <v>0</v>
      </c>
      <c r="AU387" s="3">
        <v>0</v>
      </c>
      <c r="AZ387" s="3">
        <v>0</v>
      </c>
      <c r="BA387" s="3">
        <v>0</v>
      </c>
      <c r="BB387" s="3">
        <v>1545</v>
      </c>
      <c r="BC387" s="3">
        <v>1</v>
      </c>
      <c r="BF387" s="3">
        <v>258</v>
      </c>
      <c r="BG387" s="3">
        <v>1</v>
      </c>
      <c r="BH387" s="3">
        <v>2</v>
      </c>
      <c r="BI387" s="3">
        <v>1</v>
      </c>
      <c r="BJ387" s="3">
        <v>9668</v>
      </c>
      <c r="BK387" s="3">
        <v>9680</v>
      </c>
      <c r="BL387" s="3">
        <v>0.83</v>
      </c>
      <c r="BM387" s="3">
        <v>44.8</v>
      </c>
      <c r="BN387" s="5">
        <v>36504</v>
      </c>
      <c r="BO387" s="3">
        <v>1</v>
      </c>
      <c r="BP387" s="3">
        <v>1</v>
      </c>
      <c r="BQ387" s="3" t="s">
        <v>89</v>
      </c>
      <c r="BR387" s="3" t="s">
        <v>150</v>
      </c>
      <c r="BS387" s="3">
        <v>175630</v>
      </c>
      <c r="BT387" s="3">
        <v>12</v>
      </c>
      <c r="BV387" s="3" t="s">
        <v>624</v>
      </c>
      <c r="BW387" s="3" t="s">
        <v>99</v>
      </c>
      <c r="BX387" s="3">
        <v>3</v>
      </c>
      <c r="BY387" s="3" t="s">
        <v>100</v>
      </c>
      <c r="BZ387" s="3">
        <v>156</v>
      </c>
      <c r="CA387" s="3" t="s">
        <v>101</v>
      </c>
      <c r="CD387" s="3">
        <v>29.770214299999999</v>
      </c>
      <c r="CE387" s="3">
        <v>352</v>
      </c>
      <c r="CF387" s="3">
        <v>-96.184154800000002</v>
      </c>
      <c r="CG387" s="3">
        <v>2</v>
      </c>
      <c r="CI387" s="3" t="s">
        <v>102</v>
      </c>
      <c r="CJ387" s="3" t="s">
        <v>89</v>
      </c>
      <c r="CK387" s="3" t="s">
        <v>152</v>
      </c>
      <c r="CL387" s="3">
        <v>2351087</v>
      </c>
      <c r="CN387" s="3">
        <v>2024</v>
      </c>
      <c r="CO387" s="3">
        <v>0</v>
      </c>
      <c r="CP387" s="3">
        <v>0</v>
      </c>
    </row>
    <row r="388" spans="1:94" ht="75">
      <c r="A388" s="4">
        <v>42339309630000</v>
      </c>
      <c r="B388" s="7">
        <v>4233930963</v>
      </c>
      <c r="C388" s="4">
        <f>COUNTIF(Table2[API 10/UWI],Table1[[#This Row],[Cleaned API]])</f>
        <v>1</v>
      </c>
      <c r="D388" s="7" t="str">
        <f>IFERROR(INDEX(Table2[Permit Type],MATCH(Table1[[#This Row],[Cleaned API]],Table2[API 10/UWI],0)), "Not in Permit List")</f>
        <v>NewDrill</v>
      </c>
      <c r="E388" s="7" t="str">
        <f>IF(AND(Table1[[#This Row],[Occurences in Magnum Permit List]]&gt;0, Table1[[#This Row],[Data Pull Permit Type]]="NewDrill"), "Y", "N")</f>
        <v>Y</v>
      </c>
      <c r="F388" s="3" t="s">
        <v>89</v>
      </c>
      <c r="G388" s="3" t="s">
        <v>1007</v>
      </c>
      <c r="H388" s="8" t="s">
        <v>978</v>
      </c>
      <c r="I388" s="3" t="s">
        <v>602</v>
      </c>
      <c r="J388" s="3" t="str">
        <f>LEFT(Table1[[#This Row],[County/Parish]],LEN(Table1[[#This Row],[County/Parish]])-5)</f>
        <v>MONTGOMERY</v>
      </c>
      <c r="K388" s="3" t="s">
        <v>1008</v>
      </c>
      <c r="L388" s="3" t="s">
        <v>93</v>
      </c>
      <c r="M388" s="3" t="s">
        <v>194</v>
      </c>
      <c r="N388" s="3" t="s">
        <v>95</v>
      </c>
      <c r="O388" s="3">
        <v>11504</v>
      </c>
      <c r="P388" s="5">
        <v>36283</v>
      </c>
      <c r="Q388" s="5">
        <v>36434</v>
      </c>
      <c r="R388" s="5">
        <v>38108</v>
      </c>
      <c r="S388" s="3">
        <v>54</v>
      </c>
      <c r="T388" s="3">
        <v>153350</v>
      </c>
      <c r="V388" s="3">
        <v>3466</v>
      </c>
      <c r="X388" s="3">
        <v>4</v>
      </c>
      <c r="Y388" s="3">
        <v>4</v>
      </c>
      <c r="Z388" s="3">
        <v>159</v>
      </c>
      <c r="AA388" s="3">
        <v>29024</v>
      </c>
      <c r="AC388" s="3">
        <v>606</v>
      </c>
      <c r="AD388" s="3">
        <v>24723</v>
      </c>
      <c r="AE388" s="3">
        <v>1518</v>
      </c>
      <c r="AF388" s="3" t="s">
        <v>108</v>
      </c>
      <c r="AG388" s="3">
        <v>66626</v>
      </c>
      <c r="AH388" s="3">
        <v>12622</v>
      </c>
      <c r="AI388" s="3">
        <v>69</v>
      </c>
      <c r="AK388" s="3">
        <v>10</v>
      </c>
      <c r="AL388" s="3">
        <v>97</v>
      </c>
      <c r="AM388" s="3">
        <v>519</v>
      </c>
      <c r="AN388" s="3">
        <v>581933</v>
      </c>
      <c r="AO388" s="3">
        <v>0</v>
      </c>
      <c r="AP388" s="3">
        <v>273</v>
      </c>
      <c r="AQ388" s="3">
        <v>14500</v>
      </c>
      <c r="AR388" s="5">
        <v>36731</v>
      </c>
      <c r="AS388" s="3">
        <v>16</v>
      </c>
      <c r="AT388" s="3">
        <v>60</v>
      </c>
      <c r="AU388" s="3">
        <v>780</v>
      </c>
      <c r="AV388" s="3">
        <v>49600</v>
      </c>
      <c r="AW388" s="3">
        <v>54815.476000000002</v>
      </c>
      <c r="AX388" s="3">
        <v>44240</v>
      </c>
      <c r="AY388" s="3">
        <v>18.242999999999999</v>
      </c>
      <c r="AZ388" s="3">
        <v>20.2</v>
      </c>
      <c r="BA388" s="3">
        <v>1000</v>
      </c>
      <c r="BB388" s="3">
        <v>24723</v>
      </c>
      <c r="BC388" s="3">
        <v>1</v>
      </c>
      <c r="BD388" s="3">
        <v>606</v>
      </c>
      <c r="BE388" s="3">
        <v>1</v>
      </c>
      <c r="BF388" s="3">
        <v>4727</v>
      </c>
      <c r="BG388" s="3">
        <v>1</v>
      </c>
      <c r="BH388" s="3">
        <v>28</v>
      </c>
      <c r="BI388" s="3">
        <v>1</v>
      </c>
      <c r="BJ388" s="3">
        <v>9044</v>
      </c>
      <c r="BK388" s="3">
        <v>9048</v>
      </c>
      <c r="BL388" s="3">
        <v>0.72</v>
      </c>
      <c r="BM388" s="3">
        <v>55.1</v>
      </c>
      <c r="BN388" s="5">
        <v>36353</v>
      </c>
      <c r="BO388" s="3">
        <v>1</v>
      </c>
      <c r="BP388" s="3">
        <v>1</v>
      </c>
      <c r="BQ388" s="3" t="s">
        <v>815</v>
      </c>
      <c r="BR388" s="3" t="s">
        <v>165</v>
      </c>
      <c r="BS388" s="3">
        <v>175516</v>
      </c>
      <c r="BT388" s="3">
        <v>4</v>
      </c>
      <c r="BV388" s="3" t="s">
        <v>1009</v>
      </c>
      <c r="BW388" s="3" t="s">
        <v>99</v>
      </c>
      <c r="BX388" s="3">
        <v>3</v>
      </c>
      <c r="BY388" s="3" t="s">
        <v>100</v>
      </c>
      <c r="CA388" s="3" t="s">
        <v>101</v>
      </c>
      <c r="CD388" s="3">
        <v>30.254719900000001</v>
      </c>
      <c r="CE388" s="3">
        <v>79</v>
      </c>
      <c r="CF388" s="3">
        <v>-95.276531199999994</v>
      </c>
      <c r="CI388" s="3" t="s">
        <v>102</v>
      </c>
      <c r="CJ388" s="3" t="s">
        <v>89</v>
      </c>
      <c r="CK388" s="3" t="s">
        <v>1010</v>
      </c>
      <c r="CL388" s="3">
        <v>2351079</v>
      </c>
      <c r="CM388" s="3">
        <v>168</v>
      </c>
      <c r="CN388" s="3">
        <v>9209</v>
      </c>
      <c r="CO388" s="3">
        <v>10</v>
      </c>
      <c r="CP388" s="3">
        <v>0</v>
      </c>
    </row>
    <row r="389" spans="1:94" ht="60">
      <c r="A389" s="4">
        <v>42409325860000</v>
      </c>
      <c r="B389" s="7">
        <v>4240932586</v>
      </c>
      <c r="C389" s="4">
        <f>COUNTIF(Table2[API 10/UWI],Table1[[#This Row],[Cleaned API]])</f>
        <v>4</v>
      </c>
      <c r="D389" s="7" t="str">
        <f>IFERROR(INDEX(Table2[Permit Type],MATCH(Table1[[#This Row],[Cleaned API]],Table2[API 10/UWI],0)), "Not in Permit List")</f>
        <v>Recomplete</v>
      </c>
      <c r="E389" s="7" t="str">
        <f>IF(AND(Table1[[#This Row],[Occurences in Magnum Permit List]]&gt;0, Table1[[#This Row],[Data Pull Permit Type]]="NewDrill"), "Y", "N")</f>
        <v>N</v>
      </c>
      <c r="F389" s="3" t="s">
        <v>89</v>
      </c>
      <c r="G389" s="3" t="s">
        <v>895</v>
      </c>
      <c r="H389" s="8" t="s">
        <v>320</v>
      </c>
      <c r="I389" s="3" t="s">
        <v>293</v>
      </c>
      <c r="J389" s="3" t="str">
        <f>LEFT(Table1[[#This Row],[County/Parish]],LEN(Table1[[#This Row],[County/Parish]])-5)</f>
        <v>SAN PATRICIO</v>
      </c>
      <c r="K389" s="3" t="s">
        <v>1011</v>
      </c>
      <c r="L389" s="3" t="s">
        <v>107</v>
      </c>
      <c r="M389" s="3" t="s">
        <v>94</v>
      </c>
      <c r="N389" s="3" t="s">
        <v>95</v>
      </c>
      <c r="O389" s="3">
        <v>9500</v>
      </c>
      <c r="P389" s="5">
        <v>38343</v>
      </c>
      <c r="Q389" s="5">
        <v>36465</v>
      </c>
      <c r="R389" s="5">
        <v>36678</v>
      </c>
      <c r="S389" s="3">
        <v>8</v>
      </c>
      <c r="T389" s="3">
        <v>30983</v>
      </c>
      <c r="V389" s="3">
        <v>8741</v>
      </c>
      <c r="X389" s="3">
        <v>929</v>
      </c>
      <c r="Y389" s="3">
        <v>2182</v>
      </c>
      <c r="Z389" s="3">
        <v>375141</v>
      </c>
      <c r="AA389" s="3">
        <v>13905</v>
      </c>
      <c r="AC389" s="3">
        <v>1771</v>
      </c>
      <c r="AD389" s="3">
        <v>5979</v>
      </c>
      <c r="AE389" s="3">
        <v>7539</v>
      </c>
      <c r="AF389" s="3" t="s">
        <v>96</v>
      </c>
      <c r="AG389" s="3">
        <v>28114</v>
      </c>
      <c r="AH389" s="3">
        <v>12225</v>
      </c>
      <c r="AI389" s="3">
        <v>323555</v>
      </c>
      <c r="AK389" s="3">
        <v>84</v>
      </c>
      <c r="AL389" s="3">
        <v>146</v>
      </c>
      <c r="AM389" s="3">
        <v>369</v>
      </c>
      <c r="AN389" s="3">
        <v>875161</v>
      </c>
      <c r="AO389" s="3">
        <v>39870</v>
      </c>
      <c r="AR389" s="5">
        <v>43862</v>
      </c>
      <c r="AV389" s="3">
        <v>4370</v>
      </c>
      <c r="AW389" s="3">
        <v>3544.56</v>
      </c>
      <c r="AX389" s="3">
        <v>3540</v>
      </c>
      <c r="AY389" s="3">
        <v>282.12200000000001</v>
      </c>
      <c r="AZ389" s="3">
        <v>228.8</v>
      </c>
      <c r="BA389" s="3">
        <v>425.8</v>
      </c>
      <c r="BB389" s="3">
        <v>11434</v>
      </c>
      <c r="BC389" s="3">
        <v>2</v>
      </c>
      <c r="BD389" s="3">
        <v>2616</v>
      </c>
      <c r="BE389" s="3">
        <v>2</v>
      </c>
      <c r="BF389" s="3">
        <v>4522</v>
      </c>
      <c r="BG389" s="3">
        <v>2</v>
      </c>
      <c r="BH389" s="3">
        <v>27</v>
      </c>
      <c r="BI389" s="3">
        <v>2</v>
      </c>
      <c r="BJ389" s="3">
        <v>8576</v>
      </c>
      <c r="BK389" s="3">
        <v>8584</v>
      </c>
      <c r="BM389" s="3">
        <v>37.700000000000003</v>
      </c>
      <c r="BN389" s="5">
        <v>36246</v>
      </c>
      <c r="BO389" s="3">
        <v>1</v>
      </c>
      <c r="BP389" s="3">
        <v>1</v>
      </c>
      <c r="BQ389" s="3" t="s">
        <v>745</v>
      </c>
      <c r="BR389" s="3" t="s">
        <v>165</v>
      </c>
      <c r="BS389" s="3">
        <v>12878</v>
      </c>
      <c r="BT389" s="3">
        <v>8</v>
      </c>
      <c r="BV389" s="3" t="s">
        <v>1012</v>
      </c>
      <c r="BW389" s="3" t="s">
        <v>99</v>
      </c>
      <c r="BX389" s="3">
        <v>4</v>
      </c>
      <c r="BY389" s="3" t="s">
        <v>100</v>
      </c>
      <c r="CA389" s="3" t="s">
        <v>101</v>
      </c>
      <c r="CD389" s="3">
        <v>27.984111899999998</v>
      </c>
      <c r="CE389" s="3">
        <v>231</v>
      </c>
      <c r="CF389" s="3">
        <v>-97.264985100000004</v>
      </c>
      <c r="CI389" s="3" t="s">
        <v>102</v>
      </c>
      <c r="CJ389" s="3" t="s">
        <v>89</v>
      </c>
      <c r="CK389" s="3" t="s">
        <v>350</v>
      </c>
      <c r="CL389" s="3">
        <v>2346556</v>
      </c>
      <c r="CM389" s="3">
        <v>8741</v>
      </c>
      <c r="CN389" s="3">
        <v>30983</v>
      </c>
      <c r="CO389" s="3">
        <v>375141</v>
      </c>
      <c r="CP389" s="3">
        <v>0</v>
      </c>
    </row>
    <row r="390" spans="1:94" ht="45">
      <c r="A390" s="4">
        <v>42089310100000</v>
      </c>
      <c r="B390" s="7">
        <v>4208931010</v>
      </c>
      <c r="C390" s="4">
        <f>COUNTIF(Table2[API 10/UWI],Table1[[#This Row],[Cleaned API]])</f>
        <v>4</v>
      </c>
      <c r="D390" s="7" t="str">
        <f>IFERROR(INDEX(Table2[Permit Type],MATCH(Table1[[#This Row],[Cleaned API]],Table2[API 10/UWI],0)), "Not in Permit List")</f>
        <v>Recomplete</v>
      </c>
      <c r="E390" s="7" t="str">
        <f>IF(AND(Table1[[#This Row],[Occurences in Magnum Permit List]]&gt;0, Table1[[#This Row],[Data Pull Permit Type]]="NewDrill"), "Y", "N")</f>
        <v>N</v>
      </c>
      <c r="F390" s="3" t="s">
        <v>89</v>
      </c>
      <c r="G390" s="3" t="s">
        <v>1013</v>
      </c>
      <c r="H390" s="8">
        <v>1</v>
      </c>
      <c r="I390" s="3" t="s">
        <v>179</v>
      </c>
      <c r="J390" s="3" t="str">
        <f>LEFT(Table1[[#This Row],[County/Parish]],LEN(Table1[[#This Row],[County/Parish]])-5)</f>
        <v>COLORADO</v>
      </c>
      <c r="K390" s="3">
        <v>7360</v>
      </c>
      <c r="L390" s="3" t="s">
        <v>93</v>
      </c>
      <c r="M390" s="3" t="s">
        <v>94</v>
      </c>
      <c r="N390" s="3" t="s">
        <v>95</v>
      </c>
      <c r="O390" s="3">
        <v>10800</v>
      </c>
      <c r="P390" s="5">
        <v>33989</v>
      </c>
      <c r="Q390" s="5">
        <v>36434</v>
      </c>
      <c r="R390" s="5">
        <v>40452</v>
      </c>
      <c r="S390" s="3">
        <v>131</v>
      </c>
      <c r="T390" s="3">
        <v>323674</v>
      </c>
      <c r="V390" s="3">
        <v>3124</v>
      </c>
      <c r="X390" s="3">
        <v>19</v>
      </c>
      <c r="Y390" s="3">
        <v>395</v>
      </c>
      <c r="Z390" s="3">
        <v>1295</v>
      </c>
      <c r="AA390" s="3">
        <v>57070</v>
      </c>
      <c r="AC390" s="3">
        <v>62</v>
      </c>
      <c r="AD390" s="3">
        <v>14814</v>
      </c>
      <c r="AE390" s="3">
        <v>599</v>
      </c>
      <c r="AF390" s="3" t="s">
        <v>108</v>
      </c>
      <c r="AG390" s="3">
        <v>78789</v>
      </c>
      <c r="AH390" s="3">
        <v>13731</v>
      </c>
      <c r="AI390" s="3">
        <v>105</v>
      </c>
      <c r="AJ390" s="3" t="s">
        <v>181</v>
      </c>
      <c r="AK390" s="3">
        <v>4</v>
      </c>
      <c r="AL390" s="3">
        <v>85</v>
      </c>
      <c r="AM390" s="3">
        <v>485</v>
      </c>
      <c r="AN390" s="3">
        <v>510133</v>
      </c>
      <c r="AO390" s="3">
        <v>2</v>
      </c>
      <c r="AP390" s="3">
        <v>42</v>
      </c>
      <c r="AQ390" s="3">
        <v>1035</v>
      </c>
      <c r="AR390" s="5">
        <v>40526</v>
      </c>
      <c r="AS390" s="3">
        <v>8</v>
      </c>
      <c r="AT390" s="3">
        <v>20</v>
      </c>
      <c r="AU390" s="3">
        <v>300</v>
      </c>
      <c r="AV390" s="3">
        <v>113560</v>
      </c>
      <c r="AW390" s="3">
        <v>18993.377</v>
      </c>
      <c r="AX390" s="3">
        <v>103610</v>
      </c>
      <c r="AY390" s="3">
        <v>52.65</v>
      </c>
      <c r="AZ390" s="3">
        <v>8.8000000000000007</v>
      </c>
      <c r="BA390" s="3">
        <v>48.1</v>
      </c>
      <c r="BB390" s="3">
        <v>14814</v>
      </c>
      <c r="BC390" s="3">
        <v>1</v>
      </c>
      <c r="BD390" s="3">
        <v>215</v>
      </c>
      <c r="BE390" s="3">
        <v>93</v>
      </c>
      <c r="BF390" s="3">
        <v>2551</v>
      </c>
      <c r="BG390" s="3">
        <v>2</v>
      </c>
      <c r="BH390" s="3">
        <v>15</v>
      </c>
      <c r="BI390" s="3">
        <v>2</v>
      </c>
      <c r="BJ390" s="3">
        <v>7240</v>
      </c>
      <c r="BK390" s="3">
        <v>7260</v>
      </c>
      <c r="BL390" s="3">
        <v>0.71</v>
      </c>
      <c r="BM390" s="3">
        <v>53.4</v>
      </c>
      <c r="BN390" s="5">
        <v>36443</v>
      </c>
      <c r="BO390" s="3">
        <v>1</v>
      </c>
      <c r="BP390" s="3">
        <v>1</v>
      </c>
      <c r="BQ390" s="3" t="s">
        <v>89</v>
      </c>
      <c r="BR390" s="3" t="s">
        <v>212</v>
      </c>
      <c r="BS390" s="3">
        <v>175274</v>
      </c>
      <c r="BT390" s="3">
        <v>20</v>
      </c>
      <c r="BV390" s="3" t="s">
        <v>243</v>
      </c>
      <c r="BW390" s="3" t="s">
        <v>99</v>
      </c>
      <c r="BX390" s="3">
        <v>3</v>
      </c>
      <c r="BY390" s="3" t="s">
        <v>100</v>
      </c>
      <c r="CA390" s="3" t="s">
        <v>101</v>
      </c>
      <c r="CD390" s="3">
        <v>29.525456999999999</v>
      </c>
      <c r="CE390" s="3">
        <v>215</v>
      </c>
      <c r="CF390" s="3">
        <v>-96.705159100000003</v>
      </c>
      <c r="CI390" s="3" t="s">
        <v>102</v>
      </c>
      <c r="CJ390" s="3" t="s">
        <v>89</v>
      </c>
      <c r="CK390" s="3" t="s">
        <v>383</v>
      </c>
      <c r="CL390" s="3">
        <v>2346301</v>
      </c>
      <c r="CM390" s="3">
        <v>151</v>
      </c>
      <c r="CN390" s="3">
        <v>2868</v>
      </c>
      <c r="CO390" s="3">
        <v>17</v>
      </c>
      <c r="CP390" s="3">
        <v>0</v>
      </c>
    </row>
    <row r="391" spans="1:94" ht="60">
      <c r="A391" s="4">
        <v>42291321570000</v>
      </c>
      <c r="B391" s="7">
        <v>4229132157</v>
      </c>
      <c r="C391" s="4">
        <f>COUNTIF(Table2[API 10/UWI],Table1[[#This Row],[Cleaned API]])</f>
        <v>0</v>
      </c>
      <c r="D391" s="7" t="str">
        <f>IFERROR(INDEX(Table2[Permit Type],MATCH(Table1[[#This Row],[Cleaned API]],Table2[API 10/UWI],0)), "Not in Permit List")</f>
        <v>Not in Permit List</v>
      </c>
      <c r="E391" s="7" t="str">
        <f>IF(AND(Table1[[#This Row],[Occurences in Magnum Permit List]]&gt;0, Table1[[#This Row],[Data Pull Permit Type]]="NewDrill"), "Y", "N")</f>
        <v>N</v>
      </c>
      <c r="F391" s="3" t="s">
        <v>490</v>
      </c>
      <c r="G391" s="3" t="s">
        <v>501</v>
      </c>
      <c r="H391" s="8">
        <v>28</v>
      </c>
      <c r="I391" s="3" t="s">
        <v>492</v>
      </c>
      <c r="J391" s="3" t="str">
        <f>LEFT(Table1[[#This Row],[County/Parish]],LEN(Table1[[#This Row],[County/Parish]])-5)</f>
        <v>LIBERTY</v>
      </c>
      <c r="K391" s="3" t="s">
        <v>1014</v>
      </c>
      <c r="L391" s="3" t="s">
        <v>107</v>
      </c>
      <c r="M391" s="3" t="s">
        <v>94</v>
      </c>
      <c r="N391" s="3" t="s">
        <v>119</v>
      </c>
      <c r="O391" s="3">
        <v>7500</v>
      </c>
      <c r="P391" s="5">
        <v>33816</v>
      </c>
      <c r="Q391" s="5">
        <v>36465</v>
      </c>
      <c r="R391" s="5">
        <v>43983</v>
      </c>
      <c r="S391" s="3">
        <v>204</v>
      </c>
      <c r="T391" s="3">
        <v>160810</v>
      </c>
      <c r="V391" s="3">
        <v>44729</v>
      </c>
      <c r="W391" s="3">
        <v>1</v>
      </c>
      <c r="X391" s="3">
        <v>25</v>
      </c>
      <c r="Z391" s="3">
        <v>624528</v>
      </c>
      <c r="AA391" s="3">
        <v>71531</v>
      </c>
      <c r="AC391" s="3">
        <v>1681</v>
      </c>
      <c r="AE391" s="3">
        <v>8270</v>
      </c>
      <c r="AF391" s="3" t="s">
        <v>108</v>
      </c>
      <c r="AG391" s="3">
        <v>10321</v>
      </c>
      <c r="AH391" s="3">
        <v>9990</v>
      </c>
      <c r="AI391" s="3">
        <v>55375</v>
      </c>
      <c r="AK391" s="3">
        <v>97</v>
      </c>
      <c r="AL391" s="3">
        <v>97</v>
      </c>
      <c r="AM391" s="3">
        <v>0</v>
      </c>
      <c r="AN391" s="3">
        <v>582968</v>
      </c>
      <c r="AO391" s="3">
        <v>464</v>
      </c>
      <c r="AP391" s="3">
        <v>86</v>
      </c>
      <c r="AR391" s="5">
        <v>43814</v>
      </c>
      <c r="AS391" s="3">
        <v>1595</v>
      </c>
      <c r="AV391" s="3">
        <v>0</v>
      </c>
      <c r="AX391" s="3">
        <v>3600</v>
      </c>
      <c r="BB391" s="3">
        <v>3760</v>
      </c>
      <c r="BC391" s="3">
        <v>3</v>
      </c>
      <c r="BD391" s="3">
        <v>3012</v>
      </c>
      <c r="BE391" s="3">
        <v>2</v>
      </c>
      <c r="BF391" s="3">
        <v>3012</v>
      </c>
      <c r="BG391" s="3">
        <v>2</v>
      </c>
      <c r="BH391" s="3">
        <v>18</v>
      </c>
      <c r="BI391" s="3">
        <v>2</v>
      </c>
      <c r="BJ391" s="3">
        <v>6924</v>
      </c>
      <c r="BK391" s="3">
        <v>7130</v>
      </c>
      <c r="BM391" s="3">
        <v>37.4</v>
      </c>
      <c r="BN391" s="5">
        <v>33866</v>
      </c>
      <c r="BO391" s="3">
        <v>1</v>
      </c>
      <c r="BP391" s="3">
        <v>1</v>
      </c>
      <c r="BR391" s="3" t="s">
        <v>97</v>
      </c>
      <c r="BS391" s="3">
        <v>23738</v>
      </c>
      <c r="BT391" s="3">
        <v>206</v>
      </c>
      <c r="BV391" s="3" t="s">
        <v>494</v>
      </c>
      <c r="BW391" s="3" t="s">
        <v>99</v>
      </c>
      <c r="BX391" s="3">
        <v>3</v>
      </c>
      <c r="BY391" s="3" t="s">
        <v>100</v>
      </c>
      <c r="CA391" s="3" t="s">
        <v>101</v>
      </c>
      <c r="CD391" s="3">
        <v>30.0874378</v>
      </c>
      <c r="CF391" s="3">
        <v>-94.965760500000002</v>
      </c>
      <c r="CI391" s="3" t="s">
        <v>102</v>
      </c>
      <c r="CJ391" s="3" t="s">
        <v>495</v>
      </c>
      <c r="CL391" s="3">
        <v>2341992</v>
      </c>
      <c r="CM391" s="3">
        <v>92</v>
      </c>
      <c r="CO391" s="3">
        <v>1707</v>
      </c>
      <c r="CP391" s="3">
        <v>176</v>
      </c>
    </row>
    <row r="392" spans="1:94" ht="75">
      <c r="A392" s="4">
        <v>42339309630000</v>
      </c>
      <c r="B392" s="7">
        <v>4233930963</v>
      </c>
      <c r="C392" s="4">
        <f>COUNTIF(Table2[API 10/UWI],Table1[[#This Row],[Cleaned API]])</f>
        <v>1</v>
      </c>
      <c r="D392" s="7" t="str">
        <f>IFERROR(INDEX(Table2[Permit Type],MATCH(Table1[[#This Row],[Cleaned API]],Table2[API 10/UWI],0)), "Not in Permit List")</f>
        <v>NewDrill</v>
      </c>
      <c r="E392" s="7" t="str">
        <f>IF(AND(Table1[[#This Row],[Occurences in Magnum Permit List]]&gt;0, Table1[[#This Row],[Data Pull Permit Type]]="NewDrill"), "Y", "N")</f>
        <v>Y</v>
      </c>
      <c r="F392" s="3" t="s">
        <v>89</v>
      </c>
      <c r="G392" s="3" t="s">
        <v>1007</v>
      </c>
      <c r="H392" s="8" t="s">
        <v>1015</v>
      </c>
      <c r="I392" s="3" t="s">
        <v>602</v>
      </c>
      <c r="J392" s="3" t="str">
        <f>LEFT(Table1[[#This Row],[County/Parish]],LEN(Table1[[#This Row],[County/Parish]])-5)</f>
        <v>MONTGOMERY</v>
      </c>
      <c r="K392" s="3" t="s">
        <v>956</v>
      </c>
      <c r="L392" s="3" t="s">
        <v>93</v>
      </c>
      <c r="M392" s="3" t="s">
        <v>194</v>
      </c>
      <c r="N392" s="3" t="s">
        <v>95</v>
      </c>
      <c r="O392" s="3">
        <v>11504</v>
      </c>
      <c r="P392" s="5">
        <v>36283</v>
      </c>
      <c r="Q392" s="5">
        <v>36434</v>
      </c>
      <c r="R392" s="5">
        <v>36526</v>
      </c>
      <c r="S392" s="3">
        <v>4</v>
      </c>
      <c r="T392" s="3">
        <v>4179</v>
      </c>
      <c r="V392" s="3">
        <v>243</v>
      </c>
      <c r="X392" s="3">
        <v>10</v>
      </c>
      <c r="Y392" s="3">
        <v>261</v>
      </c>
      <c r="Z392" s="3">
        <v>874</v>
      </c>
      <c r="AA392" s="3">
        <v>940</v>
      </c>
      <c r="AC392" s="3">
        <v>56</v>
      </c>
      <c r="AD392" s="3">
        <v>1042</v>
      </c>
      <c r="AF392" s="3" t="s">
        <v>108</v>
      </c>
      <c r="AK392" s="3">
        <v>1</v>
      </c>
      <c r="AL392" s="3">
        <v>7</v>
      </c>
      <c r="AM392" s="3">
        <v>31</v>
      </c>
      <c r="AN392" s="3">
        <v>40100</v>
      </c>
      <c r="AO392" s="3">
        <v>55</v>
      </c>
      <c r="AR392" s="5">
        <v>37926</v>
      </c>
      <c r="AT392" s="3">
        <v>0</v>
      </c>
      <c r="AU392" s="3">
        <v>0</v>
      </c>
      <c r="AV392" s="3">
        <v>21340</v>
      </c>
      <c r="AW392" s="3">
        <v>17197.530999999999</v>
      </c>
      <c r="AX392" s="3">
        <v>17200</v>
      </c>
      <c r="AY392" s="3">
        <v>58.148000000000003</v>
      </c>
      <c r="AZ392" s="3">
        <v>46.9</v>
      </c>
      <c r="BA392" s="3">
        <v>38.299999999999997</v>
      </c>
      <c r="BB392" s="3">
        <v>1937</v>
      </c>
      <c r="BC392" s="3">
        <v>3</v>
      </c>
      <c r="BD392" s="3">
        <v>133</v>
      </c>
      <c r="BE392" s="3">
        <v>3</v>
      </c>
      <c r="BF392" s="3">
        <v>456</v>
      </c>
      <c r="BG392" s="3">
        <v>3</v>
      </c>
      <c r="BH392" s="3">
        <v>3</v>
      </c>
      <c r="BI392" s="3">
        <v>3</v>
      </c>
      <c r="BJ392" s="3">
        <v>10458</v>
      </c>
      <c r="BK392" s="3">
        <v>10482</v>
      </c>
      <c r="BL392" s="3">
        <v>0.68</v>
      </c>
      <c r="BM392" s="3">
        <v>51.1</v>
      </c>
      <c r="BN392" s="5">
        <v>36445</v>
      </c>
      <c r="BO392" s="3">
        <v>1</v>
      </c>
      <c r="BP392" s="3">
        <v>1</v>
      </c>
      <c r="BQ392" s="3" t="s">
        <v>815</v>
      </c>
      <c r="BR392" s="3" t="s">
        <v>165</v>
      </c>
      <c r="BS392" s="3">
        <v>175020</v>
      </c>
      <c r="BT392" s="3">
        <v>24</v>
      </c>
      <c r="BV392" s="3" t="s">
        <v>1009</v>
      </c>
      <c r="BW392" s="3" t="s">
        <v>99</v>
      </c>
      <c r="BX392" s="3">
        <v>3</v>
      </c>
      <c r="BY392" s="3" t="s">
        <v>100</v>
      </c>
      <c r="CA392" s="3" t="s">
        <v>101</v>
      </c>
      <c r="CD392" s="3">
        <v>30.254719900000001</v>
      </c>
      <c r="CE392" s="3">
        <v>79</v>
      </c>
      <c r="CF392" s="3">
        <v>-95.276531199999994</v>
      </c>
      <c r="CI392" s="3" t="s">
        <v>102</v>
      </c>
      <c r="CJ392" s="3" t="s">
        <v>89</v>
      </c>
      <c r="CK392" s="3" t="s">
        <v>1010</v>
      </c>
      <c r="CL392" s="3">
        <v>2341745</v>
      </c>
      <c r="CM392" s="3">
        <v>243</v>
      </c>
      <c r="CN392" s="3">
        <v>4179</v>
      </c>
      <c r="CO392" s="3">
        <v>874</v>
      </c>
      <c r="CP392" s="3">
        <v>0</v>
      </c>
    </row>
    <row r="393" spans="1:94" ht="60">
      <c r="A393" s="4">
        <v>42123318580000</v>
      </c>
      <c r="B393" s="7">
        <v>4212331858</v>
      </c>
      <c r="C393" s="4">
        <f>COUNTIF(Table2[API 10/UWI],Table1[[#This Row],[Cleaned API]])</f>
        <v>1</v>
      </c>
      <c r="D393" s="7" t="str">
        <f>IFERROR(INDEX(Table2[Permit Type],MATCH(Table1[[#This Row],[Cleaned API]],Table2[API 10/UWI],0)), "Not in Permit List")</f>
        <v>NewDrill</v>
      </c>
      <c r="E393" s="7" t="str">
        <f>IF(AND(Table1[[#This Row],[Occurences in Magnum Permit List]]&gt;0, Table1[[#This Row],[Data Pull Permit Type]]="NewDrill"), "Y", "N")</f>
        <v>Y</v>
      </c>
      <c r="F393" s="3" t="s">
        <v>89</v>
      </c>
      <c r="G393" s="3" t="s">
        <v>1016</v>
      </c>
      <c r="H393" s="8">
        <v>4</v>
      </c>
      <c r="I393" s="3" t="s">
        <v>275</v>
      </c>
      <c r="J393" s="3" t="str">
        <f>LEFT(Table1[[#This Row],[County/Parish]],LEN(Table1[[#This Row],[County/Parish]])-5)</f>
        <v>DEWITT</v>
      </c>
      <c r="K393" s="3" t="s">
        <v>1017</v>
      </c>
      <c r="L393" s="3" t="s">
        <v>93</v>
      </c>
      <c r="M393" s="3" t="s">
        <v>94</v>
      </c>
      <c r="N393" s="3" t="s">
        <v>95</v>
      </c>
      <c r="O393" s="3">
        <v>11195</v>
      </c>
      <c r="P393" s="5">
        <v>36297</v>
      </c>
      <c r="Q393" s="5">
        <v>36373</v>
      </c>
      <c r="R393" s="5">
        <v>43983</v>
      </c>
      <c r="S393" s="3">
        <v>75</v>
      </c>
      <c r="T393" s="3">
        <v>139705</v>
      </c>
      <c r="U393" s="3">
        <v>2</v>
      </c>
      <c r="V393" s="3">
        <v>1276</v>
      </c>
      <c r="Y393" s="3">
        <v>54</v>
      </c>
      <c r="Z393" s="3">
        <v>83209</v>
      </c>
      <c r="AA393" s="3">
        <v>24560</v>
      </c>
      <c r="AB393" s="3" t="s">
        <v>163</v>
      </c>
      <c r="AC393" s="3">
        <v>170</v>
      </c>
      <c r="AD393" s="3">
        <v>19077</v>
      </c>
      <c r="AE393" s="3">
        <v>404</v>
      </c>
      <c r="AF393" s="3" t="s">
        <v>96</v>
      </c>
      <c r="AG393" s="3">
        <v>41866</v>
      </c>
      <c r="AH393" s="3">
        <v>7382</v>
      </c>
      <c r="AI393" s="3">
        <v>333</v>
      </c>
      <c r="AJ393" s="3" t="s">
        <v>164</v>
      </c>
      <c r="AK393" s="3">
        <v>3</v>
      </c>
      <c r="AL393" s="3">
        <v>41</v>
      </c>
      <c r="AM393" s="3">
        <v>227</v>
      </c>
      <c r="AN393" s="3">
        <v>244667</v>
      </c>
      <c r="AO393" s="3">
        <v>92</v>
      </c>
      <c r="AQ393" s="3">
        <v>1181</v>
      </c>
      <c r="AR393" s="5">
        <v>42292</v>
      </c>
      <c r="AS393" s="3">
        <v>2008</v>
      </c>
      <c r="AT393" s="3">
        <v>45</v>
      </c>
      <c r="AU393" s="3">
        <v>500</v>
      </c>
      <c r="AV393" s="3">
        <v>75560</v>
      </c>
      <c r="AX393" s="3">
        <v>109490</v>
      </c>
      <c r="AZ393" s="3">
        <v>13.2</v>
      </c>
      <c r="BA393" s="3">
        <v>0</v>
      </c>
      <c r="BB393" s="3">
        <v>19077</v>
      </c>
      <c r="BC393" s="3">
        <v>1</v>
      </c>
      <c r="BD393" s="3">
        <v>191</v>
      </c>
      <c r="BE393" s="3">
        <v>8</v>
      </c>
      <c r="BF393" s="3">
        <v>3350</v>
      </c>
      <c r="BG393" s="3">
        <v>1</v>
      </c>
      <c r="BH393" s="3">
        <v>20</v>
      </c>
      <c r="BI393" s="3">
        <v>1</v>
      </c>
      <c r="BJ393" s="3">
        <v>11084</v>
      </c>
      <c r="BK393" s="3">
        <v>11088</v>
      </c>
      <c r="BL393" s="3">
        <v>0.65</v>
      </c>
      <c r="BN393" s="5">
        <v>36379</v>
      </c>
      <c r="BO393" s="3">
        <v>1</v>
      </c>
      <c r="BP393" s="3">
        <v>1</v>
      </c>
      <c r="BQ393" s="3" t="s">
        <v>745</v>
      </c>
      <c r="BR393" s="3" t="s">
        <v>150</v>
      </c>
      <c r="BS393" s="3">
        <v>174916</v>
      </c>
      <c r="BT393" s="3">
        <v>4</v>
      </c>
      <c r="BV393" s="3" t="s">
        <v>277</v>
      </c>
      <c r="BW393" s="3" t="s">
        <v>99</v>
      </c>
      <c r="BX393" s="3">
        <v>2</v>
      </c>
      <c r="BY393" s="3" t="s">
        <v>100</v>
      </c>
      <c r="CA393" s="3" t="s">
        <v>101</v>
      </c>
      <c r="CD393" s="3">
        <v>28.9626655</v>
      </c>
      <c r="CE393" s="3">
        <v>455</v>
      </c>
      <c r="CF393" s="3">
        <v>-97.410620300000005</v>
      </c>
      <c r="CI393" s="3" t="s">
        <v>102</v>
      </c>
      <c r="CJ393" s="3" t="s">
        <v>89</v>
      </c>
      <c r="CK393" s="3" t="s">
        <v>278</v>
      </c>
      <c r="CL393" s="3">
        <v>2341717</v>
      </c>
      <c r="CN393" s="3">
        <v>602</v>
      </c>
      <c r="CO393" s="3">
        <v>1024</v>
      </c>
      <c r="CP393" s="3">
        <v>0</v>
      </c>
    </row>
    <row r="394" spans="1:94" ht="45">
      <c r="A394" s="4">
        <v>42007301360000</v>
      </c>
      <c r="B394" s="7">
        <v>4200730136</v>
      </c>
      <c r="C394" s="4">
        <f>COUNTIF(Table2[API 10/UWI],Table1[[#This Row],[Cleaned API]])</f>
        <v>1</v>
      </c>
      <c r="D394" s="7" t="str">
        <f>IFERROR(INDEX(Table2[Permit Type],MATCH(Table1[[#This Row],[Cleaned API]],Table2[API 10/UWI],0)), "Not in Permit List")</f>
        <v>Amended</v>
      </c>
      <c r="E394" s="7" t="str">
        <f>IF(AND(Table1[[#This Row],[Occurences in Magnum Permit List]]&gt;0, Table1[[#This Row],[Data Pull Permit Type]]="NewDrill"), "Y", "N")</f>
        <v>N</v>
      </c>
      <c r="F394" s="3" t="s">
        <v>89</v>
      </c>
      <c r="G394" s="3" t="s">
        <v>1018</v>
      </c>
      <c r="H394" s="8">
        <v>1</v>
      </c>
      <c r="I394" s="3" t="s">
        <v>298</v>
      </c>
      <c r="J394" s="3" t="str">
        <f>LEFT(Table1[[#This Row],[County/Parish]],LEN(Table1[[#This Row],[County/Parish]])-5)</f>
        <v>ARANSAS</v>
      </c>
      <c r="K394" s="3" t="s">
        <v>1019</v>
      </c>
      <c r="L394" s="3" t="s">
        <v>107</v>
      </c>
      <c r="M394" s="3" t="s">
        <v>94</v>
      </c>
      <c r="N394" s="3" t="s">
        <v>95</v>
      </c>
      <c r="O394" s="3">
        <v>13000</v>
      </c>
      <c r="P394" s="5">
        <v>24078</v>
      </c>
      <c r="Q394" s="5">
        <v>36039</v>
      </c>
      <c r="R394" s="5">
        <v>42401</v>
      </c>
      <c r="S394" s="3">
        <v>201</v>
      </c>
      <c r="T394" s="3">
        <v>230391</v>
      </c>
      <c r="V394" s="3">
        <v>148597</v>
      </c>
      <c r="X394" s="3">
        <v>11</v>
      </c>
      <c r="Z394" s="3">
        <v>0</v>
      </c>
      <c r="AA394" s="3">
        <v>186995</v>
      </c>
      <c r="AC394" s="3">
        <v>1428</v>
      </c>
      <c r="AD394" s="3">
        <v>508</v>
      </c>
      <c r="AE394" s="3">
        <v>15310</v>
      </c>
      <c r="AF394" s="3" t="s">
        <v>96</v>
      </c>
      <c r="AG394" s="3">
        <v>12254</v>
      </c>
      <c r="AH394" s="3">
        <v>17352</v>
      </c>
      <c r="AI394" s="3">
        <v>0</v>
      </c>
      <c r="AK394" s="3">
        <v>92</v>
      </c>
      <c r="AL394" s="3">
        <v>100</v>
      </c>
      <c r="AM394" s="3">
        <v>52</v>
      </c>
      <c r="AN394" s="3">
        <v>601677</v>
      </c>
      <c r="AO394" s="3">
        <v>0</v>
      </c>
      <c r="AP394" s="3">
        <v>2509</v>
      </c>
      <c r="AR394" s="5">
        <v>43862</v>
      </c>
      <c r="AS394" s="3">
        <v>0</v>
      </c>
      <c r="AV394" s="3">
        <v>570</v>
      </c>
      <c r="AX394" s="3">
        <v>1550</v>
      </c>
      <c r="AZ394" s="3">
        <v>1769</v>
      </c>
      <c r="BB394" s="3">
        <v>6379</v>
      </c>
      <c r="BC394" s="3">
        <v>32</v>
      </c>
      <c r="BD394" s="3">
        <v>2957</v>
      </c>
      <c r="BE394" s="3">
        <v>4</v>
      </c>
      <c r="BF394" s="3">
        <v>3436</v>
      </c>
      <c r="BG394" s="3">
        <v>38</v>
      </c>
      <c r="BH394" s="3">
        <v>21</v>
      </c>
      <c r="BI394" s="3">
        <v>38</v>
      </c>
      <c r="BJ394" s="3">
        <v>7807</v>
      </c>
      <c r="BK394" s="3">
        <v>7933</v>
      </c>
      <c r="BM394" s="3">
        <v>36.700000000000003</v>
      </c>
      <c r="BN394" s="5">
        <v>30855</v>
      </c>
      <c r="BO394" s="3">
        <v>1</v>
      </c>
      <c r="BP394" s="3">
        <v>1</v>
      </c>
      <c r="BQ394" s="3" t="s">
        <v>89</v>
      </c>
      <c r="BR394" s="3" t="s">
        <v>207</v>
      </c>
      <c r="BS394" s="3">
        <v>12863</v>
      </c>
      <c r="BT394" s="3">
        <v>126</v>
      </c>
      <c r="BV394" s="3" t="s">
        <v>1020</v>
      </c>
      <c r="BW394" s="3" t="s">
        <v>99</v>
      </c>
      <c r="BX394" s="3">
        <v>4</v>
      </c>
      <c r="BY394" s="3" t="s">
        <v>100</v>
      </c>
      <c r="CA394" s="3" t="s">
        <v>101</v>
      </c>
      <c r="CD394" s="3">
        <v>27.977553199999999</v>
      </c>
      <c r="CF394" s="3">
        <v>-97.087556000000006</v>
      </c>
      <c r="CI394" s="3" t="s">
        <v>102</v>
      </c>
      <c r="CJ394" s="3" t="s">
        <v>89</v>
      </c>
      <c r="CL394" s="3">
        <v>2326002</v>
      </c>
      <c r="CM394" s="3">
        <v>1080</v>
      </c>
      <c r="CO394" s="3">
        <v>0</v>
      </c>
      <c r="CP394" s="3">
        <v>0</v>
      </c>
    </row>
    <row r="395" spans="1:94" ht="60">
      <c r="A395" s="4">
        <v>42015301320000</v>
      </c>
      <c r="B395" s="7">
        <v>4201530132</v>
      </c>
      <c r="C395" s="4">
        <f>COUNTIF(Table2[API 10/UWI],Table1[[#This Row],[Cleaned API]])</f>
        <v>2</v>
      </c>
      <c r="D395" s="7" t="str">
        <f>IFERROR(INDEX(Table2[Permit Type],MATCH(Table1[[#This Row],[Cleaned API]],Table2[API 10/UWI],0)), "Not in Permit List")</f>
        <v>Recomplete</v>
      </c>
      <c r="E395" s="7" t="str">
        <f>IF(AND(Table1[[#This Row],[Occurences in Magnum Permit List]]&gt;0, Table1[[#This Row],[Data Pull Permit Type]]="NewDrill"), "Y", "N")</f>
        <v>N</v>
      </c>
      <c r="F395" s="3" t="s">
        <v>89</v>
      </c>
      <c r="G395" s="3" t="s">
        <v>1021</v>
      </c>
      <c r="H395" s="8">
        <v>1</v>
      </c>
      <c r="I395" s="3" t="s">
        <v>236</v>
      </c>
      <c r="J395" s="3" t="str">
        <f>LEFT(Table1[[#This Row],[County/Parish]],LEN(Table1[[#This Row],[County/Parish]])-5)</f>
        <v>AUSTIN</v>
      </c>
      <c r="K395" s="3" t="s">
        <v>1022</v>
      </c>
      <c r="L395" s="3" t="s">
        <v>107</v>
      </c>
      <c r="M395" s="3" t="s">
        <v>94</v>
      </c>
      <c r="N395" s="3" t="s">
        <v>95</v>
      </c>
      <c r="O395" s="3">
        <v>10816</v>
      </c>
      <c r="P395" s="5">
        <v>33105</v>
      </c>
      <c r="Q395" s="5">
        <v>36373</v>
      </c>
      <c r="R395" s="5">
        <v>37834</v>
      </c>
      <c r="S395" s="3">
        <v>41</v>
      </c>
      <c r="T395" s="3">
        <v>56733</v>
      </c>
      <c r="V395" s="3">
        <v>10670</v>
      </c>
      <c r="X395" s="3">
        <v>3</v>
      </c>
      <c r="Y395" s="3">
        <v>6</v>
      </c>
      <c r="Z395" s="3">
        <v>0</v>
      </c>
      <c r="AA395" s="3">
        <v>20126</v>
      </c>
      <c r="AC395" s="3">
        <v>282</v>
      </c>
      <c r="AD395" s="3">
        <v>1113</v>
      </c>
      <c r="AE395" s="3">
        <v>1207</v>
      </c>
      <c r="AF395" s="3" t="s">
        <v>108</v>
      </c>
      <c r="AG395" s="3">
        <v>6012</v>
      </c>
      <c r="AH395" s="3">
        <v>2209</v>
      </c>
      <c r="AI395" s="3">
        <v>0</v>
      </c>
      <c r="AJ395" s="3" t="s">
        <v>181</v>
      </c>
      <c r="AK395" s="3">
        <v>13</v>
      </c>
      <c r="AL395" s="3">
        <v>24</v>
      </c>
      <c r="AM395" s="3">
        <v>70</v>
      </c>
      <c r="AN395" s="3">
        <v>146033</v>
      </c>
      <c r="AO395" s="3">
        <v>0</v>
      </c>
      <c r="AP395" s="3">
        <v>3364</v>
      </c>
      <c r="AQ395" s="3">
        <v>11905</v>
      </c>
      <c r="AR395" s="5">
        <v>39142</v>
      </c>
      <c r="AS395" s="3">
        <v>0</v>
      </c>
      <c r="AV395" s="3">
        <v>5470</v>
      </c>
      <c r="AW395" s="3">
        <v>5000</v>
      </c>
      <c r="AX395" s="3">
        <v>5320</v>
      </c>
      <c r="AY395" s="3">
        <v>200</v>
      </c>
      <c r="AZ395" s="3">
        <v>182.9</v>
      </c>
      <c r="BA395" s="3">
        <v>500</v>
      </c>
      <c r="BB395" s="3">
        <v>4634</v>
      </c>
      <c r="BC395" s="3">
        <v>27</v>
      </c>
      <c r="BD395" s="3">
        <v>673</v>
      </c>
      <c r="BE395" s="3">
        <v>8</v>
      </c>
      <c r="BF395" s="3">
        <v>1397</v>
      </c>
      <c r="BG395" s="3">
        <v>8</v>
      </c>
      <c r="BH395" s="3">
        <v>8</v>
      </c>
      <c r="BI395" s="3">
        <v>8</v>
      </c>
      <c r="BJ395" s="3">
        <v>9218</v>
      </c>
      <c r="BK395" s="3">
        <v>9222</v>
      </c>
      <c r="BM395" s="3">
        <v>40</v>
      </c>
      <c r="BN395" s="5">
        <v>26937</v>
      </c>
      <c r="BO395" s="3">
        <v>1</v>
      </c>
      <c r="BP395" s="3">
        <v>1</v>
      </c>
      <c r="BQ395" s="3" t="s">
        <v>995</v>
      </c>
      <c r="BR395" s="3" t="s">
        <v>150</v>
      </c>
      <c r="BS395" s="3">
        <v>23718</v>
      </c>
      <c r="BT395" s="3">
        <v>4</v>
      </c>
      <c r="BV395" s="3" t="s">
        <v>640</v>
      </c>
      <c r="BW395" s="3" t="s">
        <v>99</v>
      </c>
      <c r="BX395" s="3">
        <v>3</v>
      </c>
      <c r="BY395" s="3" t="s">
        <v>100</v>
      </c>
      <c r="CA395" s="3" t="s">
        <v>101</v>
      </c>
      <c r="CD395" s="3">
        <v>29.965240900000001</v>
      </c>
      <c r="CE395" s="3">
        <v>4</v>
      </c>
      <c r="CF395" s="3">
        <v>-96.349597700000004</v>
      </c>
      <c r="CI395" s="3" t="s">
        <v>102</v>
      </c>
      <c r="CJ395" s="3" t="s">
        <v>89</v>
      </c>
      <c r="CK395" s="3" t="s">
        <v>505</v>
      </c>
      <c r="CL395" s="3">
        <v>2325996</v>
      </c>
      <c r="CM395" s="3">
        <v>253</v>
      </c>
      <c r="CN395" s="3">
        <v>1265</v>
      </c>
      <c r="CO395" s="3">
        <v>0</v>
      </c>
      <c r="CP395" s="3">
        <v>0</v>
      </c>
    </row>
    <row r="396" spans="1:94" ht="60">
      <c r="A396" s="4">
        <v>42123006370000</v>
      </c>
      <c r="B396" s="7">
        <v>4212300637</v>
      </c>
      <c r="C396" s="4">
        <f>COUNTIF(Table2[API 10/UWI],Table1[[#This Row],[Cleaned API]])</f>
        <v>1</v>
      </c>
      <c r="D396" s="7" t="str">
        <f>IFERROR(INDEX(Table2[Permit Type],MATCH(Table1[[#This Row],[Cleaned API]],Table2[API 10/UWI],0)), "Not in Permit List")</f>
        <v>Recomplete</v>
      </c>
      <c r="E396" s="7" t="str">
        <f>IF(AND(Table1[[#This Row],[Occurences in Magnum Permit List]]&gt;0, Table1[[#This Row],[Data Pull Permit Type]]="NewDrill"), "Y", "N")</f>
        <v>N</v>
      </c>
      <c r="F396" s="3" t="s">
        <v>89</v>
      </c>
      <c r="G396" s="3" t="s">
        <v>1023</v>
      </c>
      <c r="H396" s="8">
        <v>1</v>
      </c>
      <c r="I396" s="3" t="s">
        <v>275</v>
      </c>
      <c r="J396" s="3" t="str">
        <f>LEFT(Table1[[#This Row],[County/Parish]],LEN(Table1[[#This Row],[County/Parish]])-5)</f>
        <v>DEWITT</v>
      </c>
      <c r="K396" s="3" t="s">
        <v>1024</v>
      </c>
      <c r="L396" s="3" t="s">
        <v>107</v>
      </c>
      <c r="M396" s="3" t="s">
        <v>94</v>
      </c>
      <c r="N396" s="3" t="s">
        <v>95</v>
      </c>
      <c r="O396" s="3">
        <v>7671</v>
      </c>
      <c r="P396" s="5">
        <v>36375</v>
      </c>
      <c r="Q396" s="5">
        <v>36373</v>
      </c>
      <c r="R396" s="5">
        <v>37347</v>
      </c>
      <c r="S396" s="3">
        <v>31</v>
      </c>
      <c r="T396" s="3">
        <v>7219</v>
      </c>
      <c r="V396" s="3">
        <v>4119</v>
      </c>
      <c r="X396" s="3">
        <v>11</v>
      </c>
      <c r="Z396" s="3">
        <v>0</v>
      </c>
      <c r="AA396" s="3">
        <v>5322</v>
      </c>
      <c r="AB396" s="3" t="s">
        <v>163</v>
      </c>
      <c r="AC396" s="3">
        <v>122</v>
      </c>
      <c r="AD396" s="3">
        <v>357</v>
      </c>
      <c r="AE396" s="3">
        <v>1384</v>
      </c>
      <c r="AF396" s="3" t="s">
        <v>96</v>
      </c>
      <c r="AG396" s="3">
        <v>4407</v>
      </c>
      <c r="AH396" s="3">
        <v>2118</v>
      </c>
      <c r="AI396" s="3">
        <v>0</v>
      </c>
      <c r="AJ396" s="3" t="s">
        <v>164</v>
      </c>
      <c r="AK396" s="3">
        <v>11</v>
      </c>
      <c r="AL396" s="3">
        <v>18</v>
      </c>
      <c r="AM396" s="3">
        <v>40</v>
      </c>
      <c r="AN396" s="3">
        <v>108067</v>
      </c>
      <c r="AO396" s="3">
        <v>0</v>
      </c>
      <c r="AP396" s="3">
        <v>1140</v>
      </c>
      <c r="AQ396" s="3">
        <v>1400</v>
      </c>
      <c r="AR396" s="5">
        <v>43435</v>
      </c>
      <c r="AS396" s="3">
        <v>0</v>
      </c>
      <c r="AV396" s="3">
        <v>3540</v>
      </c>
      <c r="AX396" s="3">
        <v>1750</v>
      </c>
      <c r="AZ396" s="3">
        <v>282.89999999999998</v>
      </c>
      <c r="BB396" s="3">
        <v>1202</v>
      </c>
      <c r="BC396" s="3">
        <v>2</v>
      </c>
      <c r="BD396" s="3">
        <v>340</v>
      </c>
      <c r="BE396" s="3">
        <v>2</v>
      </c>
      <c r="BF396" s="3">
        <v>540</v>
      </c>
      <c r="BG396" s="3">
        <v>2</v>
      </c>
      <c r="BH396" s="3">
        <v>3</v>
      </c>
      <c r="BI396" s="3">
        <v>2</v>
      </c>
      <c r="BJ396" s="3">
        <v>4836</v>
      </c>
      <c r="BK396" s="3">
        <v>4878</v>
      </c>
      <c r="BM396" s="3">
        <v>40</v>
      </c>
      <c r="BN396" s="5">
        <v>19225</v>
      </c>
      <c r="BO396" s="3">
        <v>1</v>
      </c>
      <c r="BP396" s="3">
        <v>1</v>
      </c>
      <c r="BQ396" s="3" t="s">
        <v>807</v>
      </c>
      <c r="BR396" s="3" t="s">
        <v>97</v>
      </c>
      <c r="BS396" s="3">
        <v>8462</v>
      </c>
      <c r="BT396" s="3">
        <v>42</v>
      </c>
      <c r="BV396" s="3" t="s">
        <v>520</v>
      </c>
      <c r="BW396" s="3" t="s">
        <v>99</v>
      </c>
      <c r="BX396" s="3">
        <v>2</v>
      </c>
      <c r="BY396" s="3" t="s">
        <v>100</v>
      </c>
      <c r="CA396" s="3" t="s">
        <v>101</v>
      </c>
      <c r="CD396" s="3">
        <v>28.951527599999999</v>
      </c>
      <c r="CE396" s="3">
        <v>335</v>
      </c>
      <c r="CF396" s="3">
        <v>-97.325997200000003</v>
      </c>
      <c r="CI396" s="3" t="s">
        <v>102</v>
      </c>
      <c r="CJ396" s="3" t="s">
        <v>89</v>
      </c>
      <c r="CK396" s="3" t="s">
        <v>531</v>
      </c>
      <c r="CL396" s="3">
        <v>2325979</v>
      </c>
      <c r="CM396" s="3">
        <v>924</v>
      </c>
      <c r="CO396" s="3">
        <v>0</v>
      </c>
      <c r="CP396" s="3">
        <v>0</v>
      </c>
    </row>
    <row r="397" spans="1:94" ht="60">
      <c r="A397" s="4">
        <v>42409325860000</v>
      </c>
      <c r="B397" s="7">
        <v>4240932586</v>
      </c>
      <c r="C397" s="4">
        <f>COUNTIF(Table2[API 10/UWI],Table1[[#This Row],[Cleaned API]])</f>
        <v>4</v>
      </c>
      <c r="D397" s="7" t="str">
        <f>IFERROR(INDEX(Table2[Permit Type],MATCH(Table1[[#This Row],[Cleaned API]],Table2[API 10/UWI],0)), "Not in Permit List")</f>
        <v>Recomplete</v>
      </c>
      <c r="E397" s="7" t="str">
        <f>IF(AND(Table1[[#This Row],[Occurences in Magnum Permit List]]&gt;0, Table1[[#This Row],[Data Pull Permit Type]]="NewDrill"), "Y", "N")</f>
        <v>N</v>
      </c>
      <c r="F397" s="3" t="s">
        <v>502</v>
      </c>
      <c r="G397" s="3" t="s">
        <v>348</v>
      </c>
      <c r="H397" s="8"/>
      <c r="I397" s="3" t="s">
        <v>293</v>
      </c>
      <c r="J397" s="3" t="str">
        <f>LEFT(Table1[[#This Row],[County/Parish]],LEN(Table1[[#This Row],[County/Parish]])-5)</f>
        <v>SAN PATRICIO</v>
      </c>
      <c r="K397" s="3" t="s">
        <v>1025</v>
      </c>
      <c r="L397" s="3" t="s">
        <v>107</v>
      </c>
      <c r="M397" s="3" t="s">
        <v>94</v>
      </c>
      <c r="N397" s="3" t="s">
        <v>95</v>
      </c>
      <c r="O397" s="3">
        <v>9500</v>
      </c>
      <c r="P397" s="5">
        <v>38343</v>
      </c>
      <c r="Q397" s="5">
        <v>36251</v>
      </c>
      <c r="R397" s="5">
        <v>37591</v>
      </c>
      <c r="S397" s="3">
        <v>44</v>
      </c>
      <c r="T397" s="3">
        <v>244414</v>
      </c>
      <c r="V397" s="3">
        <v>56223</v>
      </c>
      <c r="Y397" s="3">
        <v>741</v>
      </c>
      <c r="Z397" s="3">
        <v>95277</v>
      </c>
      <c r="AA397" s="3">
        <v>96959</v>
      </c>
      <c r="AC397" s="3">
        <v>1312</v>
      </c>
      <c r="AD397" s="3">
        <v>4680</v>
      </c>
      <c r="AE397" s="3">
        <v>17969</v>
      </c>
      <c r="AF397" s="3" t="s">
        <v>96</v>
      </c>
      <c r="AG397" s="3">
        <v>64097</v>
      </c>
      <c r="AH397" s="3">
        <v>28652</v>
      </c>
      <c r="AI397" s="3">
        <v>39204</v>
      </c>
      <c r="AK397" s="3">
        <v>189</v>
      </c>
      <c r="AL397" s="3">
        <v>285</v>
      </c>
      <c r="AM397" s="3">
        <v>579</v>
      </c>
      <c r="AN397" s="3">
        <v>1710419</v>
      </c>
      <c r="AO397" s="3">
        <v>0</v>
      </c>
      <c r="AP397" s="3">
        <v>12239</v>
      </c>
      <c r="AQ397" s="3">
        <v>71518</v>
      </c>
      <c r="AR397" s="5">
        <v>38783</v>
      </c>
      <c r="AS397" s="3">
        <v>4073</v>
      </c>
      <c r="AV397" s="3">
        <v>3070</v>
      </c>
      <c r="AW397" s="3">
        <v>8418.3729999999996</v>
      </c>
      <c r="AX397" s="3">
        <v>4350</v>
      </c>
      <c r="AY397" s="3">
        <v>118.788</v>
      </c>
      <c r="AZ397" s="3">
        <v>326.10000000000002</v>
      </c>
      <c r="BA397" s="3">
        <v>0</v>
      </c>
      <c r="BB397" s="3">
        <v>17935</v>
      </c>
      <c r="BC397" s="3">
        <v>2</v>
      </c>
      <c r="BD397" s="3">
        <v>5848</v>
      </c>
      <c r="BE397" s="3">
        <v>2</v>
      </c>
      <c r="BF397" s="3">
        <v>8837</v>
      </c>
      <c r="BG397" s="3">
        <v>2</v>
      </c>
      <c r="BH397" s="3">
        <v>53</v>
      </c>
      <c r="BI397" s="3">
        <v>2</v>
      </c>
      <c r="BJ397" s="3">
        <v>7860</v>
      </c>
      <c r="BK397" s="3">
        <v>8932</v>
      </c>
      <c r="BM397" s="3">
        <v>42.6</v>
      </c>
      <c r="BN397" s="5">
        <v>36246</v>
      </c>
      <c r="BO397" s="3">
        <v>1</v>
      </c>
      <c r="BP397" s="3">
        <v>1</v>
      </c>
      <c r="BQ397" s="3" t="s">
        <v>897</v>
      </c>
      <c r="BR397" s="3" t="s">
        <v>335</v>
      </c>
      <c r="BS397" s="3">
        <v>12846</v>
      </c>
      <c r="BT397" s="3">
        <v>1072</v>
      </c>
      <c r="BV397" s="3" t="s">
        <v>349</v>
      </c>
      <c r="BW397" s="3" t="s">
        <v>99</v>
      </c>
      <c r="BX397" s="3">
        <v>4</v>
      </c>
      <c r="BY397" s="3" t="s">
        <v>100</v>
      </c>
      <c r="CA397" s="3" t="s">
        <v>101</v>
      </c>
      <c r="CD397" s="3">
        <v>27.984111899999998</v>
      </c>
      <c r="CE397" s="3">
        <v>231</v>
      </c>
      <c r="CF397" s="3">
        <v>-97.264985100000004</v>
      </c>
      <c r="CI397" s="3" t="s">
        <v>102</v>
      </c>
      <c r="CJ397" s="3" t="s">
        <v>502</v>
      </c>
      <c r="CK397" s="3" t="s">
        <v>350</v>
      </c>
      <c r="CL397" s="3">
        <v>2272776</v>
      </c>
      <c r="CM397" s="3">
        <v>3516</v>
      </c>
      <c r="CN397" s="3">
        <v>29599</v>
      </c>
      <c r="CO397" s="3">
        <v>2911</v>
      </c>
      <c r="CP397" s="3">
        <v>0</v>
      </c>
    </row>
    <row r="398" spans="1:94" ht="60">
      <c r="A398" s="4">
        <v>42409325860000</v>
      </c>
      <c r="B398" s="7">
        <v>4240932586</v>
      </c>
      <c r="C398" s="4">
        <f>COUNTIF(Table2[API 10/UWI],Table1[[#This Row],[Cleaned API]])</f>
        <v>4</v>
      </c>
      <c r="D398" s="7" t="str">
        <f>IFERROR(INDEX(Table2[Permit Type],MATCH(Table1[[#This Row],[Cleaned API]],Table2[API 10/UWI],0)), "Not in Permit List")</f>
        <v>Recomplete</v>
      </c>
      <c r="E398" s="7" t="str">
        <f>IF(AND(Table1[[#This Row],[Occurences in Magnum Permit List]]&gt;0, Table1[[#This Row],[Data Pull Permit Type]]="NewDrill"), "Y", "N")</f>
        <v>N</v>
      </c>
      <c r="F398" s="3" t="s">
        <v>502</v>
      </c>
      <c r="G398" s="3" t="s">
        <v>348</v>
      </c>
      <c r="H398" s="8" t="s">
        <v>1015</v>
      </c>
      <c r="I398" s="3" t="s">
        <v>293</v>
      </c>
      <c r="J398" s="3" t="str">
        <f>LEFT(Table1[[#This Row],[County/Parish]],LEN(Table1[[#This Row],[County/Parish]])-5)</f>
        <v>SAN PATRICIO</v>
      </c>
      <c r="K398" s="3" t="s">
        <v>916</v>
      </c>
      <c r="L398" s="3" t="s">
        <v>93</v>
      </c>
      <c r="M398" s="3" t="s">
        <v>211</v>
      </c>
      <c r="N398" s="3" t="s">
        <v>95</v>
      </c>
      <c r="O398" s="3">
        <v>9500</v>
      </c>
      <c r="P398" s="5">
        <v>38343</v>
      </c>
      <c r="Q398" s="5">
        <v>36281</v>
      </c>
      <c r="R398" s="5">
        <v>36434</v>
      </c>
      <c r="S398" s="3">
        <v>5</v>
      </c>
      <c r="T398" s="3">
        <v>48088</v>
      </c>
      <c r="V398" s="3">
        <v>2199</v>
      </c>
      <c r="X398" s="3">
        <v>46</v>
      </c>
      <c r="Y398" s="3">
        <v>51</v>
      </c>
      <c r="Z398" s="3">
        <v>1811</v>
      </c>
      <c r="AA398" s="3">
        <v>10214</v>
      </c>
      <c r="AC398" s="3">
        <v>843</v>
      </c>
      <c r="AD398" s="3">
        <v>15441</v>
      </c>
      <c r="AE398" s="3">
        <v>2199</v>
      </c>
      <c r="AF398" s="3" t="s">
        <v>96</v>
      </c>
      <c r="AG398" s="3">
        <v>48088</v>
      </c>
      <c r="AH398" s="3">
        <v>10214</v>
      </c>
      <c r="AI398" s="3">
        <v>1811</v>
      </c>
      <c r="AK398" s="3">
        <v>23</v>
      </c>
      <c r="AL398" s="3">
        <v>106</v>
      </c>
      <c r="AM398" s="3">
        <v>498</v>
      </c>
      <c r="AN398" s="3">
        <v>634067</v>
      </c>
      <c r="AO398" s="3">
        <v>2</v>
      </c>
      <c r="AR398" s="5">
        <v>36299</v>
      </c>
      <c r="AT398" s="3">
        <v>2490</v>
      </c>
      <c r="AU398" s="3">
        <v>3275</v>
      </c>
      <c r="AV398" s="3">
        <v>21970</v>
      </c>
      <c r="AW398" s="3">
        <v>21868.121999999999</v>
      </c>
      <c r="AX398" s="3">
        <v>21870</v>
      </c>
      <c r="AY398" s="3">
        <v>45.728999999999999</v>
      </c>
      <c r="AZ398" s="3">
        <v>45.5</v>
      </c>
      <c r="BA398" s="3">
        <v>902</v>
      </c>
      <c r="BB398" s="3">
        <v>15441</v>
      </c>
      <c r="BC398" s="3">
        <v>1</v>
      </c>
      <c r="BD398" s="3">
        <v>843</v>
      </c>
      <c r="BE398" s="3">
        <v>1</v>
      </c>
      <c r="BF398" s="3">
        <v>3417</v>
      </c>
      <c r="BG398" s="3">
        <v>1</v>
      </c>
      <c r="BH398" s="3">
        <v>20</v>
      </c>
      <c r="BI398" s="3">
        <v>1</v>
      </c>
      <c r="BJ398" s="3">
        <v>9135</v>
      </c>
      <c r="BK398" s="3">
        <v>9144</v>
      </c>
      <c r="BL398" s="3">
        <v>0.68</v>
      </c>
      <c r="BM398" s="3">
        <v>55.2</v>
      </c>
      <c r="BN398" s="5">
        <v>36292</v>
      </c>
      <c r="BO398" s="3">
        <v>1</v>
      </c>
      <c r="BP398" s="3">
        <v>1</v>
      </c>
      <c r="BQ398" s="3" t="s">
        <v>1026</v>
      </c>
      <c r="BR398" s="3" t="s">
        <v>951</v>
      </c>
      <c r="BS398" s="3">
        <v>173912</v>
      </c>
      <c r="BT398" s="3">
        <v>9</v>
      </c>
      <c r="BV398" s="3" t="s">
        <v>349</v>
      </c>
      <c r="BW398" s="3" t="s">
        <v>99</v>
      </c>
      <c r="BX398" s="3">
        <v>4</v>
      </c>
      <c r="BY398" s="3" t="s">
        <v>100</v>
      </c>
      <c r="CA398" s="3" t="s">
        <v>101</v>
      </c>
      <c r="CD398" s="3">
        <v>27.984111899999998</v>
      </c>
      <c r="CE398" s="3">
        <v>231</v>
      </c>
      <c r="CF398" s="3">
        <v>-97.264985100000004</v>
      </c>
      <c r="CI398" s="3" t="s">
        <v>102</v>
      </c>
      <c r="CJ398" s="3" t="s">
        <v>502</v>
      </c>
      <c r="CK398" s="3" t="s">
        <v>350</v>
      </c>
      <c r="CL398" s="3">
        <v>2272545</v>
      </c>
      <c r="CM398" s="3">
        <v>2199</v>
      </c>
      <c r="CN398" s="3">
        <v>48088</v>
      </c>
      <c r="CO398" s="3">
        <v>1811</v>
      </c>
      <c r="CP398" s="3">
        <v>0</v>
      </c>
    </row>
    <row r="399" spans="1:94" ht="45">
      <c r="A399" s="4">
        <v>42215326280000</v>
      </c>
      <c r="B399" s="7">
        <v>4221532628</v>
      </c>
      <c r="C399" s="4">
        <f>COUNTIF(Table2[API 10/UWI],Table1[[#This Row],[Cleaned API]])</f>
        <v>0</v>
      </c>
      <c r="D399" s="7" t="str">
        <f>IFERROR(INDEX(Table2[Permit Type],MATCH(Table1[[#This Row],[Cleaned API]],Table2[API 10/UWI],0)), "Not in Permit List")</f>
        <v>Not in Permit List</v>
      </c>
      <c r="E399" s="7" t="str">
        <f>IF(AND(Table1[[#This Row],[Occurences in Magnum Permit List]]&gt;0, Table1[[#This Row],[Data Pull Permit Type]]="NewDrill"), "Y", "N")</f>
        <v>N</v>
      </c>
      <c r="F399" s="3" t="s">
        <v>89</v>
      </c>
      <c r="G399" s="3" t="s">
        <v>1027</v>
      </c>
      <c r="H399" s="8">
        <v>2</v>
      </c>
      <c r="I399" s="3" t="s">
        <v>443</v>
      </c>
      <c r="J399" s="3" t="str">
        <f>LEFT(Table1[[#This Row],[County/Parish]],LEN(Table1[[#This Row],[County/Parish]])-5)</f>
        <v>HIDALGO</v>
      </c>
      <c r="K399" s="3" t="s">
        <v>1028</v>
      </c>
      <c r="L399" s="3" t="s">
        <v>93</v>
      </c>
      <c r="M399" s="3" t="s">
        <v>94</v>
      </c>
      <c r="N399" s="3" t="s">
        <v>95</v>
      </c>
      <c r="O399" s="3">
        <v>16070</v>
      </c>
      <c r="P399" s="5">
        <v>36220</v>
      </c>
      <c r="Q399" s="5">
        <v>36281</v>
      </c>
      <c r="R399" s="5">
        <v>43952</v>
      </c>
      <c r="S399" s="3">
        <v>245</v>
      </c>
      <c r="T399" s="3">
        <v>478825</v>
      </c>
      <c r="U399" s="3">
        <v>6</v>
      </c>
      <c r="V399" s="3">
        <v>7074</v>
      </c>
      <c r="Y399" s="3">
        <v>184</v>
      </c>
      <c r="Z399" s="3">
        <v>642017</v>
      </c>
      <c r="AA399" s="3">
        <v>86878</v>
      </c>
      <c r="AD399" s="3">
        <v>5581</v>
      </c>
      <c r="AE399" s="3">
        <v>1207</v>
      </c>
      <c r="AF399" s="3" t="s">
        <v>96</v>
      </c>
      <c r="AG399" s="3">
        <v>96381</v>
      </c>
      <c r="AH399" s="3">
        <v>17271</v>
      </c>
      <c r="AI399" s="3">
        <v>83036</v>
      </c>
      <c r="AK399" s="3">
        <v>21</v>
      </c>
      <c r="AL399" s="3">
        <v>271</v>
      </c>
      <c r="AM399" s="3">
        <v>1503</v>
      </c>
      <c r="AN399" s="3">
        <v>1628167</v>
      </c>
      <c r="AO399" s="3">
        <v>320</v>
      </c>
      <c r="AP399" s="3">
        <v>36</v>
      </c>
      <c r="AQ399" s="3">
        <v>2597</v>
      </c>
      <c r="AR399" s="5">
        <v>37814</v>
      </c>
      <c r="AS399" s="3">
        <v>4517</v>
      </c>
      <c r="AT399" s="3">
        <v>550</v>
      </c>
      <c r="AU399" s="3">
        <v>2150</v>
      </c>
      <c r="AV399" s="3">
        <v>71780</v>
      </c>
      <c r="AX399" s="3">
        <v>67690</v>
      </c>
      <c r="AZ399" s="3">
        <v>13.9</v>
      </c>
      <c r="BA399" s="3">
        <v>0</v>
      </c>
      <c r="BB399" s="3">
        <v>45077</v>
      </c>
      <c r="BC399" s="3">
        <v>2</v>
      </c>
      <c r="BD399" s="3">
        <v>644</v>
      </c>
      <c r="BE399" s="3">
        <v>20</v>
      </c>
      <c r="BF399" s="3">
        <v>8141</v>
      </c>
      <c r="BG399" s="3">
        <v>2</v>
      </c>
      <c r="BH399" s="3">
        <v>49</v>
      </c>
      <c r="BI399" s="3">
        <v>2</v>
      </c>
      <c r="BJ399" s="3">
        <v>13294</v>
      </c>
      <c r="BK399" s="3">
        <v>14108</v>
      </c>
      <c r="BL399" s="3">
        <v>0.62</v>
      </c>
      <c r="BM399" s="3">
        <v>50</v>
      </c>
      <c r="BN399" s="5">
        <v>36308</v>
      </c>
      <c r="BO399" s="3">
        <v>1</v>
      </c>
      <c r="BP399" s="3">
        <v>1</v>
      </c>
      <c r="BQ399" s="3" t="s">
        <v>89</v>
      </c>
      <c r="BR399" s="3" t="s">
        <v>97</v>
      </c>
      <c r="BS399" s="3">
        <v>173434</v>
      </c>
      <c r="BT399" s="3">
        <v>814</v>
      </c>
      <c r="BV399" s="3" t="s">
        <v>1029</v>
      </c>
      <c r="BW399" s="3" t="s">
        <v>99</v>
      </c>
      <c r="BX399" s="3">
        <v>4</v>
      </c>
      <c r="BY399" s="3" t="s">
        <v>100</v>
      </c>
      <c r="CA399" s="3" t="s">
        <v>101</v>
      </c>
      <c r="CD399" s="3">
        <v>26.468448200000001</v>
      </c>
      <c r="CE399" s="3">
        <v>227</v>
      </c>
      <c r="CF399" s="3">
        <v>-98.364622299999994</v>
      </c>
      <c r="CI399" s="3" t="s">
        <v>102</v>
      </c>
      <c r="CJ399" s="3" t="s">
        <v>89</v>
      </c>
      <c r="CK399" s="3" t="s">
        <v>1030</v>
      </c>
      <c r="CL399" s="3">
        <v>2098863</v>
      </c>
      <c r="CN399" s="3">
        <v>1806</v>
      </c>
      <c r="CO399" s="3">
        <v>3142</v>
      </c>
      <c r="CP399" s="3">
        <v>0</v>
      </c>
    </row>
    <row r="400" spans="1:94" ht="30">
      <c r="A400" s="4">
        <v>42175330120000</v>
      </c>
      <c r="B400" s="7">
        <v>4217533012</v>
      </c>
      <c r="C400" s="4">
        <f>COUNTIF(Table2[API 10/UWI],Table1[[#This Row],[Cleaned API]])</f>
        <v>0</v>
      </c>
      <c r="D400" s="7" t="str">
        <f>IFERROR(INDEX(Table2[Permit Type],MATCH(Table1[[#This Row],[Cleaned API]],Table2[API 10/UWI],0)), "Not in Permit List")</f>
        <v>Not in Permit List</v>
      </c>
      <c r="E400" s="7" t="str">
        <f>IF(AND(Table1[[#This Row],[Occurences in Magnum Permit List]]&gt;0, Table1[[#This Row],[Data Pull Permit Type]]="NewDrill"), "Y", "N")</f>
        <v>N</v>
      </c>
      <c r="F400" s="3" t="s">
        <v>89</v>
      </c>
      <c r="G400" s="3" t="s">
        <v>973</v>
      </c>
      <c r="H400" s="8">
        <v>1</v>
      </c>
      <c r="I400" s="3" t="s">
        <v>498</v>
      </c>
      <c r="J400" s="3" t="str">
        <f>LEFT(Table1[[#This Row],[County/Parish]],LEN(Table1[[#This Row],[County/Parish]])-5)</f>
        <v>GOLIAD</v>
      </c>
      <c r="K400" s="3" t="s">
        <v>1031</v>
      </c>
      <c r="L400" s="3" t="s">
        <v>93</v>
      </c>
      <c r="M400" s="3" t="s">
        <v>94</v>
      </c>
      <c r="N400" s="3" t="s">
        <v>119</v>
      </c>
      <c r="O400" s="3">
        <v>11480</v>
      </c>
      <c r="P400" s="5">
        <v>36538</v>
      </c>
      <c r="Q400" s="5">
        <v>36161</v>
      </c>
      <c r="R400" s="5">
        <v>36708</v>
      </c>
      <c r="S400" s="3">
        <v>19</v>
      </c>
      <c r="T400" s="3">
        <v>272785</v>
      </c>
      <c r="V400" s="3">
        <v>5210</v>
      </c>
      <c r="X400" s="3">
        <v>26</v>
      </c>
      <c r="Y400" s="3">
        <v>2398</v>
      </c>
      <c r="Z400" s="3">
        <v>7878</v>
      </c>
      <c r="AA400" s="3">
        <v>50674</v>
      </c>
      <c r="AC400" s="3">
        <v>13</v>
      </c>
      <c r="AD400" s="3">
        <v>7652</v>
      </c>
      <c r="AE400" s="3">
        <v>2798</v>
      </c>
      <c r="AF400" s="3" t="s">
        <v>96</v>
      </c>
      <c r="AG400" s="3">
        <v>147414</v>
      </c>
      <c r="AH400" s="3">
        <v>27367</v>
      </c>
      <c r="AI400" s="3">
        <v>3171</v>
      </c>
      <c r="AK400" s="3">
        <v>15</v>
      </c>
      <c r="AL400" s="3">
        <v>146</v>
      </c>
      <c r="AM400" s="3">
        <v>791</v>
      </c>
      <c r="AN400" s="3">
        <v>878036</v>
      </c>
      <c r="AO400" s="3">
        <v>892</v>
      </c>
      <c r="AP400" s="3">
        <v>3187</v>
      </c>
      <c r="AQ400" s="3">
        <v>167019</v>
      </c>
      <c r="AR400" s="5">
        <v>42644</v>
      </c>
      <c r="AS400" s="3">
        <v>3593</v>
      </c>
      <c r="AT400" s="3">
        <v>0</v>
      </c>
      <c r="AU400" s="3">
        <v>0</v>
      </c>
      <c r="AV400" s="3">
        <v>54550</v>
      </c>
      <c r="AW400" s="3">
        <v>52281.760000000002</v>
      </c>
      <c r="AX400" s="3">
        <v>52360</v>
      </c>
      <c r="AY400" s="3">
        <v>19.126999999999999</v>
      </c>
      <c r="AZ400" s="3">
        <v>18.3</v>
      </c>
      <c r="BA400" s="3">
        <v>10.8</v>
      </c>
      <c r="BB400" s="3">
        <v>36547</v>
      </c>
      <c r="BC400" s="3">
        <v>3</v>
      </c>
      <c r="BD400" s="3">
        <v>755</v>
      </c>
      <c r="BE400" s="3">
        <v>3</v>
      </c>
      <c r="BF400" s="3">
        <v>6846</v>
      </c>
      <c r="BG400" s="3">
        <v>3</v>
      </c>
      <c r="BH400" s="3">
        <v>41</v>
      </c>
      <c r="BI400" s="3">
        <v>3</v>
      </c>
      <c r="BJ400" s="3">
        <v>11380</v>
      </c>
      <c r="BK400" s="3">
        <v>11400</v>
      </c>
      <c r="BN400" s="5">
        <v>36171</v>
      </c>
      <c r="BO400" s="3">
        <v>1</v>
      </c>
      <c r="BP400" s="3">
        <v>1</v>
      </c>
      <c r="BS400" s="3">
        <v>172874</v>
      </c>
      <c r="BT400" s="3">
        <v>20</v>
      </c>
      <c r="BV400" s="3" t="s">
        <v>499</v>
      </c>
      <c r="BW400" s="3" t="s">
        <v>99</v>
      </c>
      <c r="BX400" s="3">
        <v>2</v>
      </c>
      <c r="BY400" s="3" t="s">
        <v>100</v>
      </c>
      <c r="CA400" s="3" t="s">
        <v>101</v>
      </c>
      <c r="CD400" s="3">
        <v>28.666768699999999</v>
      </c>
      <c r="CE400" s="3">
        <v>51</v>
      </c>
      <c r="CF400" s="3">
        <v>-97.526114000000007</v>
      </c>
      <c r="CI400" s="3" t="s">
        <v>102</v>
      </c>
      <c r="CJ400" s="3" t="s">
        <v>89</v>
      </c>
      <c r="CK400" s="3" t="s">
        <v>500</v>
      </c>
      <c r="CL400" s="3">
        <v>2093611</v>
      </c>
      <c r="CM400" s="3">
        <v>2023</v>
      </c>
      <c r="CN400" s="3">
        <v>105766</v>
      </c>
      <c r="CO400" s="3">
        <v>4285</v>
      </c>
      <c r="CP400" s="3">
        <v>0</v>
      </c>
    </row>
    <row r="401" spans="1:94" ht="60">
      <c r="A401" s="4">
        <v>42409319080000</v>
      </c>
      <c r="B401" s="7">
        <v>4240931908</v>
      </c>
      <c r="C401" s="4">
        <f>COUNTIF(Table2[API 10/UWI],Table1[[#This Row],[Cleaned API]])</f>
        <v>0</v>
      </c>
      <c r="D401" s="7" t="str">
        <f>IFERROR(INDEX(Table2[Permit Type],MATCH(Table1[[#This Row],[Cleaned API]],Table2[API 10/UWI],0)), "Not in Permit List")</f>
        <v>Not in Permit List</v>
      </c>
      <c r="E401" s="7" t="str">
        <f>IF(AND(Table1[[#This Row],[Occurences in Magnum Permit List]]&gt;0, Table1[[#This Row],[Data Pull Permit Type]]="NewDrill"), "Y", "N")</f>
        <v>N</v>
      </c>
      <c r="F401" s="3" t="s">
        <v>89</v>
      </c>
      <c r="G401" s="3" t="s">
        <v>1032</v>
      </c>
      <c r="H401" s="8">
        <v>10</v>
      </c>
      <c r="I401" s="3" t="s">
        <v>293</v>
      </c>
      <c r="J401" s="3" t="str">
        <f>LEFT(Table1[[#This Row],[County/Parish]],LEN(Table1[[#This Row],[County/Parish]])-5)</f>
        <v>SAN PATRICIO</v>
      </c>
      <c r="K401" s="3" t="s">
        <v>1033</v>
      </c>
      <c r="L401" s="3" t="s">
        <v>93</v>
      </c>
      <c r="M401" s="3" t="s">
        <v>194</v>
      </c>
      <c r="N401" s="3" t="s">
        <v>95</v>
      </c>
      <c r="O401" s="3">
        <v>12944</v>
      </c>
      <c r="P401" s="5">
        <v>34864</v>
      </c>
      <c r="AF401" s="3" t="s">
        <v>96</v>
      </c>
      <c r="AR401" s="5">
        <v>36861</v>
      </c>
      <c r="AT401" s="3">
        <v>0</v>
      </c>
      <c r="AU401" s="3">
        <v>0</v>
      </c>
      <c r="BJ401" s="3">
        <v>9982</v>
      </c>
      <c r="BK401" s="3">
        <v>9990</v>
      </c>
      <c r="BN401" s="5">
        <v>34875</v>
      </c>
      <c r="BO401" s="3">
        <v>1</v>
      </c>
      <c r="BQ401" s="3" t="s">
        <v>842</v>
      </c>
      <c r="BR401" s="3" t="s">
        <v>335</v>
      </c>
      <c r="BS401" s="3">
        <v>172688</v>
      </c>
      <c r="BT401" s="3">
        <v>8</v>
      </c>
      <c r="BV401" s="3" t="s">
        <v>114</v>
      </c>
      <c r="BW401" s="3" t="s">
        <v>99</v>
      </c>
      <c r="BX401" s="3">
        <v>4</v>
      </c>
      <c r="BY401" s="3" t="s">
        <v>100</v>
      </c>
      <c r="CA401" s="3" t="s">
        <v>101</v>
      </c>
      <c r="CD401" s="3">
        <v>27.961733200000001</v>
      </c>
      <c r="CE401" s="3">
        <v>280</v>
      </c>
      <c r="CF401" s="3">
        <v>-97.314191800000003</v>
      </c>
      <c r="CI401" s="3" t="s">
        <v>102</v>
      </c>
      <c r="CJ401" s="3" t="s">
        <v>89</v>
      </c>
      <c r="CK401" s="3" t="s">
        <v>1034</v>
      </c>
      <c r="CL401" s="3">
        <v>1776585</v>
      </c>
      <c r="CP401" s="3">
        <v>0</v>
      </c>
    </row>
    <row r="402" spans="1:94" ht="60">
      <c r="A402" s="4">
        <v>42089320980000</v>
      </c>
      <c r="B402" s="7">
        <v>4208932098</v>
      </c>
      <c r="C402" s="4">
        <f>COUNTIF(Table2[API 10/UWI],Table1[[#This Row],[Cleaned API]])</f>
        <v>0</v>
      </c>
      <c r="D402" s="7" t="str">
        <f>IFERROR(INDEX(Table2[Permit Type],MATCH(Table1[[#This Row],[Cleaned API]],Table2[API 10/UWI],0)), "Not in Permit List")</f>
        <v>Not in Permit List</v>
      </c>
      <c r="E402" s="7" t="str">
        <f>IF(AND(Table1[[#This Row],[Occurences in Magnum Permit List]]&gt;0, Table1[[#This Row],[Data Pull Permit Type]]="NewDrill"), "Y", "N")</f>
        <v>N</v>
      </c>
      <c r="F402" s="3" t="s">
        <v>89</v>
      </c>
      <c r="G402" s="3" t="s">
        <v>1035</v>
      </c>
      <c r="H402" s="8" t="s">
        <v>205</v>
      </c>
      <c r="I402" s="3" t="s">
        <v>179</v>
      </c>
      <c r="J402" s="3" t="str">
        <f>LEFT(Table1[[#This Row],[County/Parish]],LEN(Table1[[#This Row],[County/Parish]])-5)</f>
        <v>COLORADO</v>
      </c>
      <c r="K402" s="3" t="s">
        <v>994</v>
      </c>
      <c r="L402" s="3" t="s">
        <v>93</v>
      </c>
      <c r="M402" s="3" t="s">
        <v>194</v>
      </c>
      <c r="N402" s="3" t="s">
        <v>149</v>
      </c>
      <c r="O402" s="3">
        <v>18395</v>
      </c>
      <c r="P402" s="5">
        <v>36103</v>
      </c>
      <c r="Q402" s="5">
        <v>36192</v>
      </c>
      <c r="R402" s="5">
        <v>40422</v>
      </c>
      <c r="S402" s="3">
        <v>134</v>
      </c>
      <c r="T402" s="3">
        <v>1349715</v>
      </c>
      <c r="V402" s="3">
        <v>289</v>
      </c>
      <c r="Y402" s="3">
        <v>5</v>
      </c>
      <c r="Z402" s="3">
        <v>46078</v>
      </c>
      <c r="AA402" s="3">
        <v>225242</v>
      </c>
      <c r="AC402" s="3">
        <v>152</v>
      </c>
      <c r="AD402" s="3">
        <v>35315</v>
      </c>
      <c r="AE402" s="3">
        <v>191</v>
      </c>
      <c r="AF402" s="3" t="s">
        <v>108</v>
      </c>
      <c r="AG402" s="3">
        <v>469817</v>
      </c>
      <c r="AH402" s="3">
        <v>78494</v>
      </c>
      <c r="AI402" s="3">
        <v>4972</v>
      </c>
      <c r="AJ402" s="3" t="s">
        <v>181</v>
      </c>
      <c r="AK402" s="3">
        <v>0</v>
      </c>
      <c r="AL402" s="3">
        <v>192</v>
      </c>
      <c r="AM402" s="3">
        <v>1148</v>
      </c>
      <c r="AN402" s="3">
        <v>1149419</v>
      </c>
      <c r="AO402" s="3">
        <v>1</v>
      </c>
      <c r="AP402" s="3">
        <v>5</v>
      </c>
      <c r="AQ402" s="3">
        <v>10369</v>
      </c>
      <c r="AR402" s="5">
        <v>38508</v>
      </c>
      <c r="AS402" s="3">
        <v>1729</v>
      </c>
      <c r="AT402" s="3">
        <v>80</v>
      </c>
      <c r="AU402" s="3">
        <v>1200</v>
      </c>
      <c r="AV402" s="3">
        <v>4448000</v>
      </c>
      <c r="AW402" s="3">
        <v>1280000</v>
      </c>
      <c r="AX402" s="3">
        <v>4670290</v>
      </c>
      <c r="AY402" s="3">
        <v>0.78100000000000003</v>
      </c>
      <c r="AZ402" s="3">
        <v>0.2</v>
      </c>
      <c r="BA402" s="3">
        <v>0</v>
      </c>
      <c r="BB402" s="3">
        <v>118298</v>
      </c>
      <c r="BC402" s="3">
        <v>4</v>
      </c>
      <c r="BD402" s="3">
        <v>152</v>
      </c>
      <c r="BE402" s="3">
        <v>1</v>
      </c>
      <c r="BF402" s="3">
        <v>19716</v>
      </c>
      <c r="BG402" s="3">
        <v>4</v>
      </c>
      <c r="BH402" s="3">
        <v>118</v>
      </c>
      <c r="BI402" s="3">
        <v>4</v>
      </c>
      <c r="BJ402" s="3">
        <v>14519</v>
      </c>
      <c r="BK402" s="3">
        <v>18395</v>
      </c>
      <c r="BL402" s="3">
        <v>0.67</v>
      </c>
      <c r="BN402" s="5">
        <v>36203</v>
      </c>
      <c r="BO402" s="3">
        <v>1</v>
      </c>
      <c r="BP402" s="3">
        <v>1</v>
      </c>
      <c r="BQ402" s="3" t="s">
        <v>995</v>
      </c>
      <c r="BR402" s="3" t="s">
        <v>150</v>
      </c>
      <c r="BS402" s="3">
        <v>172796</v>
      </c>
      <c r="BT402" s="3">
        <v>3876</v>
      </c>
      <c r="BV402" s="3" t="s">
        <v>182</v>
      </c>
      <c r="BW402" s="3" t="s">
        <v>99</v>
      </c>
      <c r="BX402" s="3">
        <v>3</v>
      </c>
      <c r="BY402" s="3" t="s">
        <v>100</v>
      </c>
      <c r="CA402" s="3" t="s">
        <v>101</v>
      </c>
      <c r="CD402" s="3">
        <v>29.7790952</v>
      </c>
      <c r="CE402" s="3">
        <v>29</v>
      </c>
      <c r="CF402" s="3">
        <v>-96.650930099999997</v>
      </c>
      <c r="CI402" s="3" t="s">
        <v>102</v>
      </c>
      <c r="CJ402" s="3" t="s">
        <v>89</v>
      </c>
      <c r="CK402" s="3" t="s">
        <v>183</v>
      </c>
      <c r="CL402" s="3">
        <v>1776563</v>
      </c>
      <c r="CM402" s="3">
        <v>4</v>
      </c>
      <c r="CN402" s="3">
        <v>5120</v>
      </c>
      <c r="CO402" s="3">
        <v>855</v>
      </c>
      <c r="CP402" s="3">
        <v>0</v>
      </c>
    </row>
    <row r="403" spans="1:94" ht="45">
      <c r="A403" s="4">
        <v>42015306440000</v>
      </c>
      <c r="B403" s="7">
        <v>4201530644</v>
      </c>
      <c r="C403" s="4">
        <f>COUNTIF(Table2[API 10/UWI],Table1[[#This Row],[Cleaned API]])</f>
        <v>1</v>
      </c>
      <c r="D403" s="7" t="str">
        <f>IFERROR(INDEX(Table2[Permit Type],MATCH(Table1[[#This Row],[Cleaned API]],Table2[API 10/UWI],0)), "Not in Permit List")</f>
        <v>Recomplete</v>
      </c>
      <c r="E403" s="7" t="str">
        <f>IF(AND(Table1[[#This Row],[Occurences in Magnum Permit List]]&gt;0, Table1[[#This Row],[Data Pull Permit Type]]="NewDrill"), "Y", "N")</f>
        <v>N</v>
      </c>
      <c r="F403" s="3" t="s">
        <v>89</v>
      </c>
      <c r="G403" s="3" t="s">
        <v>1036</v>
      </c>
      <c r="H403" s="8">
        <v>1</v>
      </c>
      <c r="I403" s="3" t="s">
        <v>236</v>
      </c>
      <c r="J403" s="3" t="str">
        <f>LEFT(Table1[[#This Row],[County/Parish]],LEN(Table1[[#This Row],[County/Parish]])-5)</f>
        <v>AUSTIN</v>
      </c>
      <c r="K403" s="3" t="s">
        <v>534</v>
      </c>
      <c r="L403" s="3" t="s">
        <v>93</v>
      </c>
      <c r="M403" s="3" t="s">
        <v>94</v>
      </c>
      <c r="N403" s="3" t="s">
        <v>95</v>
      </c>
      <c r="O403" s="3">
        <v>10216</v>
      </c>
      <c r="P403" s="5">
        <v>34086</v>
      </c>
      <c r="Q403" s="5">
        <v>36130</v>
      </c>
      <c r="R403" s="5">
        <v>40360</v>
      </c>
      <c r="S403" s="3">
        <v>129</v>
      </c>
      <c r="T403" s="3">
        <v>1518138</v>
      </c>
      <c r="V403" s="3">
        <v>47266</v>
      </c>
      <c r="X403" s="3">
        <v>1</v>
      </c>
      <c r="Z403" s="3">
        <v>414064</v>
      </c>
      <c r="AA403" s="3">
        <v>300289</v>
      </c>
      <c r="AC403" s="3">
        <v>254</v>
      </c>
      <c r="AD403" s="3">
        <v>7549</v>
      </c>
      <c r="AE403" s="3">
        <v>2490</v>
      </c>
      <c r="AF403" s="3" t="s">
        <v>108</v>
      </c>
      <c r="AG403" s="3">
        <v>78342</v>
      </c>
      <c r="AH403" s="3">
        <v>15547</v>
      </c>
      <c r="AI403" s="3">
        <v>4060</v>
      </c>
      <c r="AJ403" s="3" t="s">
        <v>181</v>
      </c>
      <c r="AK403" s="3">
        <v>14</v>
      </c>
      <c r="AL403" s="3">
        <v>80</v>
      </c>
      <c r="AM403" s="3">
        <v>398</v>
      </c>
      <c r="AN403" s="3">
        <v>480097</v>
      </c>
      <c r="AO403" s="3">
        <v>0</v>
      </c>
      <c r="AP403" s="3">
        <v>715</v>
      </c>
      <c r="AQ403" s="3">
        <v>21712</v>
      </c>
      <c r="AR403" s="5">
        <v>42491</v>
      </c>
      <c r="AS403" s="3">
        <v>18748</v>
      </c>
      <c r="AT403" s="3">
        <v>0</v>
      </c>
      <c r="AU403" s="3">
        <v>0</v>
      </c>
      <c r="AV403" s="3">
        <v>29270</v>
      </c>
      <c r="AW403" s="3">
        <v>323.14400000000001</v>
      </c>
      <c r="AX403" s="3">
        <v>32120</v>
      </c>
      <c r="AY403" s="3">
        <v>3094.5949999999998</v>
      </c>
      <c r="AZ403" s="3">
        <v>34.200000000000003</v>
      </c>
      <c r="BB403" s="3">
        <v>25528</v>
      </c>
      <c r="BC403" s="3">
        <v>13</v>
      </c>
      <c r="BD403" s="3">
        <v>835</v>
      </c>
      <c r="BE403" s="3">
        <v>13</v>
      </c>
      <c r="BF403" s="3">
        <v>5090</v>
      </c>
      <c r="BG403" s="3">
        <v>13</v>
      </c>
      <c r="BH403" s="3">
        <v>31</v>
      </c>
      <c r="BI403" s="3">
        <v>13</v>
      </c>
      <c r="BJ403" s="3">
        <v>9546</v>
      </c>
      <c r="BK403" s="3">
        <v>9556</v>
      </c>
      <c r="BL403" s="3">
        <v>0.67</v>
      </c>
      <c r="BM403" s="3">
        <v>48</v>
      </c>
      <c r="BN403" s="5">
        <v>36152</v>
      </c>
      <c r="BO403" s="3">
        <v>1</v>
      </c>
      <c r="BP403" s="3">
        <v>1</v>
      </c>
      <c r="BQ403" s="3" t="s">
        <v>89</v>
      </c>
      <c r="BR403" s="3" t="s">
        <v>331</v>
      </c>
      <c r="BS403" s="3">
        <v>172789</v>
      </c>
      <c r="BT403" s="3">
        <v>10</v>
      </c>
      <c r="BV403" s="3" t="s">
        <v>238</v>
      </c>
      <c r="BW403" s="3" t="s">
        <v>99</v>
      </c>
      <c r="BX403" s="3">
        <v>3</v>
      </c>
      <c r="BY403" s="3" t="s">
        <v>100</v>
      </c>
      <c r="CA403" s="3" t="s">
        <v>101</v>
      </c>
      <c r="CD403" s="3">
        <v>30.019736200000001</v>
      </c>
      <c r="CE403" s="3">
        <v>60</v>
      </c>
      <c r="CF403" s="3">
        <v>-96.453117500000005</v>
      </c>
      <c r="CI403" s="3" t="s">
        <v>102</v>
      </c>
      <c r="CJ403" s="3" t="s">
        <v>89</v>
      </c>
      <c r="CK403" s="3" t="s">
        <v>394</v>
      </c>
      <c r="CL403" s="3">
        <v>1776528</v>
      </c>
      <c r="CM403" s="3">
        <v>229</v>
      </c>
      <c r="CN403" s="3">
        <v>74</v>
      </c>
      <c r="CO403" s="3">
        <v>30</v>
      </c>
      <c r="CP403" s="3">
        <v>0</v>
      </c>
    </row>
    <row r="404" spans="1:94" ht="60">
      <c r="A404" s="4">
        <v>17005202340000</v>
      </c>
      <c r="B404" s="7">
        <v>1700520234</v>
      </c>
      <c r="C404" s="4">
        <f>COUNTIF(Table2[API 10/UWI],Table1[[#This Row],[Cleaned API]])</f>
        <v>0</v>
      </c>
      <c r="D404" s="7" t="str">
        <f>IFERROR(INDEX(Table2[Permit Type],MATCH(Table1[[#This Row],[Cleaned API]],Table2[API 10/UWI],0)), "Not in Permit List")</f>
        <v>Not in Permit List</v>
      </c>
      <c r="E404" s="7" t="str">
        <f>IF(AND(Table1[[#This Row],[Occurences in Magnum Permit List]]&gt;0, Table1[[#This Row],[Data Pull Permit Type]]="NewDrill"), "Y", "N")</f>
        <v>N</v>
      </c>
      <c r="F404" s="3" t="s">
        <v>1037</v>
      </c>
      <c r="G404" s="3" t="s">
        <v>1038</v>
      </c>
      <c r="H404" s="8">
        <v>1</v>
      </c>
      <c r="I404" s="3" t="s">
        <v>1039</v>
      </c>
      <c r="J404" s="3" t="str">
        <f>LEFT(Table1[[#This Row],[County/Parish]],LEN(Table1[[#This Row],[County/Parish]])-5)</f>
        <v>ASCENSION</v>
      </c>
      <c r="K404" s="3" t="s">
        <v>1040</v>
      </c>
      <c r="L404" s="3" t="s">
        <v>107</v>
      </c>
      <c r="M404" s="3" t="s">
        <v>194</v>
      </c>
      <c r="N404" s="3" t="s">
        <v>122</v>
      </c>
      <c r="O404" s="3">
        <v>10400</v>
      </c>
      <c r="P404" s="5">
        <v>33078</v>
      </c>
      <c r="Q404" s="5">
        <v>33117</v>
      </c>
      <c r="R404" s="5">
        <v>35370</v>
      </c>
      <c r="S404" s="3">
        <v>59</v>
      </c>
      <c r="V404" s="3">
        <v>8595</v>
      </c>
      <c r="X404" s="3">
        <v>25</v>
      </c>
      <c r="Z404" s="3">
        <v>64772</v>
      </c>
      <c r="AA404" s="3">
        <v>8595</v>
      </c>
      <c r="AC404" s="3">
        <v>1782</v>
      </c>
      <c r="AE404" s="3">
        <v>2592</v>
      </c>
      <c r="AF404" s="3" t="s">
        <v>195</v>
      </c>
      <c r="AG404" s="3">
        <v>0</v>
      </c>
      <c r="AH404" s="3">
        <v>2592</v>
      </c>
      <c r="AI404" s="3">
        <v>4406</v>
      </c>
      <c r="AK404" s="3">
        <v>26</v>
      </c>
      <c r="AL404" s="3">
        <v>26</v>
      </c>
      <c r="AM404" s="3">
        <v>0</v>
      </c>
      <c r="AN404" s="3">
        <v>156774</v>
      </c>
      <c r="AO404" s="3">
        <v>2250</v>
      </c>
      <c r="AP404" s="3">
        <v>535</v>
      </c>
      <c r="AR404" s="5">
        <v>35368</v>
      </c>
      <c r="AS404" s="3">
        <v>3487</v>
      </c>
      <c r="AT404" s="3">
        <v>0</v>
      </c>
      <c r="AU404" s="3">
        <v>0</v>
      </c>
      <c r="AV404" s="3">
        <v>0</v>
      </c>
      <c r="AX404" s="3">
        <v>0</v>
      </c>
      <c r="BD404" s="3">
        <v>1782</v>
      </c>
      <c r="BE404" s="3">
        <v>1</v>
      </c>
      <c r="BF404" s="3">
        <v>1782</v>
      </c>
      <c r="BG404" s="3">
        <v>1</v>
      </c>
      <c r="BH404" s="3">
        <v>11</v>
      </c>
      <c r="BI404" s="3">
        <v>1</v>
      </c>
      <c r="BJ404" s="3">
        <v>10286</v>
      </c>
      <c r="BK404" s="3">
        <v>10296</v>
      </c>
      <c r="BN404" s="5">
        <v>33130</v>
      </c>
      <c r="BO404" s="3">
        <v>1</v>
      </c>
      <c r="BP404" s="3">
        <v>1</v>
      </c>
      <c r="BR404" s="3" t="s">
        <v>1041</v>
      </c>
      <c r="BS404" s="3" t="s">
        <v>1042</v>
      </c>
      <c r="BT404" s="3">
        <v>10</v>
      </c>
      <c r="BV404" s="3" t="s">
        <v>1043</v>
      </c>
      <c r="BW404" s="3" t="s">
        <v>125</v>
      </c>
      <c r="BX404" s="3" t="s">
        <v>374</v>
      </c>
      <c r="BY404" s="3" t="s">
        <v>100</v>
      </c>
      <c r="BZ404" s="3">
        <v>45</v>
      </c>
      <c r="CA404" s="3" t="s">
        <v>101</v>
      </c>
      <c r="CB404" s="3" t="s">
        <v>1044</v>
      </c>
      <c r="CC404" s="3" t="s">
        <v>1045</v>
      </c>
      <c r="CD404" s="3">
        <v>30.130882499999998</v>
      </c>
      <c r="CF404" s="3">
        <v>-91.0017651</v>
      </c>
      <c r="CI404" s="3" t="s">
        <v>201</v>
      </c>
      <c r="CJ404" s="3" t="s">
        <v>1037</v>
      </c>
      <c r="CL404" s="3">
        <v>1767994</v>
      </c>
      <c r="CM404" s="3">
        <v>1842</v>
      </c>
      <c r="CO404" s="3">
        <v>41857</v>
      </c>
      <c r="CP404" s="3">
        <v>211435</v>
      </c>
    </row>
    <row r="405" spans="1:94" ht="45">
      <c r="A405" s="4">
        <v>17077203700000</v>
      </c>
      <c r="B405" s="7">
        <v>1707720370</v>
      </c>
      <c r="C405" s="4">
        <f>COUNTIF(Table2[API 10/UWI],Table1[[#This Row],[Cleaned API]])</f>
        <v>0</v>
      </c>
      <c r="D405" s="7" t="str">
        <f>IFERROR(INDEX(Table2[Permit Type],MATCH(Table1[[#This Row],[Cleaned API]],Table2[API 10/UWI],0)), "Not in Permit List")</f>
        <v>Not in Permit List</v>
      </c>
      <c r="E405" s="7" t="str">
        <f>IF(AND(Table1[[#This Row],[Occurences in Magnum Permit List]]&gt;0, Table1[[#This Row],[Data Pull Permit Type]]="NewDrill"), "Y", "N")</f>
        <v>N</v>
      </c>
      <c r="F405" s="3" t="s">
        <v>89</v>
      </c>
      <c r="G405" s="3" t="s">
        <v>1046</v>
      </c>
      <c r="H405" s="8">
        <v>1</v>
      </c>
      <c r="I405" s="3" t="s">
        <v>1047</v>
      </c>
      <c r="J405" s="3" t="str">
        <f>LEFT(Table1[[#This Row],[County/Parish]],LEN(Table1[[#This Row],[County/Parish]])-5)</f>
        <v>POINTE COUPEE</v>
      </c>
      <c r="K405" s="3">
        <v>14034</v>
      </c>
      <c r="L405" s="3" t="s">
        <v>107</v>
      </c>
      <c r="M405" s="3" t="s">
        <v>1048</v>
      </c>
      <c r="N405" s="3" t="s">
        <v>122</v>
      </c>
      <c r="O405" s="3">
        <v>15000</v>
      </c>
      <c r="P405" s="5">
        <v>31528</v>
      </c>
      <c r="Q405" s="5">
        <v>31564</v>
      </c>
      <c r="R405" s="5">
        <v>39539</v>
      </c>
      <c r="S405" s="3">
        <v>248</v>
      </c>
      <c r="T405" s="3">
        <v>85149</v>
      </c>
      <c r="V405" s="3">
        <v>165385</v>
      </c>
      <c r="X405" s="3">
        <v>5</v>
      </c>
      <c r="Z405" s="3">
        <v>661247</v>
      </c>
      <c r="AA405" s="3">
        <v>179577</v>
      </c>
      <c r="AC405" s="3">
        <v>235</v>
      </c>
      <c r="AD405" s="3">
        <v>399</v>
      </c>
      <c r="AE405" s="3">
        <v>25194</v>
      </c>
      <c r="AF405" s="3" t="s">
        <v>195</v>
      </c>
      <c r="AG405" s="3">
        <v>32991</v>
      </c>
      <c r="AH405" s="3">
        <v>30693</v>
      </c>
      <c r="AI405" s="3">
        <v>7687</v>
      </c>
      <c r="AJ405" s="3" t="s">
        <v>196</v>
      </c>
      <c r="AK405" s="3">
        <v>49</v>
      </c>
      <c r="AL405" s="3">
        <v>60</v>
      </c>
      <c r="AM405" s="3">
        <v>67</v>
      </c>
      <c r="AN405" s="3">
        <v>362548</v>
      </c>
      <c r="AO405" s="3">
        <v>111</v>
      </c>
      <c r="AP405" s="3">
        <v>2212</v>
      </c>
      <c r="AR405" s="5">
        <v>44105</v>
      </c>
      <c r="AS405" s="3">
        <v>44240</v>
      </c>
      <c r="AV405" s="3">
        <v>1370</v>
      </c>
      <c r="AX405" s="3">
        <v>510</v>
      </c>
      <c r="AZ405" s="3">
        <v>732.6</v>
      </c>
      <c r="BB405" s="3">
        <v>13256</v>
      </c>
      <c r="BC405" s="3">
        <v>4</v>
      </c>
      <c r="BD405" s="3">
        <v>9309</v>
      </c>
      <c r="BE405" s="3">
        <v>7</v>
      </c>
      <c r="BF405" s="3">
        <v>10681</v>
      </c>
      <c r="BG405" s="3">
        <v>7</v>
      </c>
      <c r="BH405" s="3">
        <v>64</v>
      </c>
      <c r="BI405" s="3">
        <v>7</v>
      </c>
      <c r="BJ405" s="3">
        <v>11508</v>
      </c>
      <c r="BK405" s="3">
        <v>14070</v>
      </c>
      <c r="BN405" s="5">
        <v>31589</v>
      </c>
      <c r="BO405" s="3">
        <v>1</v>
      </c>
      <c r="BP405" s="3">
        <v>1</v>
      </c>
      <c r="BR405" s="3" t="s">
        <v>165</v>
      </c>
      <c r="BS405" s="3" t="s">
        <v>1049</v>
      </c>
      <c r="BT405" s="3">
        <v>2562</v>
      </c>
      <c r="BV405" s="3" t="s">
        <v>1050</v>
      </c>
      <c r="BW405" s="3" t="s">
        <v>125</v>
      </c>
      <c r="BX405" s="3" t="s">
        <v>198</v>
      </c>
      <c r="BY405" s="3" t="s">
        <v>100</v>
      </c>
      <c r="BZ405" s="3">
        <v>93</v>
      </c>
      <c r="CA405" s="3" t="s">
        <v>101</v>
      </c>
      <c r="CB405" s="3" t="s">
        <v>1051</v>
      </c>
      <c r="CC405" s="3" t="s">
        <v>1052</v>
      </c>
      <c r="CD405" s="3">
        <v>30.488142</v>
      </c>
      <c r="CF405" s="3">
        <v>-91.564013599999996</v>
      </c>
      <c r="CI405" s="3" t="s">
        <v>201</v>
      </c>
      <c r="CJ405" s="3" t="s">
        <v>126</v>
      </c>
      <c r="CL405" s="3">
        <v>1764050</v>
      </c>
      <c r="CM405" s="3">
        <v>1672</v>
      </c>
      <c r="CO405" s="3">
        <v>33831</v>
      </c>
      <c r="CP405" s="3">
        <v>202522</v>
      </c>
    </row>
    <row r="406" spans="1:94" ht="60">
      <c r="A406" s="4">
        <v>17113208360000</v>
      </c>
      <c r="B406" s="7">
        <v>1711320836</v>
      </c>
      <c r="C406" s="4">
        <f>COUNTIF(Table2[API 10/UWI],Table1[[#This Row],[Cleaned API]])</f>
        <v>1</v>
      </c>
      <c r="D406" s="7" t="str">
        <f>IFERROR(INDEX(Table2[Permit Type],MATCH(Table1[[#This Row],[Cleaned API]],Table2[API 10/UWI],0)), "Not in Permit List")</f>
        <v>Amended</v>
      </c>
      <c r="E406" s="7" t="str">
        <f>IF(AND(Table1[[#This Row],[Occurences in Magnum Permit List]]&gt;0, Table1[[#This Row],[Data Pull Permit Type]]="NewDrill"), "Y", "N")</f>
        <v>N</v>
      </c>
      <c r="F406" s="3" t="s">
        <v>89</v>
      </c>
      <c r="G406" s="3" t="s">
        <v>1053</v>
      </c>
      <c r="H406" s="8">
        <v>1</v>
      </c>
      <c r="I406" s="3" t="s">
        <v>403</v>
      </c>
      <c r="J406" s="3" t="str">
        <f>LEFT(Table1[[#This Row],[County/Parish]],LEN(Table1[[#This Row],[County/Parish]])-5)</f>
        <v>VERMILION</v>
      </c>
      <c r="L406" s="3" t="s">
        <v>107</v>
      </c>
      <c r="M406" s="3" t="s">
        <v>415</v>
      </c>
      <c r="N406" s="3" t="s">
        <v>119</v>
      </c>
      <c r="O406" s="3">
        <v>11872</v>
      </c>
      <c r="P406" s="5">
        <v>28746</v>
      </c>
      <c r="Q406" s="5">
        <v>28946</v>
      </c>
      <c r="R406" s="5">
        <v>37135</v>
      </c>
      <c r="S406" s="3">
        <v>174</v>
      </c>
      <c r="T406" s="3">
        <v>523387</v>
      </c>
      <c r="V406" s="3">
        <v>265131</v>
      </c>
      <c r="X406" s="3">
        <v>263</v>
      </c>
      <c r="Y406" s="3">
        <v>667</v>
      </c>
      <c r="Z406" s="3">
        <v>2921773</v>
      </c>
      <c r="AA406" s="3">
        <v>352362</v>
      </c>
      <c r="AC406" s="3">
        <v>2267</v>
      </c>
      <c r="AD406" s="3">
        <v>118</v>
      </c>
      <c r="AE406" s="3">
        <v>5095</v>
      </c>
      <c r="AF406" s="3" t="s">
        <v>195</v>
      </c>
      <c r="AG406" s="3">
        <v>542</v>
      </c>
      <c r="AH406" s="3">
        <v>5185</v>
      </c>
      <c r="AI406" s="3">
        <v>8565</v>
      </c>
      <c r="AK406" s="3">
        <v>64</v>
      </c>
      <c r="AL406" s="3">
        <v>64</v>
      </c>
      <c r="AM406" s="3">
        <v>3</v>
      </c>
      <c r="AN406" s="3">
        <v>385500</v>
      </c>
      <c r="AO406" s="3">
        <v>2621</v>
      </c>
      <c r="AP406" s="3">
        <v>1414</v>
      </c>
      <c r="AQ406" s="3">
        <v>6548</v>
      </c>
      <c r="AR406" s="5">
        <v>37214</v>
      </c>
      <c r="AS406" s="3">
        <v>80418</v>
      </c>
      <c r="AW406" s="3">
        <v>2600.4830000000002</v>
      </c>
      <c r="AX406" s="3">
        <v>1970</v>
      </c>
      <c r="AY406" s="3">
        <v>384.54399999999998</v>
      </c>
      <c r="AZ406" s="3">
        <v>0</v>
      </c>
      <c r="BA406" s="3">
        <v>394.3</v>
      </c>
      <c r="BB406" s="3">
        <v>17694</v>
      </c>
      <c r="BC406" s="3">
        <v>164</v>
      </c>
      <c r="BD406" s="3">
        <v>5308</v>
      </c>
      <c r="BE406" s="3">
        <v>173</v>
      </c>
      <c r="BF406" s="3">
        <v>6311</v>
      </c>
      <c r="BG406" s="3">
        <v>173</v>
      </c>
      <c r="BH406" s="3">
        <v>38</v>
      </c>
      <c r="BI406" s="3">
        <v>173</v>
      </c>
      <c r="BJ406" s="3">
        <v>4010</v>
      </c>
      <c r="BK406" s="3">
        <v>10347</v>
      </c>
      <c r="BN406" s="5">
        <v>28831</v>
      </c>
      <c r="BO406" s="3">
        <v>1</v>
      </c>
      <c r="BP406" s="3">
        <v>1</v>
      </c>
      <c r="BQ406" s="3" t="s">
        <v>867</v>
      </c>
      <c r="BS406" s="3" t="s">
        <v>1054</v>
      </c>
      <c r="BT406" s="3">
        <v>6337</v>
      </c>
      <c r="BV406" s="3" t="s">
        <v>406</v>
      </c>
      <c r="BW406" s="3" t="s">
        <v>125</v>
      </c>
      <c r="BX406" s="3" t="s">
        <v>198</v>
      </c>
      <c r="BY406" s="3" t="s">
        <v>100</v>
      </c>
      <c r="BZ406" s="3">
        <v>23</v>
      </c>
      <c r="CA406" s="3" t="s">
        <v>101</v>
      </c>
      <c r="CB406" s="3" t="s">
        <v>407</v>
      </c>
      <c r="CC406" s="3" t="s">
        <v>408</v>
      </c>
      <c r="CD406" s="3">
        <v>29.9000041</v>
      </c>
      <c r="CF406" s="3">
        <v>-92.439349300000003</v>
      </c>
      <c r="CI406" s="3" t="s">
        <v>201</v>
      </c>
      <c r="CJ406" s="3" t="s">
        <v>126</v>
      </c>
      <c r="CL406" s="3">
        <v>1749868</v>
      </c>
      <c r="CM406" s="3">
        <v>3314</v>
      </c>
      <c r="CN406" s="3">
        <v>8618</v>
      </c>
      <c r="CO406" s="3">
        <v>169351</v>
      </c>
      <c r="CP406" s="3">
        <v>160884</v>
      </c>
    </row>
    <row r="407" spans="1:94" ht="45">
      <c r="A407" s="4">
        <v>17005202350000</v>
      </c>
      <c r="B407" s="7">
        <v>1700520235</v>
      </c>
      <c r="C407" s="4">
        <f>COUNTIF(Table2[API 10/UWI],Table1[[#This Row],[Cleaned API]])</f>
        <v>0</v>
      </c>
      <c r="D407" s="7" t="str">
        <f>IFERROR(INDEX(Table2[Permit Type],MATCH(Table1[[#This Row],[Cleaned API]],Table2[API 10/UWI],0)), "Not in Permit List")</f>
        <v>Not in Permit List</v>
      </c>
      <c r="E407" s="7" t="str">
        <f>IF(AND(Table1[[#This Row],[Occurences in Magnum Permit List]]&gt;0, Table1[[#This Row],[Data Pull Permit Type]]="NewDrill"), "Y", "N")</f>
        <v>N</v>
      </c>
      <c r="F407" s="3" t="s">
        <v>1037</v>
      </c>
      <c r="G407" s="3" t="s">
        <v>1055</v>
      </c>
      <c r="H407" s="8">
        <v>1</v>
      </c>
      <c r="I407" s="3" t="s">
        <v>1039</v>
      </c>
      <c r="J407" s="3" t="str">
        <f>LEFT(Table1[[#This Row],[County/Parish]],LEN(Table1[[#This Row],[County/Parish]])-5)</f>
        <v>ASCENSION</v>
      </c>
      <c r="K407" s="3" t="s">
        <v>1056</v>
      </c>
      <c r="L407" s="3" t="s">
        <v>93</v>
      </c>
      <c r="M407" s="3" t="s">
        <v>194</v>
      </c>
      <c r="N407" s="3" t="s">
        <v>122</v>
      </c>
      <c r="O407" s="3">
        <v>10355</v>
      </c>
      <c r="P407" s="5">
        <v>33125</v>
      </c>
      <c r="Q407" s="5">
        <v>33178</v>
      </c>
      <c r="R407" s="5">
        <v>33786</v>
      </c>
      <c r="S407" s="3">
        <v>15</v>
      </c>
      <c r="T407" s="3">
        <v>101269</v>
      </c>
      <c r="V407" s="3">
        <v>975</v>
      </c>
      <c r="Y407" s="3">
        <v>26</v>
      </c>
      <c r="Z407" s="3">
        <v>0</v>
      </c>
      <c r="AA407" s="3">
        <v>17853</v>
      </c>
      <c r="AC407" s="3">
        <v>80</v>
      </c>
      <c r="AD407" s="3">
        <v>0</v>
      </c>
      <c r="AE407" s="3">
        <v>945</v>
      </c>
      <c r="AF407" s="3" t="s">
        <v>195</v>
      </c>
      <c r="AG407" s="3">
        <v>87571</v>
      </c>
      <c r="AH407" s="3">
        <v>15540</v>
      </c>
      <c r="AI407" s="3">
        <v>0</v>
      </c>
      <c r="AK407" s="3">
        <v>2</v>
      </c>
      <c r="AL407" s="3">
        <v>19</v>
      </c>
      <c r="AM407" s="3">
        <v>102</v>
      </c>
      <c r="AN407" s="3">
        <v>114677</v>
      </c>
      <c r="AO407" s="3">
        <v>0</v>
      </c>
      <c r="AP407" s="3">
        <v>971</v>
      </c>
      <c r="AQ407" s="3">
        <v>100806</v>
      </c>
      <c r="AS407" s="3">
        <v>0</v>
      </c>
      <c r="AV407" s="3">
        <v>48690</v>
      </c>
      <c r="AW407" s="3">
        <v>115750</v>
      </c>
      <c r="AX407" s="3">
        <v>103870</v>
      </c>
      <c r="AY407" s="3">
        <v>8.6389999999999993</v>
      </c>
      <c r="AZ407" s="3">
        <v>20.5</v>
      </c>
      <c r="BA407" s="3">
        <v>0</v>
      </c>
      <c r="BB407" s="3">
        <v>33523</v>
      </c>
      <c r="BC407" s="3">
        <v>2</v>
      </c>
      <c r="BD407" s="3">
        <v>479</v>
      </c>
      <c r="BE407" s="3">
        <v>3</v>
      </c>
      <c r="BF407" s="3">
        <v>6066</v>
      </c>
      <c r="BG407" s="3">
        <v>3</v>
      </c>
      <c r="BH407" s="3">
        <v>36</v>
      </c>
      <c r="BI407" s="3">
        <v>3</v>
      </c>
      <c r="BJ407" s="3">
        <v>10271</v>
      </c>
      <c r="BK407" s="3">
        <v>10288</v>
      </c>
      <c r="BN407" s="5">
        <v>33193</v>
      </c>
      <c r="BO407" s="3">
        <v>1</v>
      </c>
      <c r="BP407" s="3">
        <v>1</v>
      </c>
      <c r="BQ407" s="3" t="s">
        <v>1057</v>
      </c>
      <c r="BR407" s="3" t="s">
        <v>1058</v>
      </c>
      <c r="BS407" s="3" t="s">
        <v>1059</v>
      </c>
      <c r="BT407" s="3">
        <v>17</v>
      </c>
      <c r="BV407" s="3" t="s">
        <v>1043</v>
      </c>
      <c r="BW407" s="3" t="s">
        <v>125</v>
      </c>
      <c r="BX407" s="3" t="s">
        <v>374</v>
      </c>
      <c r="BY407" s="3" t="s">
        <v>100</v>
      </c>
      <c r="BZ407" s="3">
        <v>47</v>
      </c>
      <c r="CA407" s="3" t="s">
        <v>101</v>
      </c>
      <c r="CB407" s="3" t="s">
        <v>1044</v>
      </c>
      <c r="CC407" s="3" t="s">
        <v>1045</v>
      </c>
      <c r="CD407" s="3">
        <v>30.131437999999999</v>
      </c>
      <c r="CF407" s="3">
        <v>-90.996334599999997</v>
      </c>
      <c r="CI407" s="3" t="s">
        <v>201</v>
      </c>
      <c r="CJ407" s="3" t="s">
        <v>1037</v>
      </c>
      <c r="CL407" s="3">
        <v>1745353</v>
      </c>
      <c r="CM407" s="3">
        <v>4</v>
      </c>
      <c r="CN407" s="3">
        <v>463</v>
      </c>
      <c r="CO407" s="3">
        <v>0</v>
      </c>
      <c r="CP407" s="3">
        <v>212047</v>
      </c>
    </row>
    <row r="408" spans="1:94" ht="60">
      <c r="A408" s="4">
        <v>17109228440000</v>
      </c>
      <c r="B408" s="7">
        <v>1710922844</v>
      </c>
      <c r="C408" s="4">
        <f>COUNTIF(Table2[API 10/UWI],Table1[[#This Row],[Cleaned API]])</f>
        <v>0</v>
      </c>
      <c r="D408" s="7" t="str">
        <f>IFERROR(INDEX(Table2[Permit Type],MATCH(Table1[[#This Row],[Cleaned API]],Table2[API 10/UWI],0)), "Not in Permit List")</f>
        <v>Not in Permit List</v>
      </c>
      <c r="E408" s="7" t="str">
        <f>IF(AND(Table1[[#This Row],[Occurences in Magnum Permit List]]&gt;0, Table1[[#This Row],[Data Pull Permit Type]]="NewDrill"), "Y", "N")</f>
        <v>N</v>
      </c>
      <c r="F408" s="3" t="s">
        <v>1037</v>
      </c>
      <c r="G408" s="3" t="s">
        <v>1060</v>
      </c>
      <c r="H408" s="8">
        <v>1</v>
      </c>
      <c r="I408" s="3" t="s">
        <v>1061</v>
      </c>
      <c r="J408" s="3" t="str">
        <f>LEFT(Table1[[#This Row],[County/Parish]],LEN(Table1[[#This Row],[County/Parish]])-5)</f>
        <v>TERREBONNE</v>
      </c>
      <c r="K408" s="3">
        <v>8700</v>
      </c>
      <c r="L408" s="3" t="s">
        <v>107</v>
      </c>
      <c r="M408" s="3" t="s">
        <v>194</v>
      </c>
      <c r="N408" s="3" t="s">
        <v>122</v>
      </c>
      <c r="O408" s="3">
        <v>11000</v>
      </c>
      <c r="P408" s="5">
        <v>30991</v>
      </c>
      <c r="Q408" s="5">
        <v>31260</v>
      </c>
      <c r="R408" s="5">
        <v>35400</v>
      </c>
      <c r="S408" s="3">
        <v>130</v>
      </c>
      <c r="T408" s="3">
        <v>778973</v>
      </c>
      <c r="V408" s="3">
        <v>254532</v>
      </c>
      <c r="X408" s="3">
        <v>8</v>
      </c>
      <c r="Y408" s="3">
        <v>0</v>
      </c>
      <c r="Z408" s="3">
        <v>497482</v>
      </c>
      <c r="AA408" s="3">
        <v>384361</v>
      </c>
      <c r="AC408" s="3">
        <v>140</v>
      </c>
      <c r="AD408" s="3">
        <v>7843</v>
      </c>
      <c r="AE408" s="3">
        <v>1782</v>
      </c>
      <c r="AF408" s="3" t="s">
        <v>195</v>
      </c>
      <c r="AG408" s="3">
        <v>89744</v>
      </c>
      <c r="AH408" s="3">
        <v>16739</v>
      </c>
      <c r="AI408" s="3">
        <v>935</v>
      </c>
      <c r="AK408" s="3">
        <v>8</v>
      </c>
      <c r="AL408" s="3">
        <v>73</v>
      </c>
      <c r="AM408" s="3">
        <v>390</v>
      </c>
      <c r="AN408" s="3">
        <v>438433</v>
      </c>
      <c r="AO408" s="3">
        <v>137</v>
      </c>
      <c r="AP408" s="3">
        <v>4746</v>
      </c>
      <c r="AQ408" s="3">
        <v>3406</v>
      </c>
      <c r="AR408" s="5">
        <v>37509</v>
      </c>
      <c r="AS408" s="3">
        <v>60172</v>
      </c>
      <c r="AV408" s="3">
        <v>48350</v>
      </c>
      <c r="AW408" s="3">
        <v>1143.9839999999999</v>
      </c>
      <c r="AX408" s="3">
        <v>3060</v>
      </c>
      <c r="AY408" s="3">
        <v>874.13800000000003</v>
      </c>
      <c r="AZ408" s="3">
        <v>20.7</v>
      </c>
      <c r="BB408" s="3">
        <v>32376</v>
      </c>
      <c r="BC408" s="3">
        <v>20</v>
      </c>
      <c r="BD408" s="3">
        <v>5709</v>
      </c>
      <c r="BE408" s="3">
        <v>48</v>
      </c>
      <c r="BF408" s="3">
        <v>6687</v>
      </c>
      <c r="BG408" s="3">
        <v>30</v>
      </c>
      <c r="BH408" s="3">
        <v>40</v>
      </c>
      <c r="BI408" s="3">
        <v>30</v>
      </c>
      <c r="BJ408" s="3">
        <v>7845</v>
      </c>
      <c r="BK408" s="3">
        <v>8927</v>
      </c>
      <c r="BN408" s="5">
        <v>31021</v>
      </c>
      <c r="BO408" s="3">
        <v>1</v>
      </c>
      <c r="BP408" s="3">
        <v>1</v>
      </c>
      <c r="BR408" s="3" t="s">
        <v>1041</v>
      </c>
      <c r="BS408" s="3" t="s">
        <v>1062</v>
      </c>
      <c r="BT408" s="3">
        <v>1082</v>
      </c>
      <c r="BV408" s="3" t="s">
        <v>1063</v>
      </c>
      <c r="BW408" s="3" t="s">
        <v>125</v>
      </c>
      <c r="BX408" s="3" t="s">
        <v>374</v>
      </c>
      <c r="BY408" s="3" t="s">
        <v>100</v>
      </c>
      <c r="BZ408" s="3">
        <v>27</v>
      </c>
      <c r="CA408" s="3" t="s">
        <v>101</v>
      </c>
      <c r="CB408" s="3" t="s">
        <v>1064</v>
      </c>
      <c r="CC408" s="3" t="s">
        <v>1065</v>
      </c>
      <c r="CD408" s="3">
        <v>29.3835771</v>
      </c>
      <c r="CF408" s="3">
        <v>-90.921769299999994</v>
      </c>
      <c r="CI408" s="3" t="s">
        <v>201</v>
      </c>
      <c r="CJ408" s="3" t="s">
        <v>1037</v>
      </c>
      <c r="CL408" s="3">
        <v>1742939</v>
      </c>
      <c r="CM408" s="3">
        <v>2028</v>
      </c>
      <c r="CN408" s="3">
        <v>2320</v>
      </c>
      <c r="CO408" s="3">
        <v>49355</v>
      </c>
      <c r="CP408" s="3">
        <v>195753</v>
      </c>
    </row>
    <row r="409" spans="1:94" ht="60">
      <c r="A409" s="4">
        <v>17077201900000</v>
      </c>
      <c r="B409" s="7">
        <v>1707720190</v>
      </c>
      <c r="C409" s="4">
        <f>COUNTIF(Table2[API 10/UWI],Table1[[#This Row],[Cleaned API]])</f>
        <v>0</v>
      </c>
      <c r="D409" s="7" t="str">
        <f>IFERROR(INDEX(Table2[Permit Type],MATCH(Table1[[#This Row],[Cleaned API]],Table2[API 10/UWI],0)), "Not in Permit List")</f>
        <v>Not in Permit List</v>
      </c>
      <c r="E409" s="7" t="str">
        <f>IF(AND(Table1[[#This Row],[Occurences in Magnum Permit List]]&gt;0, Table1[[#This Row],[Data Pull Permit Type]]="NewDrill"), "Y", "N")</f>
        <v>N</v>
      </c>
      <c r="F409" s="3" t="s">
        <v>89</v>
      </c>
      <c r="G409" s="3" t="s">
        <v>1066</v>
      </c>
      <c r="H409" s="8">
        <v>1</v>
      </c>
      <c r="I409" s="3" t="s">
        <v>1047</v>
      </c>
      <c r="J409" s="3" t="str">
        <f>LEFT(Table1[[#This Row],[County/Parish]],LEN(Table1[[#This Row],[County/Parish]])-5)</f>
        <v>POINTE COUPEE</v>
      </c>
      <c r="K409" s="3" t="s">
        <v>92</v>
      </c>
      <c r="L409" s="3" t="s">
        <v>107</v>
      </c>
      <c r="M409" s="3" t="s">
        <v>404</v>
      </c>
      <c r="N409" s="3" t="s">
        <v>122</v>
      </c>
      <c r="O409" s="3">
        <v>15400</v>
      </c>
      <c r="P409" s="5">
        <v>28724</v>
      </c>
      <c r="Q409" s="5">
        <v>28946</v>
      </c>
      <c r="R409" s="5">
        <v>44075</v>
      </c>
      <c r="S409" s="3">
        <v>403</v>
      </c>
      <c r="T409" s="3">
        <v>2431704</v>
      </c>
      <c r="U409" s="3">
        <v>82</v>
      </c>
      <c r="V409" s="3">
        <v>337594</v>
      </c>
      <c r="W409" s="3">
        <v>14</v>
      </c>
      <c r="X409" s="3">
        <v>376</v>
      </c>
      <c r="Y409" s="3">
        <v>1674</v>
      </c>
      <c r="Z409" s="3">
        <v>149766</v>
      </c>
      <c r="AA409" s="3">
        <v>742878</v>
      </c>
      <c r="AC409" s="3">
        <v>370</v>
      </c>
      <c r="AD409" s="3">
        <v>2701</v>
      </c>
      <c r="AE409" s="3">
        <v>509</v>
      </c>
      <c r="AF409" s="3" t="s">
        <v>195</v>
      </c>
      <c r="AG409" s="3">
        <v>2701</v>
      </c>
      <c r="AH409" s="3">
        <v>959</v>
      </c>
      <c r="AI409" s="3">
        <v>4</v>
      </c>
      <c r="AJ409" s="3" t="s">
        <v>196</v>
      </c>
      <c r="AK409" s="3">
        <v>4</v>
      </c>
      <c r="AL409" s="3">
        <v>4</v>
      </c>
      <c r="AM409" s="3">
        <v>0</v>
      </c>
      <c r="AN409" s="3">
        <v>26903</v>
      </c>
      <c r="AO409" s="3">
        <v>238</v>
      </c>
      <c r="AP409" s="3">
        <v>7319</v>
      </c>
      <c r="AQ409" s="3">
        <v>44383</v>
      </c>
      <c r="AR409" s="5">
        <v>44099</v>
      </c>
      <c r="AS409" s="3">
        <v>2564</v>
      </c>
      <c r="AT409" s="3">
        <v>300</v>
      </c>
      <c r="AW409" s="3">
        <v>5919.8919999999998</v>
      </c>
      <c r="AX409" s="3">
        <v>7200</v>
      </c>
      <c r="AY409" s="3">
        <v>168.922</v>
      </c>
      <c r="AZ409" s="3">
        <v>0</v>
      </c>
      <c r="BA409" s="3">
        <v>224.6</v>
      </c>
      <c r="BB409" s="3">
        <v>40053</v>
      </c>
      <c r="BC409" s="3">
        <v>10</v>
      </c>
      <c r="BD409" s="3">
        <v>5908</v>
      </c>
      <c r="BE409" s="3">
        <v>15</v>
      </c>
      <c r="BF409" s="3">
        <v>12557</v>
      </c>
      <c r="BG409" s="3">
        <v>10</v>
      </c>
      <c r="BH409" s="3">
        <v>75</v>
      </c>
      <c r="BI409" s="3">
        <v>10</v>
      </c>
      <c r="BJ409" s="3">
        <v>13318</v>
      </c>
      <c r="BK409" s="3">
        <v>14378</v>
      </c>
      <c r="BN409" s="5">
        <v>28950</v>
      </c>
      <c r="BO409" s="3">
        <v>1</v>
      </c>
      <c r="BP409" s="3">
        <v>1</v>
      </c>
      <c r="BQ409" s="3" t="s">
        <v>845</v>
      </c>
      <c r="BR409" s="3" t="s">
        <v>165</v>
      </c>
      <c r="BS409" s="3" t="s">
        <v>1067</v>
      </c>
      <c r="BT409" s="3">
        <v>1060</v>
      </c>
      <c r="BV409" s="3" t="s">
        <v>1068</v>
      </c>
      <c r="BW409" s="3" t="s">
        <v>125</v>
      </c>
      <c r="BX409" s="3" t="s">
        <v>198</v>
      </c>
      <c r="BY409" s="3" t="s">
        <v>100</v>
      </c>
      <c r="BZ409" s="3">
        <v>41</v>
      </c>
      <c r="CA409" s="3" t="s">
        <v>101</v>
      </c>
      <c r="CB409" s="3" t="s">
        <v>1069</v>
      </c>
      <c r="CC409" s="3" t="s">
        <v>610</v>
      </c>
      <c r="CD409" s="3">
        <v>30.609316100000001</v>
      </c>
      <c r="CF409" s="3">
        <v>-91.723810999999998</v>
      </c>
      <c r="CI409" s="3" t="s">
        <v>201</v>
      </c>
      <c r="CJ409" s="3" t="s">
        <v>126</v>
      </c>
      <c r="CL409" s="3">
        <v>1737018</v>
      </c>
      <c r="CM409" s="3">
        <v>5193</v>
      </c>
      <c r="CN409" s="3">
        <v>30742</v>
      </c>
      <c r="CO409" s="3">
        <v>3120</v>
      </c>
      <c r="CP409" s="3">
        <v>160317</v>
      </c>
    </row>
    <row r="410" spans="1:94" ht="45">
      <c r="A410" s="4">
        <v>0</v>
      </c>
      <c r="B410" s="7">
        <v>0</v>
      </c>
      <c r="C410" s="4">
        <f>COUNTIF(Table2[API 10/UWI],Table1[[#This Row],[Cleaned API]])</f>
        <v>0</v>
      </c>
      <c r="D410" s="7" t="str">
        <f>IFERROR(INDEX(Table2[Permit Type],MATCH(Table1[[#This Row],[Cleaned API]],Table2[API 10/UWI],0)), "Not in Permit List")</f>
        <v>Not in Permit List</v>
      </c>
      <c r="E410" s="7" t="str">
        <f>IF(AND(Table1[[#This Row],[Occurences in Magnum Permit List]]&gt;0, Table1[[#This Row],[Data Pull Permit Type]]="NewDrill"), "Y", "N")</f>
        <v>N</v>
      </c>
      <c r="F410" s="3" t="s">
        <v>1037</v>
      </c>
      <c r="G410" s="3" t="s">
        <v>1070</v>
      </c>
      <c r="H410" s="8"/>
      <c r="I410" s="3" t="s">
        <v>1071</v>
      </c>
      <c r="J410" s="3" t="str">
        <f>LEFT(Table1[[#This Row],[County/Parish]],LEN(Table1[[#This Row],[County/Parish]])-5)</f>
        <v>ACADIA</v>
      </c>
      <c r="L410" s="3" t="s">
        <v>107</v>
      </c>
      <c r="M410" s="3" t="s">
        <v>94</v>
      </c>
      <c r="N410" s="3" t="s">
        <v>122</v>
      </c>
      <c r="Q410" s="5">
        <v>36069</v>
      </c>
      <c r="R410" s="5">
        <v>36069</v>
      </c>
      <c r="S410" s="3">
        <v>1</v>
      </c>
      <c r="V410" s="3">
        <v>1</v>
      </c>
      <c r="X410" s="3">
        <v>1</v>
      </c>
      <c r="Z410" s="3">
        <v>0</v>
      </c>
      <c r="AA410" s="3">
        <v>1</v>
      </c>
      <c r="AC410" s="3">
        <v>1</v>
      </c>
      <c r="AK410" s="3">
        <v>0</v>
      </c>
      <c r="AL410" s="3">
        <v>0</v>
      </c>
      <c r="AM410" s="3">
        <v>0</v>
      </c>
      <c r="AO410" s="3">
        <v>0</v>
      </c>
      <c r="AX410" s="3">
        <v>0</v>
      </c>
      <c r="AZ410" s="3">
        <v>0</v>
      </c>
      <c r="BD410" s="3">
        <v>1</v>
      </c>
      <c r="BE410" s="3">
        <v>1</v>
      </c>
      <c r="BF410" s="3">
        <v>1</v>
      </c>
      <c r="BG410" s="3">
        <v>1</v>
      </c>
      <c r="BH410" s="3">
        <v>0</v>
      </c>
      <c r="BI410" s="3">
        <v>1</v>
      </c>
      <c r="BO410" s="3">
        <v>1</v>
      </c>
      <c r="BP410" s="3">
        <v>1</v>
      </c>
      <c r="BR410" s="3" t="s">
        <v>1072</v>
      </c>
      <c r="BV410" s="3" t="s">
        <v>1073</v>
      </c>
      <c r="BW410" s="3" t="s">
        <v>125</v>
      </c>
      <c r="BX410" s="3" t="s">
        <v>198</v>
      </c>
      <c r="BY410" s="3" t="s">
        <v>100</v>
      </c>
      <c r="CA410" s="3" t="s">
        <v>101</v>
      </c>
      <c r="CI410" s="3" t="s">
        <v>201</v>
      </c>
      <c r="CJ410" s="3" t="s">
        <v>1037</v>
      </c>
      <c r="CL410" s="3">
        <v>1672294</v>
      </c>
      <c r="CM410" s="3">
        <v>1</v>
      </c>
      <c r="CO410" s="3">
        <v>0</v>
      </c>
      <c r="CP410" s="3">
        <v>46342</v>
      </c>
    </row>
    <row r="411" spans="1:94" ht="45">
      <c r="A411" s="4">
        <v>17077002500000</v>
      </c>
      <c r="B411" s="7">
        <v>1707700250</v>
      </c>
      <c r="C411" s="4">
        <f>COUNTIF(Table2[API 10/UWI],Table1[[#This Row],[Cleaned API]])</f>
        <v>0</v>
      </c>
      <c r="D411" s="7" t="str">
        <f>IFERROR(INDEX(Table2[Permit Type],MATCH(Table1[[#This Row],[Cleaned API]],Table2[API 10/UWI],0)), "Not in Permit List")</f>
        <v>Not in Permit List</v>
      </c>
      <c r="E411" s="7" t="str">
        <f>IF(AND(Table1[[#This Row],[Occurences in Magnum Permit List]]&gt;0, Table1[[#This Row],[Data Pull Permit Type]]="NewDrill"), "Y", "N")</f>
        <v>N</v>
      </c>
      <c r="F411" s="3" t="s">
        <v>89</v>
      </c>
      <c r="G411" s="3" t="s">
        <v>1074</v>
      </c>
      <c r="H411" s="8">
        <v>1</v>
      </c>
      <c r="I411" s="3" t="s">
        <v>1047</v>
      </c>
      <c r="J411" s="3" t="str">
        <f>LEFT(Table1[[#This Row],[County/Parish]],LEN(Table1[[#This Row],[County/Parish]])-5)</f>
        <v>POINTE COUPEE</v>
      </c>
      <c r="L411" s="3" t="s">
        <v>193</v>
      </c>
      <c r="M411" s="3" t="s">
        <v>194</v>
      </c>
      <c r="N411" s="3" t="s">
        <v>122</v>
      </c>
      <c r="O411" s="3">
        <v>9277</v>
      </c>
      <c r="P411" s="5">
        <v>22894</v>
      </c>
      <c r="AF411" s="3" t="s">
        <v>195</v>
      </c>
      <c r="AJ411" s="3" t="s">
        <v>196</v>
      </c>
      <c r="BJ411" s="3">
        <v>2895</v>
      </c>
      <c r="BK411" s="3">
        <v>2965</v>
      </c>
      <c r="BN411" s="5">
        <v>22911</v>
      </c>
      <c r="BO411" s="3">
        <v>1</v>
      </c>
      <c r="BT411" s="3">
        <v>70</v>
      </c>
      <c r="BV411" s="3" t="s">
        <v>1050</v>
      </c>
      <c r="BW411" s="3" t="s">
        <v>125</v>
      </c>
      <c r="BX411" s="3" t="s">
        <v>198</v>
      </c>
      <c r="BY411" s="3" t="s">
        <v>100</v>
      </c>
      <c r="BZ411" s="3">
        <v>93</v>
      </c>
      <c r="CA411" s="3" t="s">
        <v>101</v>
      </c>
      <c r="CB411" s="3" t="s">
        <v>1051</v>
      </c>
      <c r="CC411" s="3" t="s">
        <v>1052</v>
      </c>
      <c r="CD411" s="3">
        <v>30.488793600000001</v>
      </c>
      <c r="CF411" s="3">
        <v>-91.564510499999997</v>
      </c>
      <c r="CI411" s="3" t="s">
        <v>201</v>
      </c>
      <c r="CJ411" s="3" t="s">
        <v>126</v>
      </c>
      <c r="CL411" s="3">
        <v>1618163</v>
      </c>
      <c r="CP411" s="3">
        <v>91928</v>
      </c>
    </row>
    <row r="412" spans="1:94" ht="45">
      <c r="A412" s="4">
        <v>42339303990000</v>
      </c>
      <c r="B412" s="7">
        <v>4233930399</v>
      </c>
      <c r="C412" s="4">
        <f>COUNTIF(Table2[API 10/UWI],Table1[[#This Row],[Cleaned API]])</f>
        <v>2</v>
      </c>
      <c r="D412" s="7" t="str">
        <f>IFERROR(INDEX(Table2[Permit Type],MATCH(Table1[[#This Row],[Cleaned API]],Table2[API 10/UWI],0)), "Not in Permit List")</f>
        <v>Recomplete</v>
      </c>
      <c r="E412" s="7" t="str">
        <f>IF(AND(Table1[[#This Row],[Occurences in Magnum Permit List]]&gt;0, Table1[[#This Row],[Data Pull Permit Type]]="NewDrill"), "Y", "N")</f>
        <v>N</v>
      </c>
      <c r="F412" s="3" t="s">
        <v>89</v>
      </c>
      <c r="G412" s="3" t="s">
        <v>957</v>
      </c>
      <c r="H412" s="8" t="s">
        <v>302</v>
      </c>
      <c r="I412" s="3" t="s">
        <v>602</v>
      </c>
      <c r="J412" s="3" t="str">
        <f>LEFT(Table1[[#This Row],[County/Parish]],LEN(Table1[[#This Row],[County/Parish]])-5)</f>
        <v>MONTGOMERY</v>
      </c>
      <c r="K412" s="3" t="s">
        <v>1075</v>
      </c>
      <c r="L412" s="3" t="s">
        <v>93</v>
      </c>
      <c r="M412" s="3" t="s">
        <v>194</v>
      </c>
      <c r="N412" s="3" t="s">
        <v>95</v>
      </c>
      <c r="O412" s="3">
        <v>9400</v>
      </c>
      <c r="P412" s="5">
        <v>35765</v>
      </c>
      <c r="Q412" s="5">
        <v>36312</v>
      </c>
      <c r="R412" s="5">
        <v>36982</v>
      </c>
      <c r="S412" s="3">
        <v>23</v>
      </c>
      <c r="T412" s="3">
        <v>186731</v>
      </c>
      <c r="V412" s="3">
        <v>1499</v>
      </c>
      <c r="X412" s="3">
        <v>28</v>
      </c>
      <c r="Y412" s="3">
        <v>3184</v>
      </c>
      <c r="Z412" s="3">
        <v>8203</v>
      </c>
      <c r="AA412" s="3">
        <v>32621</v>
      </c>
      <c r="AC412" s="3">
        <v>11</v>
      </c>
      <c r="AD412" s="3">
        <v>2837</v>
      </c>
      <c r="AE412" s="3">
        <v>279</v>
      </c>
      <c r="AF412" s="3" t="s">
        <v>108</v>
      </c>
      <c r="AG412" s="3">
        <v>52487</v>
      </c>
      <c r="AH412" s="3">
        <v>9027</v>
      </c>
      <c r="AI412" s="3">
        <v>749</v>
      </c>
      <c r="AK412" s="3">
        <v>1</v>
      </c>
      <c r="AL412" s="3">
        <v>56</v>
      </c>
      <c r="AM412" s="3">
        <v>328</v>
      </c>
      <c r="AN412" s="3">
        <v>334097</v>
      </c>
      <c r="AO412" s="3">
        <v>495</v>
      </c>
      <c r="AP412" s="3">
        <v>680</v>
      </c>
      <c r="AQ412" s="3">
        <v>105216</v>
      </c>
      <c r="AR412" s="5">
        <v>41395</v>
      </c>
      <c r="AS412" s="3">
        <v>1878</v>
      </c>
      <c r="AT412" s="3">
        <v>0</v>
      </c>
      <c r="AU412" s="3">
        <v>0</v>
      </c>
      <c r="AV412" s="3">
        <v>339230</v>
      </c>
      <c r="AW412" s="3">
        <v>99529.914999999994</v>
      </c>
      <c r="AX412" s="3">
        <v>124570</v>
      </c>
      <c r="AY412" s="3">
        <v>10.047000000000001</v>
      </c>
      <c r="AZ412" s="3">
        <v>2.9</v>
      </c>
      <c r="BA412" s="3">
        <v>8.8000000000000007</v>
      </c>
      <c r="BB412" s="3">
        <v>12224</v>
      </c>
      <c r="BC412" s="3">
        <v>7</v>
      </c>
      <c r="BD412" s="3">
        <v>121</v>
      </c>
      <c r="BE412" s="3">
        <v>12</v>
      </c>
      <c r="BF412" s="3">
        <v>2132</v>
      </c>
      <c r="BG412" s="3">
        <v>7</v>
      </c>
      <c r="BH412" s="3">
        <v>13</v>
      </c>
      <c r="BI412" s="3">
        <v>7</v>
      </c>
      <c r="BJ412" s="3">
        <v>7920</v>
      </c>
      <c r="BK412" s="3">
        <v>8030</v>
      </c>
      <c r="BL412" s="3">
        <v>0.67</v>
      </c>
      <c r="BM412" s="3">
        <v>44.9</v>
      </c>
      <c r="BN412" s="5">
        <v>36335</v>
      </c>
      <c r="BO412" s="3">
        <v>1</v>
      </c>
      <c r="BP412" s="3">
        <v>1</v>
      </c>
      <c r="BQ412" s="3" t="s">
        <v>413</v>
      </c>
      <c r="BR412" s="3" t="s">
        <v>165</v>
      </c>
      <c r="BS412" s="3">
        <v>172023</v>
      </c>
      <c r="BT412" s="3">
        <v>110</v>
      </c>
      <c r="BV412" s="3" t="s">
        <v>1076</v>
      </c>
      <c r="BW412" s="3" t="s">
        <v>99</v>
      </c>
      <c r="BX412" s="3">
        <v>3</v>
      </c>
      <c r="BY412" s="3" t="s">
        <v>100</v>
      </c>
      <c r="CA412" s="3" t="s">
        <v>101</v>
      </c>
      <c r="CD412" s="3">
        <v>30.2278366</v>
      </c>
      <c r="CE412" s="3">
        <v>502</v>
      </c>
      <c r="CF412" s="3">
        <v>-95.377884699999996</v>
      </c>
      <c r="CI412" s="3" t="s">
        <v>102</v>
      </c>
      <c r="CJ412" s="3" t="s">
        <v>89</v>
      </c>
      <c r="CK412" s="3" t="s">
        <v>605</v>
      </c>
      <c r="CL412" s="3">
        <v>1520901</v>
      </c>
      <c r="CM412" s="3">
        <v>819</v>
      </c>
      <c r="CN412" s="3">
        <v>81515</v>
      </c>
      <c r="CO412" s="3">
        <v>6325</v>
      </c>
      <c r="CP412" s="3">
        <v>0</v>
      </c>
    </row>
    <row r="413" spans="1:94" ht="60">
      <c r="A413" s="4">
        <v>42015304730000</v>
      </c>
      <c r="B413" s="7">
        <v>4201530473</v>
      </c>
      <c r="C413" s="4">
        <f>COUNTIF(Table2[API 10/UWI],Table1[[#This Row],[Cleaned API]])</f>
        <v>0</v>
      </c>
      <c r="D413" s="7" t="str">
        <f>IFERROR(INDEX(Table2[Permit Type],MATCH(Table1[[#This Row],[Cleaned API]],Table2[API 10/UWI],0)), "Not in Permit List")</f>
        <v>Not in Permit List</v>
      </c>
      <c r="E413" s="7" t="str">
        <f>IF(AND(Table1[[#This Row],[Occurences in Magnum Permit List]]&gt;0, Table1[[#This Row],[Data Pull Permit Type]]="NewDrill"), "Y", "N")</f>
        <v>N</v>
      </c>
      <c r="F413" s="3" t="s">
        <v>89</v>
      </c>
      <c r="G413" s="3" t="s">
        <v>805</v>
      </c>
      <c r="H413" s="8">
        <v>1</v>
      </c>
      <c r="I413" s="3" t="s">
        <v>236</v>
      </c>
      <c r="J413" s="3" t="str">
        <f>LEFT(Table1[[#This Row],[County/Parish]],LEN(Table1[[#This Row],[County/Parish]])-5)</f>
        <v>AUSTIN</v>
      </c>
      <c r="K413" s="3" t="s">
        <v>956</v>
      </c>
      <c r="L413" s="3" t="s">
        <v>93</v>
      </c>
      <c r="M413" s="3" t="s">
        <v>194</v>
      </c>
      <c r="N413" s="3" t="s">
        <v>95</v>
      </c>
      <c r="O413" s="3">
        <v>16761</v>
      </c>
      <c r="P413" s="5">
        <v>33355</v>
      </c>
      <c r="Q413" s="5">
        <v>33970</v>
      </c>
      <c r="R413" s="5">
        <v>36708</v>
      </c>
      <c r="S413" s="3">
        <v>84</v>
      </c>
      <c r="T413" s="3">
        <v>930633</v>
      </c>
      <c r="V413" s="3">
        <v>19266</v>
      </c>
      <c r="X413" s="3">
        <v>22</v>
      </c>
      <c r="Y413" s="3">
        <v>24</v>
      </c>
      <c r="Z413" s="3">
        <v>19009</v>
      </c>
      <c r="AA413" s="3">
        <v>174372</v>
      </c>
      <c r="AC413" s="3">
        <v>685</v>
      </c>
      <c r="AD413" s="3">
        <v>19725</v>
      </c>
      <c r="AE413" s="3">
        <v>2987</v>
      </c>
      <c r="AF413" s="3" t="s">
        <v>108</v>
      </c>
      <c r="AG413" s="3">
        <v>94271</v>
      </c>
      <c r="AH413" s="3">
        <v>18699</v>
      </c>
      <c r="AI413" s="3">
        <v>1985</v>
      </c>
      <c r="AJ413" s="3" t="s">
        <v>181</v>
      </c>
      <c r="AK413" s="3">
        <v>20</v>
      </c>
      <c r="AL413" s="3">
        <v>121</v>
      </c>
      <c r="AM413" s="3">
        <v>609</v>
      </c>
      <c r="AN413" s="3">
        <v>726464</v>
      </c>
      <c r="AO413" s="3">
        <v>0</v>
      </c>
      <c r="AP413" s="3">
        <v>1138</v>
      </c>
      <c r="AQ413" s="3">
        <v>94484</v>
      </c>
      <c r="AR413" s="5">
        <v>38708</v>
      </c>
      <c r="AS413" s="3">
        <v>1798</v>
      </c>
      <c r="AT413" s="3">
        <v>300</v>
      </c>
      <c r="AU413" s="3">
        <v>3150</v>
      </c>
      <c r="AV413" s="3">
        <v>30980</v>
      </c>
      <c r="AW413" s="3">
        <v>111132.42</v>
      </c>
      <c r="AX413" s="3">
        <v>48300</v>
      </c>
      <c r="AY413" s="3">
        <v>8.9979999999999993</v>
      </c>
      <c r="AZ413" s="3">
        <v>32.299999999999997</v>
      </c>
      <c r="BA413" s="3">
        <v>916.7</v>
      </c>
      <c r="BB413" s="3">
        <v>19725</v>
      </c>
      <c r="BC413" s="3">
        <v>1</v>
      </c>
      <c r="BD413" s="3">
        <v>685</v>
      </c>
      <c r="BE413" s="3">
        <v>1</v>
      </c>
      <c r="BF413" s="3">
        <v>3973</v>
      </c>
      <c r="BG413" s="3">
        <v>1</v>
      </c>
      <c r="BH413" s="3">
        <v>24</v>
      </c>
      <c r="BI413" s="3">
        <v>1</v>
      </c>
      <c r="BJ413" s="3">
        <v>10430</v>
      </c>
      <c r="BK413" s="3">
        <v>10440</v>
      </c>
      <c r="BL413" s="3">
        <v>0.79</v>
      </c>
      <c r="BM413" s="3">
        <v>44.1</v>
      </c>
      <c r="BN413" s="5">
        <v>33358</v>
      </c>
      <c r="BO413" s="3">
        <v>1</v>
      </c>
      <c r="BP413" s="3">
        <v>1</v>
      </c>
      <c r="BQ413" s="3" t="s">
        <v>89</v>
      </c>
      <c r="BR413" s="3" t="s">
        <v>150</v>
      </c>
      <c r="BS413" s="3">
        <v>171378</v>
      </c>
      <c r="BT413" s="3">
        <v>10</v>
      </c>
      <c r="BV413" s="3" t="s">
        <v>640</v>
      </c>
      <c r="BW413" s="3" t="s">
        <v>99</v>
      </c>
      <c r="BX413" s="3">
        <v>3</v>
      </c>
      <c r="BY413" s="3" t="s">
        <v>100</v>
      </c>
      <c r="CA413" s="3" t="s">
        <v>101</v>
      </c>
      <c r="CD413" s="3">
        <v>29.985250799999999</v>
      </c>
      <c r="CE413" s="3">
        <v>58</v>
      </c>
      <c r="CF413" s="3">
        <v>-96.342894299999998</v>
      </c>
      <c r="CI413" s="3" t="s">
        <v>102</v>
      </c>
      <c r="CJ413" s="3" t="s">
        <v>89</v>
      </c>
      <c r="CK413" s="3" t="s">
        <v>808</v>
      </c>
      <c r="CL413" s="3">
        <v>1508021</v>
      </c>
      <c r="CM413" s="3">
        <v>219</v>
      </c>
      <c r="CN413" s="3">
        <v>24338</v>
      </c>
      <c r="CO413" s="3">
        <v>120</v>
      </c>
      <c r="CP413" s="3">
        <v>0</v>
      </c>
    </row>
    <row r="414" spans="1:94" ht="45">
      <c r="A414" s="4">
        <v>42409325320000</v>
      </c>
      <c r="B414" s="7">
        <v>4240932532</v>
      </c>
      <c r="C414" s="4">
        <f>COUNTIF(Table2[API 10/UWI],Table1[[#This Row],[Cleaned API]])</f>
        <v>0</v>
      </c>
      <c r="D414" s="7" t="str">
        <f>IFERROR(INDEX(Table2[Permit Type],MATCH(Table1[[#This Row],[Cleaned API]],Table2[API 10/UWI],0)), "Not in Permit List")</f>
        <v>Not in Permit List</v>
      </c>
      <c r="E414" s="7" t="str">
        <f>IF(AND(Table1[[#This Row],[Occurences in Magnum Permit List]]&gt;0, Table1[[#This Row],[Data Pull Permit Type]]="NewDrill"), "Y", "N")</f>
        <v>N</v>
      </c>
      <c r="F414" s="3" t="s">
        <v>89</v>
      </c>
      <c r="G414" s="3" t="s">
        <v>1077</v>
      </c>
      <c r="H414" s="8">
        <v>1</v>
      </c>
      <c r="I414" s="3" t="s">
        <v>293</v>
      </c>
      <c r="J414" s="3" t="str">
        <f>LEFT(Table1[[#This Row],[County/Parish]],LEN(Table1[[#This Row],[County/Parish]])-5)</f>
        <v>SAN PATRICIO</v>
      </c>
      <c r="K414" s="3" t="s">
        <v>1078</v>
      </c>
      <c r="L414" s="3" t="s">
        <v>107</v>
      </c>
      <c r="M414" s="3" t="s">
        <v>94</v>
      </c>
      <c r="N414" s="3" t="s">
        <v>95</v>
      </c>
      <c r="O414" s="3">
        <v>7423</v>
      </c>
      <c r="P414" s="5">
        <v>35808</v>
      </c>
      <c r="Q414" s="5">
        <v>36069</v>
      </c>
      <c r="R414" s="5">
        <v>41852</v>
      </c>
      <c r="S414" s="3">
        <v>126</v>
      </c>
      <c r="T414" s="3">
        <v>43175</v>
      </c>
      <c r="V414" s="3">
        <v>28633</v>
      </c>
      <c r="X414" s="3">
        <v>11</v>
      </c>
      <c r="Y414" s="3">
        <v>38</v>
      </c>
      <c r="Z414" s="3">
        <v>0</v>
      </c>
      <c r="AA414" s="3">
        <v>35829</v>
      </c>
      <c r="AC414" s="3">
        <v>90</v>
      </c>
      <c r="AE414" s="3">
        <v>3885</v>
      </c>
      <c r="AF414" s="3" t="s">
        <v>96</v>
      </c>
      <c r="AG414" s="3">
        <v>583</v>
      </c>
      <c r="AH414" s="3">
        <v>3982</v>
      </c>
      <c r="AI414" s="3">
        <v>0</v>
      </c>
      <c r="AK414" s="3">
        <v>2</v>
      </c>
      <c r="AL414" s="3">
        <v>2</v>
      </c>
      <c r="AM414" s="3">
        <v>0</v>
      </c>
      <c r="AN414" s="3">
        <v>11000</v>
      </c>
      <c r="AO414" s="3">
        <v>0</v>
      </c>
      <c r="AP414" s="3">
        <v>620</v>
      </c>
      <c r="AQ414" s="3">
        <v>3125</v>
      </c>
      <c r="AR414" s="5">
        <v>43862</v>
      </c>
      <c r="AS414" s="3">
        <v>0</v>
      </c>
      <c r="AV414" s="3">
        <v>0</v>
      </c>
      <c r="AW414" s="3">
        <v>1670.732</v>
      </c>
      <c r="AX414" s="3">
        <v>1510</v>
      </c>
      <c r="AY414" s="3">
        <v>598.54</v>
      </c>
      <c r="BA414" s="3">
        <v>289.5</v>
      </c>
      <c r="BB414" s="3">
        <v>1758</v>
      </c>
      <c r="BC414" s="3">
        <v>167</v>
      </c>
      <c r="BD414" s="3">
        <v>1531</v>
      </c>
      <c r="BE414" s="3">
        <v>5</v>
      </c>
      <c r="BF414" s="3">
        <v>1531</v>
      </c>
      <c r="BG414" s="3">
        <v>5</v>
      </c>
      <c r="BH414" s="3">
        <v>9</v>
      </c>
      <c r="BI414" s="3">
        <v>5</v>
      </c>
      <c r="BJ414" s="3">
        <v>6454</v>
      </c>
      <c r="BK414" s="3">
        <v>7278</v>
      </c>
      <c r="BM414" s="3">
        <v>18.2</v>
      </c>
      <c r="BN414" s="5">
        <v>35831</v>
      </c>
      <c r="BO414" s="3">
        <v>1</v>
      </c>
      <c r="BP414" s="3">
        <v>1</v>
      </c>
      <c r="BQ414" s="3" t="s">
        <v>89</v>
      </c>
      <c r="BR414" s="3" t="s">
        <v>207</v>
      </c>
      <c r="BS414" s="3">
        <v>12803</v>
      </c>
      <c r="BT414" s="3">
        <v>824</v>
      </c>
      <c r="BV414" s="3" t="s">
        <v>387</v>
      </c>
      <c r="BW414" s="3" t="s">
        <v>99</v>
      </c>
      <c r="BX414" s="3">
        <v>4</v>
      </c>
      <c r="BY414" s="3" t="s">
        <v>100</v>
      </c>
      <c r="CA414" s="3" t="s">
        <v>101</v>
      </c>
      <c r="CD414" s="3">
        <v>28.001026100000001</v>
      </c>
      <c r="CE414" s="3">
        <v>129</v>
      </c>
      <c r="CF414" s="3">
        <v>-97.417591999999999</v>
      </c>
      <c r="CG414" s="3">
        <v>7</v>
      </c>
      <c r="CI414" s="3" t="s">
        <v>102</v>
      </c>
      <c r="CJ414" s="3" t="s">
        <v>89</v>
      </c>
      <c r="CK414" s="3" t="s">
        <v>296</v>
      </c>
      <c r="CL414" s="3">
        <v>1343977</v>
      </c>
      <c r="CM414" s="3">
        <v>328</v>
      </c>
      <c r="CN414" s="3">
        <v>548</v>
      </c>
      <c r="CO414" s="3">
        <v>0</v>
      </c>
      <c r="CP414" s="3">
        <v>0</v>
      </c>
    </row>
    <row r="415" spans="1:94" ht="60">
      <c r="A415" s="4">
        <v>42201321220000</v>
      </c>
      <c r="B415" s="7">
        <v>4220132122</v>
      </c>
      <c r="C415" s="4">
        <f>COUNTIF(Table2[API 10/UWI],Table1[[#This Row],[Cleaned API]])</f>
        <v>0</v>
      </c>
      <c r="D415" s="7" t="str">
        <f>IFERROR(INDEX(Table2[Permit Type],MATCH(Table1[[#This Row],[Cleaned API]],Table2[API 10/UWI],0)), "Not in Permit List")</f>
        <v>Not in Permit List</v>
      </c>
      <c r="E415" s="7" t="str">
        <f>IF(AND(Table1[[#This Row],[Occurences in Magnum Permit List]]&gt;0, Table1[[#This Row],[Data Pull Permit Type]]="NewDrill"), "Y", "N")</f>
        <v>N</v>
      </c>
      <c r="F415" s="3" t="s">
        <v>89</v>
      </c>
      <c r="G415" s="3" t="s">
        <v>539</v>
      </c>
      <c r="H415" s="8">
        <v>5</v>
      </c>
      <c r="I415" s="3" t="s">
        <v>540</v>
      </c>
      <c r="J415" s="3" t="str">
        <f>LEFT(Table1[[#This Row],[County/Parish]],LEN(Table1[[#This Row],[County/Parish]])-5)</f>
        <v>HARRIS</v>
      </c>
      <c r="K415" s="3" t="s">
        <v>792</v>
      </c>
      <c r="L415" s="3" t="s">
        <v>93</v>
      </c>
      <c r="M415" s="3" t="s">
        <v>168</v>
      </c>
      <c r="N415" s="3" t="s">
        <v>95</v>
      </c>
      <c r="O415" s="3">
        <v>11330</v>
      </c>
      <c r="P415" s="5">
        <v>32186</v>
      </c>
      <c r="Q415" s="5">
        <v>36039</v>
      </c>
      <c r="R415" s="5">
        <v>38139</v>
      </c>
      <c r="S415" s="3">
        <v>69</v>
      </c>
      <c r="T415" s="3">
        <v>844898</v>
      </c>
      <c r="V415" s="3">
        <v>42121</v>
      </c>
      <c r="Y415" s="3">
        <v>252</v>
      </c>
      <c r="Z415" s="3">
        <v>88509</v>
      </c>
      <c r="AA415" s="3">
        <v>182937</v>
      </c>
      <c r="AC415" s="3">
        <v>1784</v>
      </c>
      <c r="AD415" s="3">
        <v>50237</v>
      </c>
      <c r="AE415" s="3">
        <v>9451</v>
      </c>
      <c r="AF415" s="3" t="s">
        <v>108</v>
      </c>
      <c r="AG415" s="3">
        <v>260632</v>
      </c>
      <c r="AH415" s="3">
        <v>52890</v>
      </c>
      <c r="AI415" s="3">
        <v>5127</v>
      </c>
      <c r="AK415" s="3">
        <v>61</v>
      </c>
      <c r="AL415" s="3">
        <v>321</v>
      </c>
      <c r="AM415" s="3">
        <v>1564</v>
      </c>
      <c r="AN415" s="3">
        <v>1928355</v>
      </c>
      <c r="AO415" s="3">
        <v>338</v>
      </c>
      <c r="AP415" s="3">
        <v>2624</v>
      </c>
      <c r="AQ415" s="3">
        <v>28580</v>
      </c>
      <c r="AR415" s="5">
        <v>38170</v>
      </c>
      <c r="AS415" s="3">
        <v>9268</v>
      </c>
      <c r="AT415" s="3">
        <v>358</v>
      </c>
      <c r="AU415" s="3">
        <v>1500</v>
      </c>
      <c r="AV415" s="3">
        <v>25750</v>
      </c>
      <c r="AW415" s="3">
        <v>14622.612999999999</v>
      </c>
      <c r="AX415" s="3">
        <v>20060</v>
      </c>
      <c r="AY415" s="3">
        <v>68.387</v>
      </c>
      <c r="AZ415" s="3">
        <v>38.799999999999997</v>
      </c>
      <c r="BA415" s="3">
        <v>0</v>
      </c>
      <c r="BB415" s="3">
        <v>51826</v>
      </c>
      <c r="BC415" s="3">
        <v>3</v>
      </c>
      <c r="BD415" s="3">
        <v>1883</v>
      </c>
      <c r="BE415" s="3">
        <v>2</v>
      </c>
      <c r="BF415" s="3">
        <v>10267</v>
      </c>
      <c r="BG415" s="3">
        <v>3</v>
      </c>
      <c r="BH415" s="3">
        <v>62</v>
      </c>
      <c r="BI415" s="3">
        <v>3</v>
      </c>
      <c r="BJ415" s="3">
        <v>595</v>
      </c>
      <c r="BK415" s="3">
        <v>10583</v>
      </c>
      <c r="BL415" s="3">
        <v>0.65</v>
      </c>
      <c r="BM415" s="3">
        <v>31.1</v>
      </c>
      <c r="BN415" s="5">
        <v>36047</v>
      </c>
      <c r="BO415" s="3">
        <v>1</v>
      </c>
      <c r="BP415" s="3">
        <v>1</v>
      </c>
      <c r="BQ415" s="3" t="s">
        <v>842</v>
      </c>
      <c r="BR415" s="3" t="s">
        <v>331</v>
      </c>
      <c r="BS415" s="3">
        <v>170228</v>
      </c>
      <c r="BT415" s="3">
        <v>9988</v>
      </c>
      <c r="BV415" s="3" t="s">
        <v>542</v>
      </c>
      <c r="BW415" s="3" t="s">
        <v>99</v>
      </c>
      <c r="BX415" s="3">
        <v>3</v>
      </c>
      <c r="BY415" s="3" t="s">
        <v>100</v>
      </c>
      <c r="CA415" s="3" t="s">
        <v>101</v>
      </c>
      <c r="CD415" s="3">
        <v>29.8582386</v>
      </c>
      <c r="CE415" s="3">
        <v>54</v>
      </c>
      <c r="CF415" s="3">
        <v>-94.984066400000003</v>
      </c>
      <c r="CI415" s="3" t="s">
        <v>102</v>
      </c>
      <c r="CJ415" s="3" t="s">
        <v>89</v>
      </c>
      <c r="CK415" s="3" t="s">
        <v>543</v>
      </c>
      <c r="CL415" s="3">
        <v>1306321</v>
      </c>
      <c r="CM415" s="3">
        <v>1309</v>
      </c>
      <c r="CN415" s="3">
        <v>19141</v>
      </c>
      <c r="CO415" s="3">
        <v>13641</v>
      </c>
      <c r="CP415" s="3">
        <v>0</v>
      </c>
    </row>
    <row r="416" spans="1:94" ht="45">
      <c r="A416" s="4">
        <v>42089314480000</v>
      </c>
      <c r="B416" s="7">
        <v>4208931448</v>
      </c>
      <c r="C416" s="4">
        <f>COUNTIF(Table2[API 10/UWI],Table1[[#This Row],[Cleaned API]])</f>
        <v>3</v>
      </c>
      <c r="D416" s="7" t="str">
        <f>IFERROR(INDEX(Table2[Permit Type],MATCH(Table1[[#This Row],[Cleaned API]],Table2[API 10/UWI],0)), "Not in Permit List")</f>
        <v>Recomplete</v>
      </c>
      <c r="E416" s="7" t="str">
        <f>IF(AND(Table1[[#This Row],[Occurences in Magnum Permit List]]&gt;0, Table1[[#This Row],[Data Pull Permit Type]]="NewDrill"), "Y", "N")</f>
        <v>N</v>
      </c>
      <c r="F416" s="3" t="s">
        <v>502</v>
      </c>
      <c r="G416" s="3" t="s">
        <v>914</v>
      </c>
      <c r="H416" s="8">
        <v>1</v>
      </c>
      <c r="I416" s="3" t="s">
        <v>179</v>
      </c>
      <c r="J416" s="3" t="str">
        <f>LEFT(Table1[[#This Row],[County/Parish]],LEN(Table1[[#This Row],[County/Parish]])-5)</f>
        <v>COLORADO</v>
      </c>
      <c r="K416" s="3" t="s">
        <v>1079</v>
      </c>
      <c r="L416" s="3" t="s">
        <v>93</v>
      </c>
      <c r="M416" s="3" t="s">
        <v>211</v>
      </c>
      <c r="N416" s="3" t="s">
        <v>119</v>
      </c>
      <c r="O416" s="3">
        <v>11077</v>
      </c>
      <c r="P416" s="5">
        <v>37466</v>
      </c>
      <c r="AF416" s="3" t="s">
        <v>108</v>
      </c>
      <c r="AJ416" s="3" t="s">
        <v>181</v>
      </c>
      <c r="AR416" s="5">
        <v>37196</v>
      </c>
      <c r="AT416" s="3">
        <v>0</v>
      </c>
      <c r="AU416" s="3">
        <v>0</v>
      </c>
      <c r="BJ416" s="3">
        <v>9460</v>
      </c>
      <c r="BK416" s="3">
        <v>9470</v>
      </c>
      <c r="BN416" s="5">
        <v>35963</v>
      </c>
      <c r="BO416" s="3">
        <v>1</v>
      </c>
      <c r="BS416" s="3">
        <v>169912</v>
      </c>
      <c r="BT416" s="3">
        <v>10</v>
      </c>
      <c r="BV416" s="3" t="s">
        <v>114</v>
      </c>
      <c r="BW416" s="3" t="s">
        <v>99</v>
      </c>
      <c r="BX416" s="3">
        <v>3</v>
      </c>
      <c r="BY416" s="3" t="s">
        <v>100</v>
      </c>
      <c r="CA416" s="3" t="s">
        <v>101</v>
      </c>
      <c r="CD416" s="3">
        <v>29.6747026</v>
      </c>
      <c r="CE416" s="3">
        <v>152</v>
      </c>
      <c r="CF416" s="3">
        <v>-96.354985200000002</v>
      </c>
      <c r="CI416" s="3" t="s">
        <v>102</v>
      </c>
      <c r="CJ416" s="3" t="s">
        <v>502</v>
      </c>
      <c r="CK416" s="3" t="s">
        <v>915</v>
      </c>
      <c r="CL416" s="3">
        <v>1306275</v>
      </c>
      <c r="CP416" s="3">
        <v>0</v>
      </c>
    </row>
    <row r="417" spans="1:94" ht="45">
      <c r="A417" s="4">
        <v>42071320420000</v>
      </c>
      <c r="B417" s="7">
        <v>4207132042</v>
      </c>
      <c r="C417" s="4">
        <f>COUNTIF(Table2[API 10/UWI],Table1[[#This Row],[Cleaned API]])</f>
        <v>0</v>
      </c>
      <c r="D417" s="7" t="str">
        <f>IFERROR(INDEX(Table2[Permit Type],MATCH(Table1[[#This Row],[Cleaned API]],Table2[API 10/UWI],0)), "Not in Permit List")</f>
        <v>Not in Permit List</v>
      </c>
      <c r="E417" s="7" t="str">
        <f>IF(AND(Table1[[#This Row],[Occurences in Magnum Permit List]]&gt;0, Table1[[#This Row],[Data Pull Permit Type]]="NewDrill"), "Y", "N")</f>
        <v>N</v>
      </c>
      <c r="F417" s="3" t="s">
        <v>89</v>
      </c>
      <c r="G417" s="3" t="s">
        <v>1080</v>
      </c>
      <c r="H417" s="8"/>
      <c r="I417" s="3" t="s">
        <v>507</v>
      </c>
      <c r="J417" s="3" t="str">
        <f>LEFT(Table1[[#This Row],[County/Parish]],LEN(Table1[[#This Row],[County/Parish]])-5)</f>
        <v>CHAMBERS</v>
      </c>
      <c r="K417" s="3" t="s">
        <v>1081</v>
      </c>
      <c r="L417" s="3" t="s">
        <v>107</v>
      </c>
      <c r="M417" s="3" t="s">
        <v>94</v>
      </c>
      <c r="N417" s="3" t="s">
        <v>95</v>
      </c>
      <c r="O417" s="3">
        <v>12200</v>
      </c>
      <c r="P417" s="5">
        <v>37026</v>
      </c>
      <c r="Q417" s="5">
        <v>35827</v>
      </c>
      <c r="R417" s="5">
        <v>37012</v>
      </c>
      <c r="S417" s="3">
        <v>40</v>
      </c>
      <c r="T417" s="3">
        <v>162342</v>
      </c>
      <c r="V417" s="3">
        <v>39990</v>
      </c>
      <c r="X417" s="3">
        <v>308</v>
      </c>
      <c r="Y417" s="3">
        <v>17372</v>
      </c>
      <c r="Z417" s="3">
        <v>0</v>
      </c>
      <c r="AA417" s="3">
        <v>67047</v>
      </c>
      <c r="AC417" s="3">
        <v>1480</v>
      </c>
      <c r="AD417" s="3">
        <v>4001</v>
      </c>
      <c r="AE417" s="3">
        <v>16555</v>
      </c>
      <c r="AF417" s="3" t="s">
        <v>108</v>
      </c>
      <c r="AG417" s="3">
        <v>43596</v>
      </c>
      <c r="AH417" s="3">
        <v>23821</v>
      </c>
      <c r="AI417" s="3">
        <v>0</v>
      </c>
      <c r="AK417" s="3">
        <v>138</v>
      </c>
      <c r="AL417" s="3">
        <v>202</v>
      </c>
      <c r="AM417" s="3">
        <v>381</v>
      </c>
      <c r="AN417" s="3">
        <v>1210742</v>
      </c>
      <c r="AO417" s="3">
        <v>0</v>
      </c>
      <c r="AP417" s="3">
        <v>3591</v>
      </c>
      <c r="AQ417" s="3">
        <v>25160</v>
      </c>
      <c r="AR417" s="5">
        <v>43252</v>
      </c>
      <c r="AS417" s="3">
        <v>0</v>
      </c>
      <c r="AV417" s="3">
        <v>2750</v>
      </c>
      <c r="AW417" s="3">
        <v>6940.3909999999996</v>
      </c>
      <c r="AX417" s="3">
        <v>4060</v>
      </c>
      <c r="AY417" s="3">
        <v>144.084</v>
      </c>
      <c r="AZ417" s="3">
        <v>363.5</v>
      </c>
      <c r="BA417" s="3">
        <v>17.7</v>
      </c>
      <c r="BB417" s="3">
        <v>17372</v>
      </c>
      <c r="BC417" s="3">
        <v>40</v>
      </c>
      <c r="BD417" s="3">
        <v>4289</v>
      </c>
      <c r="BE417" s="3">
        <v>2</v>
      </c>
      <c r="BF417" s="3">
        <v>6256</v>
      </c>
      <c r="BG417" s="3">
        <v>2</v>
      </c>
      <c r="BH417" s="3">
        <v>38</v>
      </c>
      <c r="BI417" s="3">
        <v>2</v>
      </c>
      <c r="BJ417" s="3">
        <v>11396</v>
      </c>
      <c r="BK417" s="3">
        <v>11481</v>
      </c>
      <c r="BM417" s="3">
        <v>31.4</v>
      </c>
      <c r="BN417" s="5">
        <v>35097</v>
      </c>
      <c r="BO417" s="3">
        <v>1</v>
      </c>
      <c r="BP417" s="3">
        <v>1</v>
      </c>
      <c r="BQ417" s="3" t="s">
        <v>89</v>
      </c>
      <c r="BR417" s="3" t="s">
        <v>331</v>
      </c>
      <c r="BS417" s="3">
        <v>23475</v>
      </c>
      <c r="BT417" s="3">
        <v>85</v>
      </c>
      <c r="BV417" s="3" t="s">
        <v>512</v>
      </c>
      <c r="BW417" s="3" t="s">
        <v>99</v>
      </c>
      <c r="BX417" s="3">
        <v>3</v>
      </c>
      <c r="BY417" s="3" t="s">
        <v>100</v>
      </c>
      <c r="BZ417" s="3">
        <v>153</v>
      </c>
      <c r="CA417" s="3" t="s">
        <v>101</v>
      </c>
      <c r="CD417" s="3">
        <v>29.560590099999999</v>
      </c>
      <c r="CE417" s="3">
        <v>412</v>
      </c>
      <c r="CF417" s="3">
        <v>-94.707663400000001</v>
      </c>
      <c r="CI417" s="3" t="s">
        <v>102</v>
      </c>
      <c r="CJ417" s="3" t="s">
        <v>89</v>
      </c>
      <c r="CK417" s="3" t="s">
        <v>513</v>
      </c>
      <c r="CL417" s="3">
        <v>1083027</v>
      </c>
      <c r="CM417" s="3">
        <v>8757</v>
      </c>
      <c r="CN417" s="3">
        <v>60777</v>
      </c>
      <c r="CO417" s="3">
        <v>0</v>
      </c>
      <c r="CP417" s="3">
        <v>0</v>
      </c>
    </row>
    <row r="418" spans="1:94" ht="60">
      <c r="A418" s="4">
        <v>42025328330000</v>
      </c>
      <c r="B418" s="7">
        <v>4202532833</v>
      </c>
      <c r="C418" s="4">
        <f>COUNTIF(Table2[API 10/UWI],Table1[[#This Row],[Cleaned API]])</f>
        <v>0</v>
      </c>
      <c r="D418" s="7" t="str">
        <f>IFERROR(INDEX(Table2[Permit Type],MATCH(Table1[[#This Row],[Cleaned API]],Table2[API 10/UWI],0)), "Not in Permit List")</f>
        <v>Not in Permit List</v>
      </c>
      <c r="E418" s="7" t="str">
        <f>IF(AND(Table1[[#This Row],[Occurences in Magnum Permit List]]&gt;0, Table1[[#This Row],[Data Pull Permit Type]]="NewDrill"), "Y", "N")</f>
        <v>N</v>
      </c>
      <c r="F418" s="3" t="s">
        <v>490</v>
      </c>
      <c r="G418" s="3" t="s">
        <v>1082</v>
      </c>
      <c r="H418" s="8">
        <v>1</v>
      </c>
      <c r="I418" s="3" t="s">
        <v>161</v>
      </c>
      <c r="J418" s="3" t="str">
        <f>LEFT(Table1[[#This Row],[County/Parish]],LEN(Table1[[#This Row],[County/Parish]])-5)</f>
        <v>BEE</v>
      </c>
      <c r="K418" s="3">
        <v>1270</v>
      </c>
      <c r="L418" s="3" t="s">
        <v>93</v>
      </c>
      <c r="M418" s="3" t="s">
        <v>94</v>
      </c>
      <c r="N418" s="3" t="s">
        <v>95</v>
      </c>
      <c r="O418" s="3">
        <v>3821</v>
      </c>
      <c r="P418" s="5">
        <v>35638</v>
      </c>
      <c r="Q418" s="5">
        <v>35855</v>
      </c>
      <c r="R418" s="5">
        <v>36039</v>
      </c>
      <c r="S418" s="3">
        <v>7</v>
      </c>
      <c r="T418" s="3">
        <v>23784</v>
      </c>
      <c r="Y418" s="3">
        <v>325</v>
      </c>
      <c r="Z418" s="3">
        <v>0</v>
      </c>
      <c r="AA418" s="3">
        <v>3964</v>
      </c>
      <c r="AB418" s="3" t="s">
        <v>163</v>
      </c>
      <c r="AD418" s="3">
        <v>690</v>
      </c>
      <c r="AE418" s="3">
        <v>0</v>
      </c>
      <c r="AF418" s="3" t="s">
        <v>96</v>
      </c>
      <c r="AG418" s="3">
        <v>23459</v>
      </c>
      <c r="AH418" s="3">
        <v>3910</v>
      </c>
      <c r="AI418" s="3">
        <v>0</v>
      </c>
      <c r="AJ418" s="3" t="s">
        <v>164</v>
      </c>
      <c r="AK418" s="3">
        <v>0</v>
      </c>
      <c r="AL418" s="3">
        <v>35</v>
      </c>
      <c r="AM418" s="3">
        <v>209</v>
      </c>
      <c r="AN418" s="3">
        <v>209167</v>
      </c>
      <c r="AO418" s="3">
        <v>0</v>
      </c>
      <c r="AR418" s="5">
        <v>42644</v>
      </c>
      <c r="AT418" s="3">
        <v>0</v>
      </c>
      <c r="AU418" s="3">
        <v>0</v>
      </c>
      <c r="AZ418" s="3">
        <v>0</v>
      </c>
      <c r="BA418" s="3">
        <v>0</v>
      </c>
      <c r="BB418" s="3">
        <v>6275</v>
      </c>
      <c r="BC418" s="3">
        <v>2</v>
      </c>
      <c r="BF418" s="3">
        <v>1046</v>
      </c>
      <c r="BG418" s="3">
        <v>2</v>
      </c>
      <c r="BH418" s="3">
        <v>6</v>
      </c>
      <c r="BI418" s="3">
        <v>2</v>
      </c>
      <c r="BJ418" s="3">
        <v>1268</v>
      </c>
      <c r="BK418" s="3">
        <v>1273</v>
      </c>
      <c r="BL418" s="3">
        <v>0.56999999999999995</v>
      </c>
      <c r="BN418" s="5">
        <v>35860</v>
      </c>
      <c r="BO418" s="3">
        <v>1</v>
      </c>
      <c r="BP418" s="3">
        <v>1</v>
      </c>
      <c r="BQ418" s="3" t="s">
        <v>1083</v>
      </c>
      <c r="BR418" s="3" t="s">
        <v>97</v>
      </c>
      <c r="BS418" s="3">
        <v>168121</v>
      </c>
      <c r="BT418" s="3">
        <v>5</v>
      </c>
      <c r="BV418" s="3" t="s">
        <v>1084</v>
      </c>
      <c r="BW418" s="3" t="s">
        <v>99</v>
      </c>
      <c r="BX418" s="3">
        <v>2</v>
      </c>
      <c r="BY418" s="3" t="s">
        <v>100</v>
      </c>
      <c r="CA418" s="3" t="s">
        <v>101</v>
      </c>
      <c r="CD418" s="3">
        <v>28.445998100000001</v>
      </c>
      <c r="CE418" s="3">
        <v>271</v>
      </c>
      <c r="CF418" s="3">
        <v>-97.848359799999997</v>
      </c>
      <c r="CI418" s="3" t="s">
        <v>102</v>
      </c>
      <c r="CJ418" s="3" t="s">
        <v>495</v>
      </c>
      <c r="CK418" s="3" t="s">
        <v>769</v>
      </c>
      <c r="CL418" s="3">
        <v>1082586</v>
      </c>
      <c r="CN418" s="3">
        <v>23784</v>
      </c>
      <c r="CO418" s="3">
        <v>0</v>
      </c>
      <c r="CP418" s="3">
        <v>0</v>
      </c>
    </row>
    <row r="419" spans="1:94" ht="45">
      <c r="A419" s="4">
        <v>42007200380000</v>
      </c>
      <c r="B419" s="7">
        <v>4200720038</v>
      </c>
      <c r="C419" s="4">
        <f>COUNTIF(Table2[API 10/UWI],Table1[[#This Row],[Cleaned API]])</f>
        <v>2</v>
      </c>
      <c r="D419" s="7" t="str">
        <f>IFERROR(INDEX(Table2[Permit Type],MATCH(Table1[[#This Row],[Cleaned API]],Table2[API 10/UWI],0)), "Not in Permit List")</f>
        <v>Recomplete</v>
      </c>
      <c r="E419" s="7" t="str">
        <f>IF(AND(Table1[[#This Row],[Occurences in Magnum Permit List]]&gt;0, Table1[[#This Row],[Data Pull Permit Type]]="NewDrill"), "Y", "N")</f>
        <v>N</v>
      </c>
      <c r="F419" s="3" t="s">
        <v>89</v>
      </c>
      <c r="G419" s="3" t="s">
        <v>1085</v>
      </c>
      <c r="H419" s="8">
        <v>1</v>
      </c>
      <c r="I419" s="3" t="s">
        <v>298</v>
      </c>
      <c r="J419" s="3" t="str">
        <f>LEFT(Table1[[#This Row],[County/Parish]],LEN(Table1[[#This Row],[County/Parish]])-5)</f>
        <v>ARANSAS</v>
      </c>
      <c r="K419" s="3" t="s">
        <v>1086</v>
      </c>
      <c r="L419" s="3" t="s">
        <v>93</v>
      </c>
      <c r="M419" s="3" t="s">
        <v>94</v>
      </c>
      <c r="N419" s="3" t="s">
        <v>95</v>
      </c>
      <c r="O419" s="3">
        <v>10555</v>
      </c>
      <c r="P419" s="5">
        <v>24223</v>
      </c>
      <c r="Q419" s="5">
        <v>35827</v>
      </c>
      <c r="R419" s="5">
        <v>40756</v>
      </c>
      <c r="S419" s="3">
        <v>157</v>
      </c>
      <c r="T419" s="3">
        <v>247229</v>
      </c>
      <c r="V419" s="3">
        <v>1639</v>
      </c>
      <c r="Y419" s="3">
        <v>188</v>
      </c>
      <c r="Z419" s="3">
        <v>3687</v>
      </c>
      <c r="AA419" s="3">
        <v>42844</v>
      </c>
      <c r="AD419" s="3">
        <v>598</v>
      </c>
      <c r="AE419" s="3">
        <v>453</v>
      </c>
      <c r="AF419" s="3" t="s">
        <v>96</v>
      </c>
      <c r="AG419" s="3">
        <v>27813</v>
      </c>
      <c r="AH419" s="3">
        <v>5089</v>
      </c>
      <c r="AI419" s="3">
        <v>118</v>
      </c>
      <c r="AK419" s="3">
        <v>4</v>
      </c>
      <c r="AL419" s="3">
        <v>49</v>
      </c>
      <c r="AM419" s="3">
        <v>268</v>
      </c>
      <c r="AN419" s="3">
        <v>292774</v>
      </c>
      <c r="AO419" s="3">
        <v>6</v>
      </c>
      <c r="AP419" s="3">
        <v>72</v>
      </c>
      <c r="AQ419" s="3">
        <v>5527</v>
      </c>
      <c r="AR419" s="5">
        <v>42644</v>
      </c>
      <c r="AS419" s="3">
        <v>183</v>
      </c>
      <c r="AT419" s="3">
        <v>0</v>
      </c>
      <c r="AU419" s="3">
        <v>0</v>
      </c>
      <c r="AV419" s="3">
        <v>65460</v>
      </c>
      <c r="AW419" s="3">
        <v>197730.769</v>
      </c>
      <c r="AX419" s="3">
        <v>150840</v>
      </c>
      <c r="AY419" s="3">
        <v>5.0570000000000004</v>
      </c>
      <c r="AZ419" s="3">
        <v>15.3</v>
      </c>
      <c r="BA419" s="3">
        <v>0</v>
      </c>
      <c r="BB419" s="3">
        <v>8327</v>
      </c>
      <c r="BC419" s="3">
        <v>11</v>
      </c>
      <c r="BD419" s="3">
        <v>147</v>
      </c>
      <c r="BE419" s="3">
        <v>2</v>
      </c>
      <c r="BF419" s="3">
        <v>1513</v>
      </c>
      <c r="BG419" s="3">
        <v>2</v>
      </c>
      <c r="BH419" s="3">
        <v>9</v>
      </c>
      <c r="BI419" s="3">
        <v>2</v>
      </c>
      <c r="BJ419" s="3">
        <v>7706</v>
      </c>
      <c r="BK419" s="3">
        <v>7726</v>
      </c>
      <c r="BL419" s="3">
        <v>0.65</v>
      </c>
      <c r="BM419" s="3">
        <v>55.1</v>
      </c>
      <c r="BN419" s="5">
        <v>35853</v>
      </c>
      <c r="BO419" s="3">
        <v>1</v>
      </c>
      <c r="BP419" s="3">
        <v>1</v>
      </c>
      <c r="BQ419" s="3" t="s">
        <v>89</v>
      </c>
      <c r="BR419" s="3" t="s">
        <v>1087</v>
      </c>
      <c r="BS419" s="3">
        <v>167923</v>
      </c>
      <c r="BT419" s="3">
        <v>20</v>
      </c>
      <c r="BV419" s="3" t="s">
        <v>1020</v>
      </c>
      <c r="BW419" s="3" t="s">
        <v>99</v>
      </c>
      <c r="BX419" s="3">
        <v>4</v>
      </c>
      <c r="BY419" s="3" t="s">
        <v>100</v>
      </c>
      <c r="CA419" s="3" t="s">
        <v>101</v>
      </c>
      <c r="CD419" s="3">
        <v>27.975169099999999</v>
      </c>
      <c r="CE419" s="3">
        <v>160</v>
      </c>
      <c r="CF419" s="3">
        <v>-97.089717899999997</v>
      </c>
      <c r="CG419" s="3">
        <v>244</v>
      </c>
      <c r="CI419" s="3" t="s">
        <v>102</v>
      </c>
      <c r="CJ419" s="3" t="s">
        <v>89</v>
      </c>
      <c r="CK419" s="3" t="s">
        <v>1088</v>
      </c>
      <c r="CL419" s="3">
        <v>552153</v>
      </c>
      <c r="CM419" s="3">
        <v>26</v>
      </c>
      <c r="CN419" s="3">
        <v>5141</v>
      </c>
      <c r="CO419" s="3">
        <v>172</v>
      </c>
      <c r="CP419" s="3">
        <v>0</v>
      </c>
    </row>
    <row r="420" spans="1:94" ht="75">
      <c r="A420" s="4">
        <v>42033311010000</v>
      </c>
      <c r="B420" s="7">
        <v>4203331101</v>
      </c>
      <c r="C420" s="4">
        <f>COUNTIF(Table2[API 10/UWI],Table1[[#This Row],[Cleaned API]])</f>
        <v>0</v>
      </c>
      <c r="D420" s="7" t="str">
        <f>IFERROR(INDEX(Table2[Permit Type],MATCH(Table1[[#This Row],[Cleaned API]],Table2[API 10/UWI],0)), "Not in Permit List")</f>
        <v>Not in Permit List</v>
      </c>
      <c r="E420" s="7" t="str">
        <f>IF(AND(Table1[[#This Row],[Occurences in Magnum Permit List]]&gt;0, Table1[[#This Row],[Data Pull Permit Type]]="NewDrill"), "Y", "N")</f>
        <v>N</v>
      </c>
      <c r="F420" s="3" t="s">
        <v>490</v>
      </c>
      <c r="G420" s="3" t="s">
        <v>1089</v>
      </c>
      <c r="H420" s="8">
        <v>1</v>
      </c>
      <c r="I420" s="3" t="s">
        <v>1090</v>
      </c>
      <c r="J420" s="3" t="str">
        <f>LEFT(Table1[[#This Row],[County/Parish]],LEN(Table1[[#This Row],[County/Parish]])-5)</f>
        <v>BORDEN</v>
      </c>
      <c r="K420" s="3" t="s">
        <v>1091</v>
      </c>
      <c r="L420" s="3" t="s">
        <v>107</v>
      </c>
      <c r="M420" s="3" t="s">
        <v>94</v>
      </c>
      <c r="N420" s="3" t="s">
        <v>95</v>
      </c>
      <c r="O420" s="3">
        <v>7160</v>
      </c>
      <c r="P420" s="5">
        <v>31013</v>
      </c>
      <c r="Q420" s="5">
        <v>31107</v>
      </c>
      <c r="R420" s="5">
        <v>34121</v>
      </c>
      <c r="S420" s="3">
        <v>83</v>
      </c>
      <c r="T420" s="3">
        <v>87864</v>
      </c>
      <c r="V420" s="3">
        <v>52993</v>
      </c>
      <c r="X420" s="3">
        <v>2</v>
      </c>
      <c r="Y420" s="3">
        <v>1</v>
      </c>
      <c r="Z420" s="3">
        <v>0</v>
      </c>
      <c r="AA420" s="3">
        <v>67637</v>
      </c>
      <c r="AC420" s="3">
        <v>1060</v>
      </c>
      <c r="AD420" s="3">
        <v>1314</v>
      </c>
      <c r="AE420" s="3">
        <v>3589</v>
      </c>
      <c r="AF420" s="3" t="s">
        <v>888</v>
      </c>
      <c r="AG420" s="3">
        <v>4449</v>
      </c>
      <c r="AH420" s="3">
        <v>4331</v>
      </c>
      <c r="AI420" s="3">
        <v>0</v>
      </c>
      <c r="AJ420" s="3" t="s">
        <v>888</v>
      </c>
      <c r="AK420" s="3">
        <v>52</v>
      </c>
      <c r="AL420" s="3">
        <v>63</v>
      </c>
      <c r="AM420" s="3">
        <v>65</v>
      </c>
      <c r="AN420" s="3">
        <v>379600</v>
      </c>
      <c r="AO420" s="3">
        <v>0</v>
      </c>
      <c r="AP420" s="3">
        <v>4620</v>
      </c>
      <c r="AQ420" s="3">
        <v>10276</v>
      </c>
      <c r="AR420" s="5">
        <v>38808</v>
      </c>
      <c r="AS420" s="3">
        <v>0</v>
      </c>
      <c r="AV420" s="3">
        <v>1240</v>
      </c>
      <c r="AW420" s="3">
        <v>2010.49</v>
      </c>
      <c r="AX420" s="3">
        <v>1660</v>
      </c>
      <c r="AY420" s="3">
        <v>497.39100000000002</v>
      </c>
      <c r="AZ420" s="3">
        <v>806.7</v>
      </c>
      <c r="BA420" s="3">
        <v>2000</v>
      </c>
      <c r="BB420" s="3">
        <v>2992</v>
      </c>
      <c r="BC420" s="3">
        <v>59</v>
      </c>
      <c r="BD420" s="3">
        <v>1705</v>
      </c>
      <c r="BE420" s="3">
        <v>59</v>
      </c>
      <c r="BF420" s="3">
        <v>2204</v>
      </c>
      <c r="BG420" s="3">
        <v>59</v>
      </c>
      <c r="BH420" s="3">
        <v>13</v>
      </c>
      <c r="BI420" s="3">
        <v>59</v>
      </c>
      <c r="BJ420" s="3">
        <v>7155</v>
      </c>
      <c r="BK420" s="3">
        <v>7160</v>
      </c>
      <c r="BM420" s="3">
        <v>42</v>
      </c>
      <c r="BN420" s="5">
        <v>31117</v>
      </c>
      <c r="BO420" s="3">
        <v>1</v>
      </c>
      <c r="BP420" s="3">
        <v>1</v>
      </c>
      <c r="BQ420" s="3" t="s">
        <v>1092</v>
      </c>
      <c r="BR420" s="3" t="s">
        <v>159</v>
      </c>
      <c r="BS420" s="3">
        <v>65403</v>
      </c>
      <c r="BT420" s="3">
        <v>5</v>
      </c>
      <c r="BV420" s="3" t="s">
        <v>1093</v>
      </c>
      <c r="BW420" s="3" t="s">
        <v>99</v>
      </c>
      <c r="BX420" s="3" t="s">
        <v>1094</v>
      </c>
      <c r="BY420" s="3" t="s">
        <v>137</v>
      </c>
      <c r="BZ420" s="3">
        <v>46</v>
      </c>
      <c r="CA420" s="3" t="s">
        <v>101</v>
      </c>
      <c r="CD420" s="3">
        <v>32.552250100000002</v>
      </c>
      <c r="CE420" s="3">
        <v>822</v>
      </c>
      <c r="CF420" s="3">
        <v>-101.2846188</v>
      </c>
      <c r="CG420" s="3">
        <v>25</v>
      </c>
      <c r="CI420" s="3" t="s">
        <v>140</v>
      </c>
      <c r="CJ420" s="3" t="s">
        <v>495</v>
      </c>
      <c r="CK420" s="3" t="s">
        <v>152</v>
      </c>
      <c r="CL420" s="3">
        <v>511103</v>
      </c>
      <c r="CM420" s="3">
        <v>572</v>
      </c>
      <c r="CN420" s="3">
        <v>1150</v>
      </c>
      <c r="CO420" s="3">
        <v>0</v>
      </c>
      <c r="CP420" s="3">
        <v>0</v>
      </c>
    </row>
    <row r="421" spans="1:94" ht="60">
      <c r="A421" s="4">
        <v>42115313140000</v>
      </c>
      <c r="B421" s="7">
        <v>4211531314</v>
      </c>
      <c r="C421" s="4">
        <f>COUNTIF(Table2[API 10/UWI],Table1[[#This Row],[Cleaned API]])</f>
        <v>0</v>
      </c>
      <c r="D421" s="7" t="str">
        <f>IFERROR(INDEX(Table2[Permit Type],MATCH(Table1[[#This Row],[Cleaned API]],Table2[API 10/UWI],0)), "Not in Permit List")</f>
        <v>Not in Permit List</v>
      </c>
      <c r="E421" s="7" t="str">
        <f>IF(AND(Table1[[#This Row],[Occurences in Magnum Permit List]]&gt;0, Table1[[#This Row],[Data Pull Permit Type]]="NewDrill"), "Y", "N")</f>
        <v>N</v>
      </c>
      <c r="F421" s="3" t="s">
        <v>490</v>
      </c>
      <c r="G421" s="3" t="s">
        <v>1095</v>
      </c>
      <c r="H421" s="8">
        <v>1</v>
      </c>
      <c r="I421" s="3" t="s">
        <v>1096</v>
      </c>
      <c r="J421" s="3" t="str">
        <f>LEFT(Table1[[#This Row],[County/Parish]],LEN(Table1[[#This Row],[County/Parish]])-5)</f>
        <v>DAWSON</v>
      </c>
      <c r="K421" s="3" t="s">
        <v>1097</v>
      </c>
      <c r="L421" s="3" t="s">
        <v>107</v>
      </c>
      <c r="M421" s="3" t="s">
        <v>94</v>
      </c>
      <c r="N421" s="3" t="s">
        <v>95</v>
      </c>
      <c r="O421" s="3">
        <v>8370</v>
      </c>
      <c r="P421" s="5">
        <v>29144</v>
      </c>
      <c r="Q421" s="5">
        <v>29221</v>
      </c>
      <c r="R421" s="5">
        <v>36800</v>
      </c>
      <c r="S421" s="3">
        <v>241</v>
      </c>
      <c r="T421" s="3">
        <v>2810</v>
      </c>
      <c r="V421" s="3">
        <v>40155</v>
      </c>
      <c r="X421" s="3">
        <v>162</v>
      </c>
      <c r="Z421" s="3">
        <v>0</v>
      </c>
      <c r="AA421" s="3">
        <v>40623</v>
      </c>
      <c r="AC421" s="3">
        <v>1488</v>
      </c>
      <c r="AD421" s="3">
        <v>31</v>
      </c>
      <c r="AE421" s="3">
        <v>4199</v>
      </c>
      <c r="AF421" s="3" t="s">
        <v>888</v>
      </c>
      <c r="AG421" s="3">
        <v>180</v>
      </c>
      <c r="AH421" s="3">
        <v>4229</v>
      </c>
      <c r="AI421" s="3">
        <v>0</v>
      </c>
      <c r="AJ421" s="3" t="s">
        <v>888</v>
      </c>
      <c r="AK421" s="3">
        <v>24</v>
      </c>
      <c r="AL421" s="3">
        <v>24</v>
      </c>
      <c r="AM421" s="3">
        <v>1</v>
      </c>
      <c r="AN421" s="3">
        <v>146241</v>
      </c>
      <c r="AO421" s="3">
        <v>0</v>
      </c>
      <c r="AP421" s="3">
        <v>1410</v>
      </c>
      <c r="AR421" s="5">
        <v>38078</v>
      </c>
      <c r="AS421" s="3">
        <v>0</v>
      </c>
      <c r="AV421" s="3">
        <v>40</v>
      </c>
      <c r="AX421" s="3">
        <v>70</v>
      </c>
      <c r="AZ421" s="3">
        <v>24206.9</v>
      </c>
      <c r="BB421" s="3">
        <v>31</v>
      </c>
      <c r="BC421" s="3">
        <v>159</v>
      </c>
      <c r="BD421" s="3">
        <v>1488</v>
      </c>
      <c r="BE421" s="3">
        <v>1</v>
      </c>
      <c r="BF421" s="3">
        <v>1493</v>
      </c>
      <c r="BG421" s="3">
        <v>1</v>
      </c>
      <c r="BH421" s="3">
        <v>9</v>
      </c>
      <c r="BI421" s="3">
        <v>1</v>
      </c>
      <c r="BJ421" s="3">
        <v>8166</v>
      </c>
      <c r="BK421" s="3">
        <v>8268</v>
      </c>
      <c r="BM421" s="3">
        <v>36.299999999999997</v>
      </c>
      <c r="BN421" s="5">
        <v>29228</v>
      </c>
      <c r="BO421" s="3">
        <v>1</v>
      </c>
      <c r="BP421" s="3">
        <v>1</v>
      </c>
      <c r="BQ421" s="3" t="s">
        <v>1098</v>
      </c>
      <c r="BR421" s="3" t="s">
        <v>1099</v>
      </c>
      <c r="BS421" s="3">
        <v>62699</v>
      </c>
      <c r="BT421" s="3">
        <v>102</v>
      </c>
      <c r="BV421" s="3" t="s">
        <v>1100</v>
      </c>
      <c r="BW421" s="3" t="s">
        <v>99</v>
      </c>
      <c r="BX421" s="3" t="s">
        <v>1094</v>
      </c>
      <c r="BY421" s="3" t="s">
        <v>137</v>
      </c>
      <c r="BZ421" s="3">
        <v>24</v>
      </c>
      <c r="CA421" s="3" t="s">
        <v>101</v>
      </c>
      <c r="CD421" s="3">
        <v>32.615729100000003</v>
      </c>
      <c r="CE421" s="3">
        <v>691</v>
      </c>
      <c r="CF421" s="3">
        <v>-101.7201489</v>
      </c>
      <c r="CG421" s="3" t="s">
        <v>1101</v>
      </c>
      <c r="CI421" s="3" t="s">
        <v>140</v>
      </c>
      <c r="CJ421" s="3" t="s">
        <v>495</v>
      </c>
      <c r="CK421" s="3" t="s">
        <v>1102</v>
      </c>
      <c r="CL421" s="3">
        <v>508406</v>
      </c>
      <c r="CM421" s="3">
        <v>1378</v>
      </c>
      <c r="CO421" s="3">
        <v>0</v>
      </c>
      <c r="CP421" s="3">
        <v>0</v>
      </c>
    </row>
    <row r="422" spans="1:94" ht="60">
      <c r="A422" s="4">
        <v>42317320760000</v>
      </c>
      <c r="B422" s="7">
        <v>4231732076</v>
      </c>
      <c r="C422" s="4">
        <f>COUNTIF(Table2[API 10/UWI],Table1[[#This Row],[Cleaned API]])</f>
        <v>0</v>
      </c>
      <c r="D422" s="7" t="str">
        <f>IFERROR(INDEX(Table2[Permit Type],MATCH(Table1[[#This Row],[Cleaned API]],Table2[API 10/UWI],0)), "Not in Permit List")</f>
        <v>Not in Permit List</v>
      </c>
      <c r="E422" s="7" t="str">
        <f>IF(AND(Table1[[#This Row],[Occurences in Magnum Permit List]]&gt;0, Table1[[#This Row],[Data Pull Permit Type]]="NewDrill"), "Y", "N")</f>
        <v>N</v>
      </c>
      <c r="F422" s="3" t="s">
        <v>490</v>
      </c>
      <c r="G422" s="3" t="s">
        <v>1103</v>
      </c>
      <c r="H422" s="8"/>
      <c r="I422" s="3" t="s">
        <v>1104</v>
      </c>
      <c r="J422" s="3" t="str">
        <f>LEFT(Table1[[#This Row],[County/Parish]],LEN(Table1[[#This Row],[County/Parish]])-5)</f>
        <v>MARTIN</v>
      </c>
      <c r="K422" s="3" t="s">
        <v>1097</v>
      </c>
      <c r="L422" s="3" t="s">
        <v>107</v>
      </c>
      <c r="M422" s="3" t="s">
        <v>94</v>
      </c>
      <c r="N422" s="3" t="s">
        <v>95</v>
      </c>
      <c r="O422" s="3">
        <v>8557</v>
      </c>
      <c r="P422" s="5">
        <v>29266</v>
      </c>
      <c r="Q422" s="5">
        <v>29037</v>
      </c>
      <c r="R422" s="5">
        <v>36039</v>
      </c>
      <c r="S422" s="3">
        <v>222</v>
      </c>
      <c r="T422" s="3">
        <v>71664</v>
      </c>
      <c r="V422" s="3">
        <v>54435</v>
      </c>
      <c r="X422" s="3">
        <v>37</v>
      </c>
      <c r="Z422" s="3">
        <v>0</v>
      </c>
      <c r="AA422" s="3">
        <v>66379</v>
      </c>
      <c r="AC422" s="3">
        <v>25</v>
      </c>
      <c r="AD422" s="3">
        <v>16</v>
      </c>
      <c r="AE422" s="3">
        <v>5930</v>
      </c>
      <c r="AF422" s="3" t="s">
        <v>888</v>
      </c>
      <c r="AG422" s="3">
        <v>7570</v>
      </c>
      <c r="AH422" s="3">
        <v>7192</v>
      </c>
      <c r="AI422" s="3">
        <v>0</v>
      </c>
      <c r="AJ422" s="3" t="s">
        <v>888</v>
      </c>
      <c r="AK422" s="3">
        <v>16</v>
      </c>
      <c r="AL422" s="3">
        <v>16</v>
      </c>
      <c r="AM422" s="3">
        <v>0</v>
      </c>
      <c r="AN422" s="3">
        <v>98419</v>
      </c>
      <c r="AO422" s="3">
        <v>0</v>
      </c>
      <c r="AP422" s="3">
        <v>491</v>
      </c>
      <c r="AS422" s="3">
        <v>0</v>
      </c>
      <c r="AV422" s="3">
        <v>30</v>
      </c>
      <c r="AX422" s="3">
        <v>1320</v>
      </c>
      <c r="AZ422" s="3">
        <v>33733.300000000003</v>
      </c>
      <c r="BB422" s="3">
        <v>2354</v>
      </c>
      <c r="BC422" s="3">
        <v>4</v>
      </c>
      <c r="BD422" s="3">
        <v>1948</v>
      </c>
      <c r="BE422" s="3">
        <v>12</v>
      </c>
      <c r="BF422" s="3">
        <v>2284</v>
      </c>
      <c r="BG422" s="3">
        <v>12</v>
      </c>
      <c r="BH422" s="3">
        <v>14</v>
      </c>
      <c r="BI422" s="3">
        <v>12</v>
      </c>
      <c r="BJ422" s="3">
        <v>8325</v>
      </c>
      <c r="BK422" s="3">
        <v>8485</v>
      </c>
      <c r="BM422" s="3">
        <v>38</v>
      </c>
      <c r="BN422" s="5">
        <v>29043</v>
      </c>
      <c r="BO422" s="3">
        <v>1</v>
      </c>
      <c r="BP422" s="3">
        <v>3</v>
      </c>
      <c r="BQ422" s="3" t="s">
        <v>1098</v>
      </c>
      <c r="BR422" s="3" t="s">
        <v>1099</v>
      </c>
      <c r="BS422" s="3">
        <v>62518</v>
      </c>
      <c r="BT422" s="3">
        <v>160</v>
      </c>
      <c r="BV422" s="3" t="s">
        <v>1100</v>
      </c>
      <c r="BW422" s="3" t="s">
        <v>99</v>
      </c>
      <c r="BX422" s="3">
        <v>8</v>
      </c>
      <c r="BY422" s="3" t="s">
        <v>137</v>
      </c>
      <c r="BZ422" s="3">
        <v>22</v>
      </c>
      <c r="CA422" s="3" t="s">
        <v>101</v>
      </c>
      <c r="CD422" s="3">
        <v>32.492754499999997</v>
      </c>
      <c r="CE422" s="3">
        <v>1154</v>
      </c>
      <c r="CF422" s="3">
        <v>-101.7174373</v>
      </c>
      <c r="CG422" s="3" t="s">
        <v>1105</v>
      </c>
      <c r="CI422" s="3" t="s">
        <v>140</v>
      </c>
      <c r="CJ422" s="3" t="s">
        <v>495</v>
      </c>
      <c r="CK422" s="3" t="s">
        <v>1102</v>
      </c>
      <c r="CL422" s="3">
        <v>508225</v>
      </c>
      <c r="CM422" s="3">
        <v>444</v>
      </c>
      <c r="CO422" s="3">
        <v>0</v>
      </c>
      <c r="CP422" s="3">
        <v>0</v>
      </c>
    </row>
    <row r="423" spans="1:94" ht="60">
      <c r="A423" s="4">
        <v>42317320590000</v>
      </c>
      <c r="B423" s="7">
        <v>4231732059</v>
      </c>
      <c r="C423" s="4">
        <f>COUNTIF(Table2[API 10/UWI],Table1[[#This Row],[Cleaned API]])</f>
        <v>0</v>
      </c>
      <c r="D423" s="7" t="str">
        <f>IFERROR(INDEX(Table2[Permit Type],MATCH(Table1[[#This Row],[Cleaned API]],Table2[API 10/UWI],0)), "Not in Permit List")</f>
        <v>Not in Permit List</v>
      </c>
      <c r="E423" s="7" t="str">
        <f>IF(AND(Table1[[#This Row],[Occurences in Magnum Permit List]]&gt;0, Table1[[#This Row],[Data Pull Permit Type]]="NewDrill"), "Y", "N")</f>
        <v>N</v>
      </c>
      <c r="F423" s="3" t="s">
        <v>490</v>
      </c>
      <c r="G423" s="3" t="s">
        <v>1106</v>
      </c>
      <c r="H423" s="8">
        <v>1</v>
      </c>
      <c r="I423" s="3" t="s">
        <v>1104</v>
      </c>
      <c r="J423" s="3" t="str">
        <f>LEFT(Table1[[#This Row],[County/Parish]],LEN(Table1[[#This Row],[County/Parish]])-5)</f>
        <v>MARTIN</v>
      </c>
      <c r="K423" s="3" t="s">
        <v>1097</v>
      </c>
      <c r="L423" s="3" t="s">
        <v>107</v>
      </c>
      <c r="M423" s="3" t="s">
        <v>94</v>
      </c>
      <c r="N423" s="3" t="s">
        <v>95</v>
      </c>
      <c r="O423" s="3">
        <v>8650</v>
      </c>
      <c r="Q423" s="5">
        <v>28915</v>
      </c>
      <c r="R423" s="5">
        <v>35370</v>
      </c>
      <c r="S423" s="3">
        <v>182</v>
      </c>
      <c r="T423" s="3">
        <v>35523</v>
      </c>
      <c r="V423" s="3">
        <v>26183</v>
      </c>
      <c r="X423" s="3">
        <v>1</v>
      </c>
      <c r="Z423" s="3">
        <v>0</v>
      </c>
      <c r="AA423" s="3">
        <v>32104</v>
      </c>
      <c r="AC423" s="3">
        <v>78</v>
      </c>
      <c r="AE423" s="3">
        <v>3435</v>
      </c>
      <c r="AF423" s="3" t="s">
        <v>888</v>
      </c>
      <c r="AG423" s="3">
        <v>2718</v>
      </c>
      <c r="AH423" s="3">
        <v>3888</v>
      </c>
      <c r="AI423" s="3">
        <v>0</v>
      </c>
      <c r="AJ423" s="3" t="s">
        <v>888</v>
      </c>
      <c r="AK423" s="3">
        <v>22</v>
      </c>
      <c r="AL423" s="3">
        <v>25</v>
      </c>
      <c r="AM423" s="3">
        <v>14</v>
      </c>
      <c r="AN423" s="3">
        <v>147933</v>
      </c>
      <c r="AO423" s="3">
        <v>0</v>
      </c>
      <c r="AP423" s="3">
        <v>2</v>
      </c>
      <c r="AR423" s="5">
        <v>41548</v>
      </c>
      <c r="AS423" s="3">
        <v>0</v>
      </c>
      <c r="AV423" s="3">
        <v>610</v>
      </c>
      <c r="AX423" s="3">
        <v>1360</v>
      </c>
      <c r="AZ423" s="3">
        <v>1628.6</v>
      </c>
      <c r="BB423" s="3">
        <v>962</v>
      </c>
      <c r="BC423" s="3">
        <v>10</v>
      </c>
      <c r="BD423" s="3">
        <v>942</v>
      </c>
      <c r="BE423" s="3">
        <v>3</v>
      </c>
      <c r="BF423" s="3">
        <v>1048</v>
      </c>
      <c r="BG423" s="3">
        <v>3</v>
      </c>
      <c r="BH423" s="3">
        <v>6</v>
      </c>
      <c r="BI423" s="3">
        <v>3</v>
      </c>
      <c r="BJ423" s="3">
        <v>8412</v>
      </c>
      <c r="BK423" s="3">
        <v>8567</v>
      </c>
      <c r="BM423" s="3">
        <v>40</v>
      </c>
      <c r="BN423" s="5">
        <v>28942</v>
      </c>
      <c r="BO423" s="3">
        <v>1</v>
      </c>
      <c r="BP423" s="3">
        <v>1</v>
      </c>
      <c r="BQ423" s="3" t="s">
        <v>1098</v>
      </c>
      <c r="BR423" s="3" t="s">
        <v>1107</v>
      </c>
      <c r="BS423" s="3">
        <v>62432</v>
      </c>
      <c r="BT423" s="3">
        <v>155</v>
      </c>
      <c r="BV423" s="3" t="s">
        <v>1100</v>
      </c>
      <c r="BW423" s="3" t="s">
        <v>99</v>
      </c>
      <c r="BX423" s="3">
        <v>8</v>
      </c>
      <c r="BY423" s="3" t="s">
        <v>137</v>
      </c>
      <c r="BZ423" s="3">
        <v>9</v>
      </c>
      <c r="CA423" s="3" t="s">
        <v>101</v>
      </c>
      <c r="CD423" s="3">
        <v>32.517613900000001</v>
      </c>
      <c r="CE423" s="3">
        <v>540</v>
      </c>
      <c r="CF423" s="3">
        <v>-101.7396925</v>
      </c>
      <c r="CG423" s="3" t="s">
        <v>1105</v>
      </c>
      <c r="CI423" s="3" t="s">
        <v>140</v>
      </c>
      <c r="CJ423" s="3" t="s">
        <v>495</v>
      </c>
      <c r="CK423" s="3" t="s">
        <v>1102</v>
      </c>
      <c r="CL423" s="3">
        <v>508139</v>
      </c>
      <c r="CM423" s="3">
        <v>1</v>
      </c>
      <c r="CO423" s="3">
        <v>0</v>
      </c>
      <c r="CP423" s="3">
        <v>0</v>
      </c>
    </row>
    <row r="424" spans="1:94" ht="75">
      <c r="A424" s="4">
        <v>42317320600000</v>
      </c>
      <c r="B424" s="7">
        <v>4231732060</v>
      </c>
      <c r="C424" s="4">
        <f>COUNTIF(Table2[API 10/UWI],Table1[[#This Row],[Cleaned API]])</f>
        <v>0</v>
      </c>
      <c r="D424" s="7" t="str">
        <f>IFERROR(INDEX(Table2[Permit Type],MATCH(Table1[[#This Row],[Cleaned API]],Table2[API 10/UWI],0)), "Not in Permit List")</f>
        <v>Not in Permit List</v>
      </c>
      <c r="E424" s="7" t="str">
        <f>IF(AND(Table1[[#This Row],[Occurences in Magnum Permit List]]&gt;0, Table1[[#This Row],[Data Pull Permit Type]]="NewDrill"), "Y", "N")</f>
        <v>N</v>
      </c>
      <c r="F424" s="3" t="s">
        <v>490</v>
      </c>
      <c r="G424" s="3" t="s">
        <v>1108</v>
      </c>
      <c r="H424" s="8">
        <v>1</v>
      </c>
      <c r="I424" s="3" t="s">
        <v>1104</v>
      </c>
      <c r="J424" s="3" t="str">
        <f>LEFT(Table1[[#This Row],[County/Parish]],LEN(Table1[[#This Row],[County/Parish]])-5)</f>
        <v>MARTIN</v>
      </c>
      <c r="K424" s="3" t="s">
        <v>1097</v>
      </c>
      <c r="L424" s="3" t="s">
        <v>107</v>
      </c>
      <c r="M424" s="3" t="s">
        <v>94</v>
      </c>
      <c r="N424" s="3" t="s">
        <v>95</v>
      </c>
      <c r="O424" s="3">
        <v>8650</v>
      </c>
      <c r="P424" s="5">
        <v>28922</v>
      </c>
      <c r="Q424" s="5">
        <v>28915</v>
      </c>
      <c r="R424" s="5">
        <v>41760</v>
      </c>
      <c r="S424" s="3">
        <v>418</v>
      </c>
      <c r="T424" s="3">
        <v>94071</v>
      </c>
      <c r="V424" s="3">
        <v>48105</v>
      </c>
      <c r="X424" s="3">
        <v>17</v>
      </c>
      <c r="Z424" s="3">
        <v>0</v>
      </c>
      <c r="AA424" s="3">
        <v>63783</v>
      </c>
      <c r="AC424" s="3">
        <v>85</v>
      </c>
      <c r="AE424" s="3">
        <v>4235</v>
      </c>
      <c r="AF424" s="3" t="s">
        <v>888</v>
      </c>
      <c r="AG424" s="3">
        <v>3643</v>
      </c>
      <c r="AH424" s="3">
        <v>4842</v>
      </c>
      <c r="AI424" s="3">
        <v>0</v>
      </c>
      <c r="AJ424" s="3" t="s">
        <v>888</v>
      </c>
      <c r="AK424" s="3">
        <v>10</v>
      </c>
      <c r="AL424" s="3">
        <v>10</v>
      </c>
      <c r="AM424" s="3">
        <v>1</v>
      </c>
      <c r="AN424" s="3">
        <v>62700</v>
      </c>
      <c r="AO424" s="3">
        <v>0</v>
      </c>
      <c r="AP424" s="3">
        <v>671</v>
      </c>
      <c r="AQ424" s="3">
        <v>267</v>
      </c>
      <c r="AR424" s="5">
        <v>42826</v>
      </c>
      <c r="AS424" s="3">
        <v>0</v>
      </c>
      <c r="AV424" s="3">
        <v>70</v>
      </c>
      <c r="AX424" s="3">
        <v>1960</v>
      </c>
      <c r="AZ424" s="3">
        <v>14761.9</v>
      </c>
      <c r="BB424" s="3">
        <v>1391</v>
      </c>
      <c r="BC424" s="3">
        <v>4</v>
      </c>
      <c r="BD424" s="3">
        <v>1628</v>
      </c>
      <c r="BE424" s="3">
        <v>4</v>
      </c>
      <c r="BF424" s="3">
        <v>1812</v>
      </c>
      <c r="BG424" s="3">
        <v>4</v>
      </c>
      <c r="BH424" s="3">
        <v>11</v>
      </c>
      <c r="BI424" s="3">
        <v>4</v>
      </c>
      <c r="BJ424" s="3">
        <v>8320</v>
      </c>
      <c r="BK424" s="3">
        <v>8488</v>
      </c>
      <c r="BM424" s="3">
        <v>34.299999999999997</v>
      </c>
      <c r="BN424" s="5">
        <v>28942</v>
      </c>
      <c r="BO424" s="3">
        <v>1</v>
      </c>
      <c r="BP424" s="3">
        <v>1</v>
      </c>
      <c r="BQ424" s="3" t="s">
        <v>1098</v>
      </c>
      <c r="BR424" s="3" t="s">
        <v>159</v>
      </c>
      <c r="BS424" s="3">
        <v>62431</v>
      </c>
      <c r="BT424" s="3">
        <v>168</v>
      </c>
      <c r="BV424" s="3" t="s">
        <v>1100</v>
      </c>
      <c r="BW424" s="3" t="s">
        <v>99</v>
      </c>
      <c r="BX424" s="3">
        <v>8</v>
      </c>
      <c r="BY424" s="3" t="s">
        <v>137</v>
      </c>
      <c r="BZ424" s="3">
        <v>22</v>
      </c>
      <c r="CA424" s="3" t="s">
        <v>101</v>
      </c>
      <c r="CD424" s="3">
        <v>32.498290599999997</v>
      </c>
      <c r="CE424" s="3">
        <v>849</v>
      </c>
      <c r="CF424" s="3">
        <v>-101.7240822</v>
      </c>
      <c r="CG424" s="3" t="s">
        <v>1105</v>
      </c>
      <c r="CI424" s="3" t="s">
        <v>140</v>
      </c>
      <c r="CJ424" s="3" t="s">
        <v>495</v>
      </c>
      <c r="CK424" s="3" t="s">
        <v>1102</v>
      </c>
      <c r="CL424" s="3">
        <v>508138</v>
      </c>
      <c r="CM424" s="3">
        <v>620</v>
      </c>
      <c r="CO424" s="3">
        <v>0</v>
      </c>
      <c r="CP424" s="3">
        <v>0</v>
      </c>
    </row>
    <row r="425" spans="1:94" ht="75">
      <c r="A425" s="4">
        <v>42115312660000</v>
      </c>
      <c r="B425" s="7">
        <v>4211531266</v>
      </c>
      <c r="C425" s="4">
        <f>COUNTIF(Table2[API 10/UWI],Table1[[#This Row],[Cleaned API]])</f>
        <v>0</v>
      </c>
      <c r="D425" s="7" t="str">
        <f>IFERROR(INDEX(Table2[Permit Type],MATCH(Table1[[#This Row],[Cleaned API]],Table2[API 10/UWI],0)), "Not in Permit List")</f>
        <v>Not in Permit List</v>
      </c>
      <c r="E425" s="7" t="str">
        <f>IF(AND(Table1[[#This Row],[Occurences in Magnum Permit List]]&gt;0, Table1[[#This Row],[Data Pull Permit Type]]="NewDrill"), "Y", "N")</f>
        <v>N</v>
      </c>
      <c r="F425" s="3" t="s">
        <v>490</v>
      </c>
      <c r="G425" s="3" t="s">
        <v>1109</v>
      </c>
      <c r="H425" s="8">
        <v>1</v>
      </c>
      <c r="I425" s="3" t="s">
        <v>1096</v>
      </c>
      <c r="J425" s="3" t="str">
        <f>LEFT(Table1[[#This Row],[County/Parish]],LEN(Table1[[#This Row],[County/Parish]])-5)</f>
        <v>DAWSON</v>
      </c>
      <c r="K425" s="3" t="s">
        <v>1097</v>
      </c>
      <c r="L425" s="3" t="s">
        <v>107</v>
      </c>
      <c r="M425" s="3" t="s">
        <v>94</v>
      </c>
      <c r="N425" s="3" t="s">
        <v>95</v>
      </c>
      <c r="O425" s="3">
        <v>8750</v>
      </c>
      <c r="P425" s="5">
        <v>28897</v>
      </c>
      <c r="Q425" s="5">
        <v>28915</v>
      </c>
      <c r="R425" s="5">
        <v>39326</v>
      </c>
      <c r="S425" s="3">
        <v>331</v>
      </c>
      <c r="T425" s="3">
        <v>23919</v>
      </c>
      <c r="V425" s="3">
        <v>61469</v>
      </c>
      <c r="X425" s="3">
        <v>9</v>
      </c>
      <c r="Y425" s="3">
        <v>3</v>
      </c>
      <c r="Z425" s="3">
        <v>0</v>
      </c>
      <c r="AA425" s="3">
        <v>65456</v>
      </c>
      <c r="AC425" s="3">
        <v>81</v>
      </c>
      <c r="AE425" s="3">
        <v>2830</v>
      </c>
      <c r="AF425" s="3" t="s">
        <v>888</v>
      </c>
      <c r="AG425" s="3">
        <v>96</v>
      </c>
      <c r="AH425" s="3">
        <v>2846</v>
      </c>
      <c r="AI425" s="3">
        <v>0</v>
      </c>
      <c r="AJ425" s="3" t="s">
        <v>888</v>
      </c>
      <c r="AK425" s="3">
        <v>5</v>
      </c>
      <c r="AL425" s="3">
        <v>5</v>
      </c>
      <c r="AM425" s="3">
        <v>0</v>
      </c>
      <c r="AN425" s="3">
        <v>27333</v>
      </c>
      <c r="AO425" s="3">
        <v>0</v>
      </c>
      <c r="AP425" s="3">
        <v>299</v>
      </c>
      <c r="AQ425" s="3">
        <v>14</v>
      </c>
      <c r="AR425" s="5">
        <v>41730</v>
      </c>
      <c r="AS425" s="3">
        <v>0</v>
      </c>
      <c r="AV425" s="3">
        <v>30</v>
      </c>
      <c r="AW425" s="3">
        <v>41.198999999999998</v>
      </c>
      <c r="AX425" s="3">
        <v>390</v>
      </c>
      <c r="AY425" s="3">
        <v>24272.726999999999</v>
      </c>
      <c r="AZ425" s="3">
        <v>34000</v>
      </c>
      <c r="BA425" s="3">
        <v>3000</v>
      </c>
      <c r="BB425" s="3">
        <v>986</v>
      </c>
      <c r="BC425" s="3">
        <v>7</v>
      </c>
      <c r="BD425" s="3">
        <v>1087</v>
      </c>
      <c r="BE425" s="3">
        <v>8</v>
      </c>
      <c r="BF425" s="3">
        <v>1251</v>
      </c>
      <c r="BG425" s="3">
        <v>8</v>
      </c>
      <c r="BH425" s="3">
        <v>8</v>
      </c>
      <c r="BI425" s="3">
        <v>8</v>
      </c>
      <c r="BJ425" s="3">
        <v>8513</v>
      </c>
      <c r="BK425" s="3">
        <v>8649</v>
      </c>
      <c r="BM425" s="3">
        <v>33.9</v>
      </c>
      <c r="BN425" s="5">
        <v>28943</v>
      </c>
      <c r="BO425" s="3">
        <v>1</v>
      </c>
      <c r="BP425" s="3">
        <v>1</v>
      </c>
      <c r="BQ425" s="3" t="s">
        <v>1098</v>
      </c>
      <c r="BR425" s="3" t="s">
        <v>159</v>
      </c>
      <c r="BS425" s="3">
        <v>62430</v>
      </c>
      <c r="BT425" s="3">
        <v>136</v>
      </c>
      <c r="BV425" s="3" t="s">
        <v>1100</v>
      </c>
      <c r="BW425" s="3" t="s">
        <v>99</v>
      </c>
      <c r="BX425" s="3" t="s">
        <v>1094</v>
      </c>
      <c r="BY425" s="3" t="s">
        <v>137</v>
      </c>
      <c r="BZ425" s="3">
        <v>29</v>
      </c>
      <c r="CA425" s="3" t="s">
        <v>101</v>
      </c>
      <c r="CD425" s="3">
        <v>32.5841967</v>
      </c>
      <c r="CE425" s="3">
        <v>54</v>
      </c>
      <c r="CF425" s="3">
        <v>-101.7761429</v>
      </c>
      <c r="CG425" s="3" t="s">
        <v>1101</v>
      </c>
      <c r="CI425" s="3" t="s">
        <v>140</v>
      </c>
      <c r="CJ425" s="3" t="s">
        <v>495</v>
      </c>
      <c r="CK425" s="3" t="s">
        <v>1102</v>
      </c>
      <c r="CL425" s="3">
        <v>508137</v>
      </c>
      <c r="CM425" s="3">
        <v>267</v>
      </c>
      <c r="CN425" s="3">
        <v>11</v>
      </c>
      <c r="CO425" s="3">
        <v>0</v>
      </c>
      <c r="CP425" s="3">
        <v>0</v>
      </c>
    </row>
    <row r="426" spans="1:94" ht="60">
      <c r="A426" s="4">
        <v>42317320510000</v>
      </c>
      <c r="B426" s="7">
        <v>4231732051</v>
      </c>
      <c r="C426" s="4">
        <f>COUNTIF(Table2[API 10/UWI],Table1[[#This Row],[Cleaned API]])</f>
        <v>0</v>
      </c>
      <c r="D426" s="7" t="str">
        <f>IFERROR(INDEX(Table2[Permit Type],MATCH(Table1[[#This Row],[Cleaned API]],Table2[API 10/UWI],0)), "Not in Permit List")</f>
        <v>Not in Permit List</v>
      </c>
      <c r="E426" s="7" t="str">
        <f>IF(AND(Table1[[#This Row],[Occurences in Magnum Permit List]]&gt;0, Table1[[#This Row],[Data Pull Permit Type]]="NewDrill"), "Y", "N")</f>
        <v>N</v>
      </c>
      <c r="F426" s="3" t="s">
        <v>490</v>
      </c>
      <c r="G426" s="3" t="s">
        <v>1110</v>
      </c>
      <c r="H426" s="8">
        <v>1</v>
      </c>
      <c r="I426" s="3" t="s">
        <v>1104</v>
      </c>
      <c r="J426" s="3" t="str">
        <f>LEFT(Table1[[#This Row],[County/Parish]],LEN(Table1[[#This Row],[County/Parish]])-5)</f>
        <v>MARTIN</v>
      </c>
      <c r="K426" s="3" t="s">
        <v>1097</v>
      </c>
      <c r="L426" s="3" t="s">
        <v>107</v>
      </c>
      <c r="M426" s="3" t="s">
        <v>94</v>
      </c>
      <c r="N426" s="3" t="s">
        <v>95</v>
      </c>
      <c r="O426" s="3">
        <v>8667</v>
      </c>
      <c r="Q426" s="5">
        <v>28887</v>
      </c>
      <c r="R426" s="5">
        <v>34608</v>
      </c>
      <c r="S426" s="3">
        <v>181</v>
      </c>
      <c r="T426" s="3">
        <v>37071</v>
      </c>
      <c r="V426" s="3">
        <v>25621</v>
      </c>
      <c r="Y426" s="3">
        <v>77</v>
      </c>
      <c r="Z426" s="3">
        <v>0</v>
      </c>
      <c r="AA426" s="3">
        <v>31800</v>
      </c>
      <c r="AC426" s="3">
        <v>452</v>
      </c>
      <c r="AD426" s="3">
        <v>385</v>
      </c>
      <c r="AE426" s="3">
        <v>3166</v>
      </c>
      <c r="AF426" s="3" t="s">
        <v>888</v>
      </c>
      <c r="AG426" s="3">
        <v>3957</v>
      </c>
      <c r="AH426" s="3">
        <v>3826</v>
      </c>
      <c r="AI426" s="3">
        <v>0</v>
      </c>
      <c r="AJ426" s="3" t="s">
        <v>888</v>
      </c>
      <c r="AK426" s="3">
        <v>27</v>
      </c>
      <c r="AL426" s="3">
        <v>32</v>
      </c>
      <c r="AM426" s="3">
        <v>26</v>
      </c>
      <c r="AN426" s="3">
        <v>189065</v>
      </c>
      <c r="AO426" s="3">
        <v>0</v>
      </c>
      <c r="AP426" s="3">
        <v>394</v>
      </c>
      <c r="AQ426" s="3">
        <v>11</v>
      </c>
      <c r="AR426" s="5">
        <v>37712</v>
      </c>
      <c r="AS426" s="3">
        <v>0</v>
      </c>
      <c r="AV426" s="3">
        <v>940</v>
      </c>
      <c r="AW426" s="3">
        <v>9000</v>
      </c>
      <c r="AX426" s="3">
        <v>1450</v>
      </c>
      <c r="AY426" s="3">
        <v>111.111</v>
      </c>
      <c r="AZ426" s="3">
        <v>1068.3</v>
      </c>
      <c r="BA426" s="3">
        <v>0</v>
      </c>
      <c r="BB426" s="3">
        <v>893</v>
      </c>
      <c r="BC426" s="3">
        <v>4</v>
      </c>
      <c r="BD426" s="3">
        <v>845</v>
      </c>
      <c r="BE426" s="3">
        <v>2</v>
      </c>
      <c r="BF426" s="3">
        <v>977</v>
      </c>
      <c r="BG426" s="3">
        <v>2</v>
      </c>
      <c r="BH426" s="3">
        <v>6</v>
      </c>
      <c r="BI426" s="3">
        <v>2</v>
      </c>
      <c r="BJ426" s="3">
        <v>8449</v>
      </c>
      <c r="BK426" s="3">
        <v>8600</v>
      </c>
      <c r="BM426" s="3">
        <v>38</v>
      </c>
      <c r="BN426" s="5">
        <v>28909</v>
      </c>
      <c r="BO426" s="3">
        <v>1</v>
      </c>
      <c r="BP426" s="3">
        <v>1</v>
      </c>
      <c r="BQ426" s="3" t="s">
        <v>1098</v>
      </c>
      <c r="BR426" s="3" t="s">
        <v>1099</v>
      </c>
      <c r="BS426" s="3">
        <v>62398</v>
      </c>
      <c r="BT426" s="3">
        <v>151</v>
      </c>
      <c r="BV426" s="3" t="s">
        <v>1100</v>
      </c>
      <c r="BW426" s="3" t="s">
        <v>99</v>
      </c>
      <c r="BX426" s="3">
        <v>8</v>
      </c>
      <c r="BY426" s="3" t="s">
        <v>137</v>
      </c>
      <c r="BZ426" s="3">
        <v>17</v>
      </c>
      <c r="CA426" s="3" t="s">
        <v>101</v>
      </c>
      <c r="CD426" s="3">
        <v>32.507876099999997</v>
      </c>
      <c r="CE426" s="3">
        <v>21</v>
      </c>
      <c r="CF426" s="3">
        <v>-101.7493364</v>
      </c>
      <c r="CG426" s="3" t="s">
        <v>1105</v>
      </c>
      <c r="CI426" s="3" t="s">
        <v>140</v>
      </c>
      <c r="CJ426" s="3" t="s">
        <v>495</v>
      </c>
      <c r="CK426" s="3" t="s">
        <v>1102</v>
      </c>
      <c r="CL426" s="3">
        <v>508105</v>
      </c>
      <c r="CM426" s="3">
        <v>9</v>
      </c>
      <c r="CN426" s="3">
        <v>81</v>
      </c>
      <c r="CO426" s="3">
        <v>0</v>
      </c>
      <c r="CP426" s="3">
        <v>3306</v>
      </c>
    </row>
    <row r="427" spans="1:94" ht="75">
      <c r="A427" s="4">
        <v>42317320110000</v>
      </c>
      <c r="B427" s="7">
        <v>4231732011</v>
      </c>
      <c r="C427" s="4">
        <f>COUNTIF(Table2[API 10/UWI],Table1[[#This Row],[Cleaned API]])</f>
        <v>0</v>
      </c>
      <c r="D427" s="7" t="str">
        <f>IFERROR(INDEX(Table2[Permit Type],MATCH(Table1[[#This Row],[Cleaned API]],Table2[API 10/UWI],0)), "Not in Permit List")</f>
        <v>Not in Permit List</v>
      </c>
      <c r="E427" s="7" t="str">
        <f>IF(AND(Table1[[#This Row],[Occurences in Magnum Permit List]]&gt;0, Table1[[#This Row],[Data Pull Permit Type]]="NewDrill"), "Y", "N")</f>
        <v>N</v>
      </c>
      <c r="F427" s="3" t="s">
        <v>490</v>
      </c>
      <c r="G427" s="3" t="s">
        <v>1111</v>
      </c>
      <c r="H427" s="8">
        <v>1</v>
      </c>
      <c r="I427" s="3" t="s">
        <v>1104</v>
      </c>
      <c r="J427" s="3" t="str">
        <f>LEFT(Table1[[#This Row],[County/Parish]],LEN(Table1[[#This Row],[County/Parish]])-5)</f>
        <v>MARTIN</v>
      </c>
      <c r="K427" s="3" t="s">
        <v>1097</v>
      </c>
      <c r="L427" s="3" t="s">
        <v>107</v>
      </c>
      <c r="M427" s="3" t="s">
        <v>94</v>
      </c>
      <c r="N427" s="3" t="s">
        <v>95</v>
      </c>
      <c r="O427" s="3">
        <v>8750</v>
      </c>
      <c r="Q427" s="5">
        <v>28703</v>
      </c>
      <c r="R427" s="5">
        <v>39387</v>
      </c>
      <c r="S427" s="3">
        <v>347</v>
      </c>
      <c r="T427" s="3">
        <v>61671</v>
      </c>
      <c r="V427" s="3">
        <v>39166</v>
      </c>
      <c r="X427" s="3">
        <v>1</v>
      </c>
      <c r="Y427" s="3">
        <v>6</v>
      </c>
      <c r="Z427" s="3">
        <v>404704</v>
      </c>
      <c r="AA427" s="3">
        <v>49445</v>
      </c>
      <c r="AC427" s="3">
        <v>409</v>
      </c>
      <c r="AD427" s="3">
        <v>15</v>
      </c>
      <c r="AE427" s="3">
        <v>5370</v>
      </c>
      <c r="AF427" s="3" t="s">
        <v>888</v>
      </c>
      <c r="AG427" s="3">
        <v>1955</v>
      </c>
      <c r="AH427" s="3">
        <v>5696</v>
      </c>
      <c r="AI427" s="3">
        <v>55487</v>
      </c>
      <c r="AJ427" s="3" t="s">
        <v>888</v>
      </c>
      <c r="AK427" s="3">
        <v>36</v>
      </c>
      <c r="AL427" s="3">
        <v>36</v>
      </c>
      <c r="AM427" s="3">
        <v>1</v>
      </c>
      <c r="AN427" s="3">
        <v>214500</v>
      </c>
      <c r="AO427" s="3">
        <v>10</v>
      </c>
      <c r="AP427" s="3">
        <v>673</v>
      </c>
      <c r="AQ427" s="3">
        <v>1662</v>
      </c>
      <c r="AR427" s="5">
        <v>42826</v>
      </c>
      <c r="AS427" s="3">
        <v>6956</v>
      </c>
      <c r="AV427" s="3">
        <v>20</v>
      </c>
      <c r="AW427" s="3">
        <v>2903.7040000000002</v>
      </c>
      <c r="AX427" s="3">
        <v>1570</v>
      </c>
      <c r="AY427" s="3">
        <v>344.38799999999998</v>
      </c>
      <c r="AZ427" s="3">
        <v>50904.800000000003</v>
      </c>
      <c r="BA427" s="3">
        <v>166.7</v>
      </c>
      <c r="BB427" s="3">
        <v>838</v>
      </c>
      <c r="BC427" s="3">
        <v>5</v>
      </c>
      <c r="BD427" s="3">
        <v>1668</v>
      </c>
      <c r="BE427" s="3">
        <v>3</v>
      </c>
      <c r="BF427" s="3">
        <v>1673</v>
      </c>
      <c r="BG427" s="3">
        <v>3</v>
      </c>
      <c r="BH427" s="3">
        <v>10</v>
      </c>
      <c r="BI427" s="3">
        <v>3</v>
      </c>
      <c r="BK427" s="3">
        <v>8578</v>
      </c>
      <c r="BM427" s="3">
        <v>34.299999999999997</v>
      </c>
      <c r="BN427" s="5">
        <v>28718</v>
      </c>
      <c r="BO427" s="3">
        <v>1</v>
      </c>
      <c r="BP427" s="3">
        <v>1</v>
      </c>
      <c r="BQ427" s="3" t="s">
        <v>1098</v>
      </c>
      <c r="BR427" s="3" t="s">
        <v>159</v>
      </c>
      <c r="BS427" s="3">
        <v>62249</v>
      </c>
      <c r="BV427" s="3" t="s">
        <v>1100</v>
      </c>
      <c r="BW427" s="3" t="s">
        <v>99</v>
      </c>
      <c r="BX427" s="3">
        <v>8</v>
      </c>
      <c r="BY427" s="3" t="s">
        <v>137</v>
      </c>
      <c r="BZ427" s="3">
        <v>9</v>
      </c>
      <c r="CA427" s="3" t="s">
        <v>101</v>
      </c>
      <c r="CD427" s="3">
        <v>32.521286699999997</v>
      </c>
      <c r="CE427" s="3">
        <v>540</v>
      </c>
      <c r="CF427" s="3">
        <v>-101.7406112</v>
      </c>
      <c r="CG427" s="3" t="s">
        <v>1105</v>
      </c>
      <c r="CI427" s="3" t="s">
        <v>140</v>
      </c>
      <c r="CJ427" s="3" t="s">
        <v>495</v>
      </c>
      <c r="CK427" s="3" t="s">
        <v>1102</v>
      </c>
      <c r="CL427" s="3">
        <v>507957</v>
      </c>
      <c r="CM427" s="3">
        <v>540</v>
      </c>
      <c r="CN427" s="3">
        <v>1568</v>
      </c>
      <c r="CO427" s="3">
        <v>5580</v>
      </c>
      <c r="CP427" s="3">
        <v>0</v>
      </c>
    </row>
    <row r="428" spans="1:94" ht="75">
      <c r="A428" s="4">
        <v>42115312120000</v>
      </c>
      <c r="B428" s="7">
        <v>4211531212</v>
      </c>
      <c r="C428" s="4">
        <f>COUNTIF(Table2[API 10/UWI],Table1[[#This Row],[Cleaned API]])</f>
        <v>0</v>
      </c>
      <c r="D428" s="7" t="str">
        <f>IFERROR(INDEX(Table2[Permit Type],MATCH(Table1[[#This Row],[Cleaned API]],Table2[API 10/UWI],0)), "Not in Permit List")</f>
        <v>Not in Permit List</v>
      </c>
      <c r="E428" s="7" t="str">
        <f>IF(AND(Table1[[#This Row],[Occurences in Magnum Permit List]]&gt;0, Table1[[#This Row],[Data Pull Permit Type]]="NewDrill"), "Y", "N")</f>
        <v>N</v>
      </c>
      <c r="F428" s="3" t="s">
        <v>490</v>
      </c>
      <c r="G428" s="3" t="s">
        <v>1112</v>
      </c>
      <c r="H428" s="8">
        <v>1</v>
      </c>
      <c r="I428" s="3" t="s">
        <v>1096</v>
      </c>
      <c r="J428" s="3" t="str">
        <f>LEFT(Table1[[#This Row],[County/Parish]],LEN(Table1[[#This Row],[County/Parish]])-5)</f>
        <v>DAWSON</v>
      </c>
      <c r="K428" s="3" t="s">
        <v>1097</v>
      </c>
      <c r="L428" s="3" t="s">
        <v>107</v>
      </c>
      <c r="M428" s="3" t="s">
        <v>94</v>
      </c>
      <c r="N428" s="3" t="s">
        <v>95</v>
      </c>
      <c r="O428" s="3">
        <v>8700</v>
      </c>
      <c r="Q428" s="5">
        <v>28642</v>
      </c>
      <c r="R428" s="5">
        <v>39661</v>
      </c>
      <c r="S428" s="3">
        <v>359</v>
      </c>
      <c r="T428" s="3">
        <v>48758</v>
      </c>
      <c r="V428" s="3">
        <v>32658</v>
      </c>
      <c r="Y428" s="3">
        <v>37</v>
      </c>
      <c r="Z428" s="3">
        <v>0</v>
      </c>
      <c r="AA428" s="3">
        <v>40784</v>
      </c>
      <c r="AC428" s="3">
        <v>120</v>
      </c>
      <c r="AD428" s="3">
        <v>18</v>
      </c>
      <c r="AE428" s="3">
        <v>3879</v>
      </c>
      <c r="AF428" s="3" t="s">
        <v>888</v>
      </c>
      <c r="AG428" s="3">
        <v>195</v>
      </c>
      <c r="AH428" s="3">
        <v>3912</v>
      </c>
      <c r="AI428" s="3">
        <v>0</v>
      </c>
      <c r="AJ428" s="3" t="s">
        <v>888</v>
      </c>
      <c r="AK428" s="3">
        <v>42</v>
      </c>
      <c r="AL428" s="3">
        <v>43</v>
      </c>
      <c r="AM428" s="3">
        <v>1</v>
      </c>
      <c r="AN428" s="3">
        <v>255645</v>
      </c>
      <c r="AO428" s="3">
        <v>0</v>
      </c>
      <c r="AP428" s="3">
        <v>496</v>
      </c>
      <c r="AQ428" s="3">
        <v>804</v>
      </c>
      <c r="AR428" s="5">
        <v>41730</v>
      </c>
      <c r="AS428" s="3">
        <v>0</v>
      </c>
      <c r="AV428" s="3">
        <v>20</v>
      </c>
      <c r="AW428" s="3">
        <v>2399.038</v>
      </c>
      <c r="AX428" s="3">
        <v>1490</v>
      </c>
      <c r="AY428" s="3">
        <v>416.834</v>
      </c>
      <c r="AZ428" s="3">
        <v>45379.3</v>
      </c>
      <c r="BA428" s="3">
        <v>0</v>
      </c>
      <c r="BB428" s="3">
        <v>540</v>
      </c>
      <c r="BC428" s="3">
        <v>8</v>
      </c>
      <c r="BD428" s="3">
        <v>1316</v>
      </c>
      <c r="BE428" s="3">
        <v>2</v>
      </c>
      <c r="BF428" s="3">
        <v>1321</v>
      </c>
      <c r="BG428" s="3">
        <v>2</v>
      </c>
      <c r="BH428" s="3">
        <v>8</v>
      </c>
      <c r="BI428" s="3">
        <v>2</v>
      </c>
      <c r="BK428" s="3">
        <v>8553</v>
      </c>
      <c r="BM428" s="3">
        <v>32.799999999999997</v>
      </c>
      <c r="BN428" s="5">
        <v>28668</v>
      </c>
      <c r="BO428" s="3">
        <v>1</v>
      </c>
      <c r="BP428" s="3">
        <v>1</v>
      </c>
      <c r="BQ428" s="3" t="s">
        <v>1098</v>
      </c>
      <c r="BR428" s="3" t="s">
        <v>159</v>
      </c>
      <c r="BS428" s="3">
        <v>62213</v>
      </c>
      <c r="BV428" s="3" t="s">
        <v>1100</v>
      </c>
      <c r="BW428" s="3" t="s">
        <v>99</v>
      </c>
      <c r="BX428" s="3" t="s">
        <v>1094</v>
      </c>
      <c r="BY428" s="3" t="s">
        <v>137</v>
      </c>
      <c r="BZ428" s="3">
        <v>10</v>
      </c>
      <c r="CA428" s="3" t="s">
        <v>101</v>
      </c>
      <c r="CD428" s="3">
        <v>32.524027599999997</v>
      </c>
      <c r="CE428" s="3">
        <v>862</v>
      </c>
      <c r="CF428" s="3">
        <v>-101.7323519</v>
      </c>
      <c r="CG428" s="3" t="s">
        <v>1105</v>
      </c>
      <c r="CI428" s="3" t="s">
        <v>140</v>
      </c>
      <c r="CJ428" s="3" t="s">
        <v>495</v>
      </c>
      <c r="CK428" s="3" t="s">
        <v>1102</v>
      </c>
      <c r="CL428" s="3">
        <v>507921</v>
      </c>
      <c r="CM428" s="3">
        <v>416</v>
      </c>
      <c r="CN428" s="3">
        <v>998</v>
      </c>
      <c r="CO428" s="3">
        <v>0</v>
      </c>
      <c r="CP428" s="3">
        <v>0</v>
      </c>
    </row>
    <row r="429" spans="1:94" ht="75">
      <c r="A429" s="4">
        <v>42317319850000</v>
      </c>
      <c r="B429" s="7">
        <v>4231731985</v>
      </c>
      <c r="C429" s="4">
        <f>COUNTIF(Table2[API 10/UWI],Table1[[#This Row],[Cleaned API]])</f>
        <v>0</v>
      </c>
      <c r="D429" s="7" t="str">
        <f>IFERROR(INDEX(Table2[Permit Type],MATCH(Table1[[#This Row],[Cleaned API]],Table2[API 10/UWI],0)), "Not in Permit List")</f>
        <v>Not in Permit List</v>
      </c>
      <c r="E429" s="7" t="str">
        <f>IF(AND(Table1[[#This Row],[Occurences in Magnum Permit List]]&gt;0, Table1[[#This Row],[Data Pull Permit Type]]="NewDrill"), "Y", "N")</f>
        <v>N</v>
      </c>
      <c r="F429" s="3" t="s">
        <v>490</v>
      </c>
      <c r="G429" s="3" t="s">
        <v>1113</v>
      </c>
      <c r="H429" s="8">
        <v>1</v>
      </c>
      <c r="I429" s="3" t="s">
        <v>1104</v>
      </c>
      <c r="J429" s="3" t="str">
        <f>LEFT(Table1[[#This Row],[County/Parish]],LEN(Table1[[#This Row],[County/Parish]])-5)</f>
        <v>MARTIN</v>
      </c>
      <c r="K429" s="3" t="s">
        <v>1097</v>
      </c>
      <c r="L429" s="3" t="s">
        <v>107</v>
      </c>
      <c r="M429" s="3" t="s">
        <v>94</v>
      </c>
      <c r="N429" s="3" t="s">
        <v>95</v>
      </c>
      <c r="O429" s="3">
        <v>8750</v>
      </c>
      <c r="Q429" s="5">
        <v>28581</v>
      </c>
      <c r="R429" s="5">
        <v>42461</v>
      </c>
      <c r="S429" s="3">
        <v>450</v>
      </c>
      <c r="T429" s="3">
        <v>84036</v>
      </c>
      <c r="V429" s="3">
        <v>51620</v>
      </c>
      <c r="X429" s="3">
        <v>2</v>
      </c>
      <c r="Z429" s="3">
        <v>0</v>
      </c>
      <c r="AA429" s="3">
        <v>65626</v>
      </c>
      <c r="AC429" s="3">
        <v>202</v>
      </c>
      <c r="AE429" s="3">
        <v>6068</v>
      </c>
      <c r="AF429" s="3" t="s">
        <v>888</v>
      </c>
      <c r="AG429" s="3">
        <v>3123</v>
      </c>
      <c r="AH429" s="3">
        <v>6589</v>
      </c>
      <c r="AI429" s="3">
        <v>0</v>
      </c>
      <c r="AJ429" s="3" t="s">
        <v>888</v>
      </c>
      <c r="AK429" s="3">
        <v>60</v>
      </c>
      <c r="AL429" s="3">
        <v>60</v>
      </c>
      <c r="AM429" s="3">
        <v>1</v>
      </c>
      <c r="AN429" s="3">
        <v>360032</v>
      </c>
      <c r="AO429" s="3">
        <v>0</v>
      </c>
      <c r="AP429" s="3">
        <v>423</v>
      </c>
      <c r="AR429" s="5">
        <v>44089</v>
      </c>
      <c r="AS429" s="3">
        <v>0</v>
      </c>
      <c r="AV429" s="3">
        <v>10</v>
      </c>
      <c r="AX429" s="3">
        <v>1630</v>
      </c>
      <c r="AZ429" s="3">
        <v>97736.8</v>
      </c>
      <c r="BB429" s="3">
        <v>1766</v>
      </c>
      <c r="BC429" s="3">
        <v>5</v>
      </c>
      <c r="BD429" s="3">
        <v>1857</v>
      </c>
      <c r="BE429" s="3">
        <v>2</v>
      </c>
      <c r="BF429" s="3">
        <v>1860</v>
      </c>
      <c r="BG429" s="3">
        <v>2</v>
      </c>
      <c r="BH429" s="3">
        <v>11</v>
      </c>
      <c r="BI429" s="3">
        <v>2</v>
      </c>
      <c r="BK429" s="3">
        <v>8572</v>
      </c>
      <c r="BM429" s="3">
        <v>33.700000000000003</v>
      </c>
      <c r="BN429" s="5">
        <v>28609</v>
      </c>
      <c r="BO429" s="3">
        <v>1</v>
      </c>
      <c r="BP429" s="3">
        <v>1</v>
      </c>
      <c r="BQ429" s="3" t="s">
        <v>1098</v>
      </c>
      <c r="BR429" s="3" t="s">
        <v>159</v>
      </c>
      <c r="BS429" s="3">
        <v>62152</v>
      </c>
      <c r="BV429" s="3" t="s">
        <v>1100</v>
      </c>
      <c r="BW429" s="3" t="s">
        <v>99</v>
      </c>
      <c r="BX429" s="3">
        <v>8</v>
      </c>
      <c r="BY429" s="3" t="s">
        <v>137</v>
      </c>
      <c r="BZ429" s="3">
        <v>21</v>
      </c>
      <c r="CA429" s="3" t="s">
        <v>101</v>
      </c>
      <c r="CD429" s="3">
        <v>32.499899499999998</v>
      </c>
      <c r="CE429" s="3">
        <v>23</v>
      </c>
      <c r="CF429" s="3">
        <v>-101.7336767</v>
      </c>
      <c r="CG429" s="3" t="s">
        <v>1105</v>
      </c>
      <c r="CI429" s="3" t="s">
        <v>140</v>
      </c>
      <c r="CJ429" s="3" t="s">
        <v>495</v>
      </c>
      <c r="CK429" s="3" t="s">
        <v>1102</v>
      </c>
      <c r="CL429" s="3">
        <v>507860</v>
      </c>
      <c r="CM429" s="3">
        <v>356</v>
      </c>
      <c r="CO429" s="3">
        <v>0</v>
      </c>
      <c r="CP429" s="3">
        <v>0</v>
      </c>
    </row>
    <row r="430" spans="1:94" ht="60">
      <c r="A430" s="4">
        <v>42115102550000</v>
      </c>
      <c r="B430" s="7">
        <v>4211510255</v>
      </c>
      <c r="C430" s="4">
        <f>COUNTIF(Table2[API 10/UWI],Table1[[#This Row],[Cleaned API]])</f>
        <v>0</v>
      </c>
      <c r="D430" s="7" t="str">
        <f>IFERROR(INDEX(Table2[Permit Type],MATCH(Table1[[#This Row],[Cleaned API]],Table2[API 10/UWI],0)), "Not in Permit List")</f>
        <v>Not in Permit List</v>
      </c>
      <c r="E430" s="7" t="str">
        <f>IF(AND(Table1[[#This Row],[Occurences in Magnum Permit List]]&gt;0, Table1[[#This Row],[Data Pull Permit Type]]="NewDrill"), "Y", "N")</f>
        <v>N</v>
      </c>
      <c r="F430" s="3" t="s">
        <v>490</v>
      </c>
      <c r="G430" s="3" t="s">
        <v>1114</v>
      </c>
      <c r="H430" s="8">
        <v>1</v>
      </c>
      <c r="I430" s="3" t="s">
        <v>1096</v>
      </c>
      <c r="J430" s="3" t="str">
        <f>LEFT(Table1[[#This Row],[County/Parish]],LEN(Table1[[#This Row],[County/Parish]])-5)</f>
        <v>DAWSON</v>
      </c>
      <c r="K430" s="3" t="s">
        <v>1097</v>
      </c>
      <c r="L430" s="3" t="s">
        <v>107</v>
      </c>
      <c r="M430" s="3" t="s">
        <v>94</v>
      </c>
      <c r="N430" s="3" t="s">
        <v>95</v>
      </c>
      <c r="O430" s="3">
        <v>8638</v>
      </c>
      <c r="Q430" s="5">
        <v>23468</v>
      </c>
      <c r="R430" s="5">
        <v>43983</v>
      </c>
      <c r="S430" s="3">
        <v>597</v>
      </c>
      <c r="T430" s="3">
        <v>108695</v>
      </c>
      <c r="V430" s="3">
        <v>143563</v>
      </c>
      <c r="W430" s="3">
        <v>4</v>
      </c>
      <c r="X430" s="3">
        <v>149</v>
      </c>
      <c r="Z430" s="3">
        <v>98300</v>
      </c>
      <c r="AA430" s="3">
        <v>161679</v>
      </c>
      <c r="AC430" s="3">
        <v>340</v>
      </c>
      <c r="AE430" s="3">
        <v>6619</v>
      </c>
      <c r="AF430" s="3" t="s">
        <v>888</v>
      </c>
      <c r="AG430" s="3">
        <v>0</v>
      </c>
      <c r="AH430" s="3">
        <v>6619</v>
      </c>
      <c r="AI430" s="3">
        <v>4532</v>
      </c>
      <c r="AJ430" s="3" t="s">
        <v>888</v>
      </c>
      <c r="AK430" s="3">
        <v>55</v>
      </c>
      <c r="AL430" s="3">
        <v>55</v>
      </c>
      <c r="AM430" s="3">
        <v>0</v>
      </c>
      <c r="AN430" s="3">
        <v>332516</v>
      </c>
      <c r="AO430" s="3">
        <v>102</v>
      </c>
      <c r="AR430" s="5">
        <v>43811</v>
      </c>
      <c r="AV430" s="3">
        <v>0</v>
      </c>
      <c r="AX430" s="3">
        <v>760</v>
      </c>
      <c r="BB430" s="3">
        <v>5920</v>
      </c>
      <c r="BC430" s="3">
        <v>486</v>
      </c>
      <c r="BD430" s="3">
        <v>1718</v>
      </c>
      <c r="BE430" s="3">
        <v>2</v>
      </c>
      <c r="BF430" s="3">
        <v>1718</v>
      </c>
      <c r="BG430" s="3">
        <v>2</v>
      </c>
      <c r="BH430" s="3">
        <v>10</v>
      </c>
      <c r="BI430" s="3">
        <v>2</v>
      </c>
      <c r="BK430" s="3">
        <v>8638</v>
      </c>
      <c r="BM430" s="3">
        <v>36</v>
      </c>
      <c r="BO430" s="3">
        <v>1</v>
      </c>
      <c r="BP430" s="3">
        <v>2</v>
      </c>
      <c r="BR430" s="3" t="s">
        <v>294</v>
      </c>
      <c r="BS430" s="3">
        <v>18470</v>
      </c>
      <c r="BV430" s="3" t="s">
        <v>1100</v>
      </c>
      <c r="BW430" s="3" t="s">
        <v>99</v>
      </c>
      <c r="BX430" s="3" t="s">
        <v>1094</v>
      </c>
      <c r="BY430" s="3" t="s">
        <v>137</v>
      </c>
      <c r="BZ430" s="3">
        <v>5</v>
      </c>
      <c r="CA430" s="3" t="s">
        <v>101</v>
      </c>
      <c r="CD430" s="3">
        <v>32.530586800000002</v>
      </c>
      <c r="CE430" s="3">
        <v>37</v>
      </c>
      <c r="CF430" s="3">
        <v>-101.76545</v>
      </c>
      <c r="CG430" s="3" t="s">
        <v>1105</v>
      </c>
      <c r="CI430" s="3" t="s">
        <v>140</v>
      </c>
      <c r="CJ430" s="3" t="s">
        <v>495</v>
      </c>
      <c r="CK430" s="3" t="s">
        <v>1102</v>
      </c>
      <c r="CL430" s="3">
        <v>505256</v>
      </c>
      <c r="CM430" s="3">
        <v>1499</v>
      </c>
      <c r="CO430" s="3">
        <v>1025</v>
      </c>
      <c r="CP430" s="3">
        <v>0</v>
      </c>
    </row>
    <row r="431" spans="1:94" ht="60">
      <c r="A431" s="4">
        <v>42115007000000</v>
      </c>
      <c r="B431" s="7">
        <v>4211500700</v>
      </c>
      <c r="C431" s="4">
        <f>COUNTIF(Table2[API 10/UWI],Table1[[#This Row],[Cleaned API]])</f>
        <v>0</v>
      </c>
      <c r="D431" s="7" t="str">
        <f>IFERROR(INDEX(Table2[Permit Type],MATCH(Table1[[#This Row],[Cleaned API]],Table2[API 10/UWI],0)), "Not in Permit List")</f>
        <v>Not in Permit List</v>
      </c>
      <c r="E431" s="7" t="str">
        <f>IF(AND(Table1[[#This Row],[Occurences in Magnum Permit List]]&gt;0, Table1[[#This Row],[Data Pull Permit Type]]="NewDrill"), "Y", "N")</f>
        <v>N</v>
      </c>
      <c r="F431" s="3" t="s">
        <v>490</v>
      </c>
      <c r="G431" s="3" t="s">
        <v>1115</v>
      </c>
      <c r="H431" s="8">
        <v>1</v>
      </c>
      <c r="I431" s="3" t="s">
        <v>1096</v>
      </c>
      <c r="J431" s="3" t="str">
        <f>LEFT(Table1[[#This Row],[County/Parish]],LEN(Table1[[#This Row],[County/Parish]])-5)</f>
        <v>DAWSON</v>
      </c>
      <c r="K431" s="3" t="s">
        <v>1097</v>
      </c>
      <c r="L431" s="3" t="s">
        <v>107</v>
      </c>
      <c r="M431" s="3" t="s">
        <v>94</v>
      </c>
      <c r="N431" s="3" t="s">
        <v>95</v>
      </c>
      <c r="O431" s="3">
        <v>8642</v>
      </c>
      <c r="Q431" s="5">
        <v>22859</v>
      </c>
      <c r="R431" s="5">
        <v>43617</v>
      </c>
      <c r="S431" s="3">
        <v>676</v>
      </c>
      <c r="T431" s="3">
        <v>236537</v>
      </c>
      <c r="V431" s="3">
        <v>140301</v>
      </c>
      <c r="X431" s="3">
        <v>13</v>
      </c>
      <c r="Z431" s="3">
        <v>0</v>
      </c>
      <c r="AA431" s="3">
        <v>179724</v>
      </c>
      <c r="AC431" s="3">
        <v>993</v>
      </c>
      <c r="AE431" s="3">
        <v>10253</v>
      </c>
      <c r="AF431" s="3" t="s">
        <v>888</v>
      </c>
      <c r="AG431" s="3">
        <v>0</v>
      </c>
      <c r="AH431" s="3">
        <v>10253</v>
      </c>
      <c r="AI431" s="3">
        <v>0</v>
      </c>
      <c r="AJ431" s="3" t="s">
        <v>888</v>
      </c>
      <c r="AK431" s="3">
        <v>55</v>
      </c>
      <c r="AL431" s="3">
        <v>55</v>
      </c>
      <c r="AM431" s="3">
        <v>0</v>
      </c>
      <c r="AN431" s="3">
        <v>332000</v>
      </c>
      <c r="AO431" s="3">
        <v>0</v>
      </c>
      <c r="AP431" s="3">
        <v>514</v>
      </c>
      <c r="AS431" s="3">
        <v>0</v>
      </c>
      <c r="AV431" s="3">
        <v>0</v>
      </c>
      <c r="AX431" s="3">
        <v>1690</v>
      </c>
      <c r="BB431" s="3">
        <v>1711</v>
      </c>
      <c r="BC431" s="3">
        <v>4</v>
      </c>
      <c r="BD431" s="3">
        <v>2068</v>
      </c>
      <c r="BE431" s="3">
        <v>8</v>
      </c>
      <c r="BF431" s="3">
        <v>2068</v>
      </c>
      <c r="BG431" s="3">
        <v>8</v>
      </c>
      <c r="BH431" s="3">
        <v>12</v>
      </c>
      <c r="BI431" s="3">
        <v>8</v>
      </c>
      <c r="BK431" s="3">
        <v>8642</v>
      </c>
      <c r="BM431" s="3">
        <v>33.5</v>
      </c>
      <c r="BO431" s="3">
        <v>1</v>
      </c>
      <c r="BP431" s="3">
        <v>2</v>
      </c>
      <c r="BR431" s="3" t="s">
        <v>294</v>
      </c>
      <c r="BS431" s="3">
        <v>17092</v>
      </c>
      <c r="BV431" s="3" t="s">
        <v>1100</v>
      </c>
      <c r="BW431" s="3" t="s">
        <v>99</v>
      </c>
      <c r="BX431" s="3" t="s">
        <v>1094</v>
      </c>
      <c r="BY431" s="3" t="s">
        <v>137</v>
      </c>
      <c r="BZ431" s="3">
        <v>5</v>
      </c>
      <c r="CA431" s="3" t="s">
        <v>101</v>
      </c>
      <c r="CD431" s="3">
        <v>32.526018299999997</v>
      </c>
      <c r="CE431" s="3">
        <v>37</v>
      </c>
      <c r="CF431" s="3">
        <v>-101.7682902</v>
      </c>
      <c r="CG431" s="3" t="s">
        <v>1105</v>
      </c>
      <c r="CI431" s="3" t="s">
        <v>140</v>
      </c>
      <c r="CJ431" s="3" t="s">
        <v>495</v>
      </c>
      <c r="CK431" s="3" t="s">
        <v>1102</v>
      </c>
      <c r="CL431" s="3">
        <v>504859</v>
      </c>
      <c r="CM431" s="3">
        <v>173</v>
      </c>
      <c r="CO431" s="3">
        <v>0</v>
      </c>
      <c r="CP431" s="3">
        <v>0</v>
      </c>
    </row>
    <row r="432" spans="1:94" ht="45">
      <c r="A432" s="4">
        <v>42007200380000</v>
      </c>
      <c r="B432" s="7">
        <v>4200720038</v>
      </c>
      <c r="C432" s="4">
        <f>COUNTIF(Table2[API 10/UWI],Table1[[#This Row],[Cleaned API]])</f>
        <v>2</v>
      </c>
      <c r="D432" s="7" t="str">
        <f>IFERROR(INDEX(Table2[Permit Type],MATCH(Table1[[#This Row],[Cleaned API]],Table2[API 10/UWI],0)), "Not in Permit List")</f>
        <v>Recomplete</v>
      </c>
      <c r="E432" s="7" t="str">
        <f>IF(AND(Table1[[#This Row],[Occurences in Magnum Permit List]]&gt;0, Table1[[#This Row],[Data Pull Permit Type]]="NewDrill"), "Y", "N")</f>
        <v>N</v>
      </c>
      <c r="F432" s="3" t="s">
        <v>502</v>
      </c>
      <c r="G432" s="3" t="s">
        <v>1116</v>
      </c>
      <c r="H432" s="8">
        <v>1</v>
      </c>
      <c r="I432" s="3" t="s">
        <v>298</v>
      </c>
      <c r="J432" s="3" t="str">
        <f>LEFT(Table1[[#This Row],[County/Parish]],LEN(Table1[[#This Row],[County/Parish]])-5)</f>
        <v>ARANSAS</v>
      </c>
      <c r="K432" s="3" t="s">
        <v>1117</v>
      </c>
      <c r="L432" s="3" t="s">
        <v>107</v>
      </c>
      <c r="M432" s="3" t="s">
        <v>94</v>
      </c>
      <c r="N432" s="3" t="s">
        <v>95</v>
      </c>
      <c r="O432" s="3">
        <v>10555</v>
      </c>
      <c r="P432" s="5">
        <v>24223</v>
      </c>
      <c r="AF432" s="3" t="s">
        <v>96</v>
      </c>
      <c r="AR432" s="5">
        <v>37243</v>
      </c>
      <c r="BJ432" s="3">
        <v>7783</v>
      </c>
      <c r="BK432" s="3">
        <v>7797</v>
      </c>
      <c r="BM432" s="3">
        <v>38.799999999999997</v>
      </c>
      <c r="BN432" s="5">
        <v>24985</v>
      </c>
      <c r="BO432" s="3">
        <v>1</v>
      </c>
      <c r="BS432" s="3">
        <v>12755</v>
      </c>
      <c r="BT432" s="3">
        <v>14</v>
      </c>
      <c r="BV432" s="3" t="s">
        <v>1020</v>
      </c>
      <c r="BW432" s="3" t="s">
        <v>99</v>
      </c>
      <c r="BX432" s="3">
        <v>4</v>
      </c>
      <c r="BY432" s="3" t="s">
        <v>100</v>
      </c>
      <c r="CA432" s="3" t="s">
        <v>101</v>
      </c>
      <c r="CD432" s="3">
        <v>27.975169099999999</v>
      </c>
      <c r="CE432" s="3">
        <v>160</v>
      </c>
      <c r="CF432" s="3">
        <v>-97.089717899999997</v>
      </c>
      <c r="CG432" s="3">
        <v>244</v>
      </c>
      <c r="CI432" s="3" t="s">
        <v>102</v>
      </c>
      <c r="CJ432" s="3" t="s">
        <v>502</v>
      </c>
      <c r="CK432" s="3" t="s">
        <v>1088</v>
      </c>
      <c r="CL432" s="3">
        <v>418685</v>
      </c>
      <c r="CP432" s="3">
        <v>0</v>
      </c>
    </row>
    <row r="433" spans="1:94" ht="60">
      <c r="A433" s="4">
        <v>42355317610000</v>
      </c>
      <c r="B433" s="7">
        <v>4235531761</v>
      </c>
      <c r="C433" s="4">
        <f>COUNTIF(Table2[API 10/UWI],Table1[[#This Row],[Cleaned API]])</f>
        <v>1</v>
      </c>
      <c r="D433" s="7" t="str">
        <f>IFERROR(INDEX(Table2[Permit Type],MATCH(Table1[[#This Row],[Cleaned API]],Table2[API 10/UWI],0)), "Not in Permit List")</f>
        <v>Recomplete</v>
      </c>
      <c r="E433" s="7" t="str">
        <f>IF(AND(Table1[[#This Row],[Occurences in Magnum Permit List]]&gt;0, Table1[[#This Row],[Data Pull Permit Type]]="NewDrill"), "Y", "N")</f>
        <v>N</v>
      </c>
      <c r="F433" s="3" t="s">
        <v>89</v>
      </c>
      <c r="G433" s="3" t="s">
        <v>584</v>
      </c>
      <c r="H433" s="8">
        <v>1</v>
      </c>
      <c r="I433" s="3" t="s">
        <v>363</v>
      </c>
      <c r="J433" s="3" t="str">
        <f>LEFT(Table1[[#This Row],[County/Parish]],LEN(Table1[[#This Row],[County/Parish]])-5)</f>
        <v>NUECES</v>
      </c>
      <c r="K433" s="3" t="s">
        <v>1118</v>
      </c>
      <c r="L433" s="3" t="s">
        <v>107</v>
      </c>
      <c r="M433" s="3" t="s">
        <v>94</v>
      </c>
      <c r="N433" s="3" t="s">
        <v>95</v>
      </c>
      <c r="O433" s="3">
        <v>10300</v>
      </c>
      <c r="P433" s="5">
        <v>32475</v>
      </c>
      <c r="Q433" s="5">
        <v>35827</v>
      </c>
      <c r="R433" s="5">
        <v>38504</v>
      </c>
      <c r="S433" s="3">
        <v>9</v>
      </c>
      <c r="T433" s="3">
        <v>859</v>
      </c>
      <c r="V433" s="3">
        <v>861</v>
      </c>
      <c r="X433" s="3">
        <v>110</v>
      </c>
      <c r="Z433" s="3">
        <v>0</v>
      </c>
      <c r="AA433" s="3">
        <v>1004</v>
      </c>
      <c r="AC433" s="3">
        <v>226</v>
      </c>
      <c r="AD433" s="3">
        <v>67</v>
      </c>
      <c r="AE433" s="3">
        <v>741</v>
      </c>
      <c r="AF433" s="3" t="s">
        <v>96</v>
      </c>
      <c r="AG433" s="3">
        <v>749</v>
      </c>
      <c r="AH433" s="3">
        <v>866</v>
      </c>
      <c r="AI433" s="3">
        <v>0</v>
      </c>
      <c r="AK433" s="3">
        <v>8</v>
      </c>
      <c r="AL433" s="3">
        <v>10</v>
      </c>
      <c r="AM433" s="3">
        <v>14</v>
      </c>
      <c r="AN433" s="3">
        <v>61290</v>
      </c>
      <c r="AO433" s="3">
        <v>0</v>
      </c>
      <c r="AR433" s="5">
        <v>44089</v>
      </c>
      <c r="AV433" s="3">
        <v>1760</v>
      </c>
      <c r="AX433" s="3">
        <v>1000</v>
      </c>
      <c r="AZ433" s="3">
        <v>569.79999999999995</v>
      </c>
      <c r="BB433" s="3">
        <v>430</v>
      </c>
      <c r="BC433" s="3">
        <v>2</v>
      </c>
      <c r="BD433" s="3">
        <v>245</v>
      </c>
      <c r="BE433" s="3">
        <v>2</v>
      </c>
      <c r="BF433" s="3">
        <v>317</v>
      </c>
      <c r="BG433" s="3">
        <v>2</v>
      </c>
      <c r="BH433" s="3">
        <v>2</v>
      </c>
      <c r="BI433" s="3">
        <v>2</v>
      </c>
      <c r="BJ433" s="3">
        <v>8452</v>
      </c>
      <c r="BK433" s="3">
        <v>8455</v>
      </c>
      <c r="BM433" s="3">
        <v>48</v>
      </c>
      <c r="BN433" s="5">
        <v>29749</v>
      </c>
      <c r="BO433" s="3">
        <v>1</v>
      </c>
      <c r="BP433" s="3">
        <v>1</v>
      </c>
      <c r="BQ433" s="3" t="s">
        <v>842</v>
      </c>
      <c r="BR433" s="3" t="s">
        <v>917</v>
      </c>
      <c r="BS433" s="3">
        <v>12746</v>
      </c>
      <c r="BT433" s="3">
        <v>3</v>
      </c>
      <c r="BV433" s="3" t="s">
        <v>584</v>
      </c>
      <c r="BW433" s="3" t="s">
        <v>99</v>
      </c>
      <c r="BX433" s="3">
        <v>4</v>
      </c>
      <c r="BY433" s="3" t="s">
        <v>100</v>
      </c>
      <c r="BZ433" s="3">
        <v>1</v>
      </c>
      <c r="CA433" s="3" t="s">
        <v>101</v>
      </c>
      <c r="CD433" s="3">
        <v>27.686595000000001</v>
      </c>
      <c r="CE433" s="3">
        <v>411</v>
      </c>
      <c r="CF433" s="3">
        <v>-97.504880900000003</v>
      </c>
      <c r="CI433" s="3" t="s">
        <v>102</v>
      </c>
      <c r="CJ433" s="3" t="s">
        <v>89</v>
      </c>
      <c r="CK433" s="3" t="s">
        <v>537</v>
      </c>
      <c r="CL433" s="3">
        <v>418676</v>
      </c>
      <c r="CM433" s="3">
        <v>110</v>
      </c>
      <c r="CO433" s="3">
        <v>0</v>
      </c>
      <c r="CP433" s="3">
        <v>5126</v>
      </c>
    </row>
    <row r="434" spans="1:94" ht="60">
      <c r="A434" s="4">
        <v>42409324230000</v>
      </c>
      <c r="B434" s="7">
        <v>4240932423</v>
      </c>
      <c r="C434" s="4">
        <f>COUNTIF(Table2[API 10/UWI],Table1[[#This Row],[Cleaned API]])</f>
        <v>2</v>
      </c>
      <c r="D434" s="7" t="str">
        <f>IFERROR(INDEX(Table2[Permit Type],MATCH(Table1[[#This Row],[Cleaned API]],Table2[API 10/UWI],0)), "Not in Permit List")</f>
        <v>Recomplete</v>
      </c>
      <c r="E434" s="7" t="str">
        <f>IF(AND(Table1[[#This Row],[Occurences in Magnum Permit List]]&gt;0, Table1[[#This Row],[Data Pull Permit Type]]="NewDrill"), "Y", "N")</f>
        <v>N</v>
      </c>
      <c r="F434" s="3" t="s">
        <v>89</v>
      </c>
      <c r="G434" s="3" t="s">
        <v>1119</v>
      </c>
      <c r="H434" s="8" t="s">
        <v>497</v>
      </c>
      <c r="I434" s="3" t="s">
        <v>293</v>
      </c>
      <c r="J434" s="3" t="str">
        <f>LEFT(Table1[[#This Row],[County/Parish]],LEN(Table1[[#This Row],[County/Parish]])-5)</f>
        <v>SAN PATRICIO</v>
      </c>
      <c r="K434" s="3" t="s">
        <v>1120</v>
      </c>
      <c r="L434" s="3" t="s">
        <v>107</v>
      </c>
      <c r="M434" s="3" t="s">
        <v>94</v>
      </c>
      <c r="N434" s="3" t="s">
        <v>95</v>
      </c>
      <c r="O434" s="3">
        <v>9360</v>
      </c>
      <c r="P434" s="5">
        <v>34247</v>
      </c>
      <c r="Q434" s="5">
        <v>35643</v>
      </c>
      <c r="R434" s="5">
        <v>43405</v>
      </c>
      <c r="S434" s="3">
        <v>251</v>
      </c>
      <c r="T434" s="3">
        <v>31795</v>
      </c>
      <c r="V434" s="3">
        <v>144629</v>
      </c>
      <c r="X434" s="3">
        <v>59</v>
      </c>
      <c r="Z434" s="3">
        <v>0</v>
      </c>
      <c r="AA434" s="3">
        <v>149928</v>
      </c>
      <c r="AC434" s="3">
        <v>789</v>
      </c>
      <c r="AD434" s="3">
        <v>1118</v>
      </c>
      <c r="AE434" s="3">
        <v>6510</v>
      </c>
      <c r="AF434" s="3" t="s">
        <v>96</v>
      </c>
      <c r="AG434" s="3">
        <v>6294</v>
      </c>
      <c r="AH434" s="3">
        <v>7559</v>
      </c>
      <c r="AI434" s="3">
        <v>0</v>
      </c>
      <c r="AK434" s="3">
        <v>50</v>
      </c>
      <c r="AL434" s="3">
        <v>54</v>
      </c>
      <c r="AM434" s="3">
        <v>22</v>
      </c>
      <c r="AN434" s="3">
        <v>324700</v>
      </c>
      <c r="AO434" s="3">
        <v>0</v>
      </c>
      <c r="AP434" s="3">
        <v>1667</v>
      </c>
      <c r="AQ434" s="3">
        <v>430</v>
      </c>
      <c r="AR434" s="5">
        <v>40087</v>
      </c>
      <c r="AS434" s="3">
        <v>0</v>
      </c>
      <c r="AV434" s="3">
        <v>440</v>
      </c>
      <c r="AW434" s="3">
        <v>174.47300000000001</v>
      </c>
      <c r="AX434" s="3">
        <v>220</v>
      </c>
      <c r="AY434" s="3">
        <v>5731.5439999999999</v>
      </c>
      <c r="AZ434" s="3">
        <v>2260.1</v>
      </c>
      <c r="BB434" s="3">
        <v>1506</v>
      </c>
      <c r="BC434" s="3">
        <v>3</v>
      </c>
      <c r="BD434" s="3">
        <v>1591</v>
      </c>
      <c r="BE434" s="3">
        <v>3</v>
      </c>
      <c r="BF434" s="3">
        <v>1842</v>
      </c>
      <c r="BG434" s="3">
        <v>3</v>
      </c>
      <c r="BH434" s="3">
        <v>11</v>
      </c>
      <c r="BI434" s="3">
        <v>3</v>
      </c>
      <c r="BJ434" s="3">
        <v>8813</v>
      </c>
      <c r="BK434" s="3">
        <v>8946</v>
      </c>
      <c r="BM434" s="3">
        <v>35.5</v>
      </c>
      <c r="BN434" s="5">
        <v>34289</v>
      </c>
      <c r="BO434" s="3">
        <v>1</v>
      </c>
      <c r="BP434" s="3">
        <v>1</v>
      </c>
      <c r="BR434" s="3" t="s">
        <v>150</v>
      </c>
      <c r="BS434" s="3">
        <v>12696</v>
      </c>
      <c r="BT434" s="3">
        <v>133</v>
      </c>
      <c r="BV434" s="3" t="s">
        <v>349</v>
      </c>
      <c r="BW434" s="3" t="s">
        <v>99</v>
      </c>
      <c r="BX434" s="3">
        <v>4</v>
      </c>
      <c r="BY434" s="3" t="s">
        <v>100</v>
      </c>
      <c r="CA434" s="3" t="s">
        <v>101</v>
      </c>
      <c r="CD434" s="3">
        <v>27.977489200000001</v>
      </c>
      <c r="CE434" s="3">
        <v>231</v>
      </c>
      <c r="CF434" s="3">
        <v>-97.260356200000004</v>
      </c>
      <c r="CI434" s="3" t="s">
        <v>102</v>
      </c>
      <c r="CJ434" s="3" t="s">
        <v>89</v>
      </c>
      <c r="CK434" s="3" t="s">
        <v>350</v>
      </c>
      <c r="CL434" s="3">
        <v>418628</v>
      </c>
      <c r="CM434" s="3">
        <v>3416</v>
      </c>
      <c r="CN434" s="3">
        <v>596</v>
      </c>
      <c r="CO434" s="3">
        <v>0</v>
      </c>
      <c r="CP434" s="3">
        <v>0</v>
      </c>
    </row>
    <row r="435" spans="1:94" ht="60">
      <c r="A435" s="4">
        <v>42409319990000</v>
      </c>
      <c r="B435" s="7">
        <v>4240931999</v>
      </c>
      <c r="C435" s="4">
        <f>COUNTIF(Table2[API 10/UWI],Table1[[#This Row],[Cleaned API]])</f>
        <v>1</v>
      </c>
      <c r="D435" s="7" t="str">
        <f>IFERROR(INDEX(Table2[Permit Type],MATCH(Table1[[#This Row],[Cleaned API]],Table2[API 10/UWI],0)), "Not in Permit List")</f>
        <v>Recomplete</v>
      </c>
      <c r="E435" s="7" t="str">
        <f>IF(AND(Table1[[#This Row],[Occurences in Magnum Permit List]]&gt;0, Table1[[#This Row],[Data Pull Permit Type]]="NewDrill"), "Y", "N")</f>
        <v>N</v>
      </c>
      <c r="F435" s="3" t="s">
        <v>502</v>
      </c>
      <c r="G435" s="3" t="s">
        <v>562</v>
      </c>
      <c r="H435" s="8">
        <v>4</v>
      </c>
      <c r="I435" s="3" t="s">
        <v>293</v>
      </c>
      <c r="J435" s="3" t="str">
        <f>LEFT(Table1[[#This Row],[County/Parish]],LEN(Table1[[#This Row],[County/Parish]])-5)</f>
        <v>SAN PATRICIO</v>
      </c>
      <c r="K435" s="3" t="s">
        <v>1121</v>
      </c>
      <c r="L435" s="3" t="s">
        <v>107</v>
      </c>
      <c r="M435" s="3" t="s">
        <v>94</v>
      </c>
      <c r="N435" s="3" t="s">
        <v>95</v>
      </c>
      <c r="O435" s="3">
        <v>7000</v>
      </c>
      <c r="P435" s="5">
        <v>31692</v>
      </c>
      <c r="Q435" s="5">
        <v>35247</v>
      </c>
      <c r="R435" s="5">
        <v>35339</v>
      </c>
      <c r="S435" s="3">
        <v>4</v>
      </c>
      <c r="T435" s="3">
        <v>41646</v>
      </c>
      <c r="V435" s="3">
        <v>787</v>
      </c>
      <c r="X435" s="3">
        <v>15</v>
      </c>
      <c r="Y435" s="3">
        <v>1787</v>
      </c>
      <c r="Z435" s="3">
        <v>0</v>
      </c>
      <c r="AA435" s="3">
        <v>7728</v>
      </c>
      <c r="AC435" s="3">
        <v>299</v>
      </c>
      <c r="AD435" s="3">
        <v>12540</v>
      </c>
      <c r="AF435" s="3" t="s">
        <v>96</v>
      </c>
      <c r="AK435" s="3">
        <v>9</v>
      </c>
      <c r="AL435" s="3">
        <v>83</v>
      </c>
      <c r="AM435" s="3">
        <v>444</v>
      </c>
      <c r="AN435" s="3">
        <v>500710</v>
      </c>
      <c r="AO435" s="3">
        <v>0</v>
      </c>
      <c r="AR435" s="5">
        <v>38626</v>
      </c>
      <c r="AV435" s="3">
        <v>47340</v>
      </c>
      <c r="AW435" s="3">
        <v>52917.408000000003</v>
      </c>
      <c r="AX435" s="3">
        <v>52920</v>
      </c>
      <c r="AY435" s="3">
        <v>18.896999999999998</v>
      </c>
      <c r="AZ435" s="3">
        <v>21.1</v>
      </c>
      <c r="BA435" s="3">
        <v>8.4</v>
      </c>
      <c r="BB435" s="3">
        <v>13776</v>
      </c>
      <c r="BC435" s="3">
        <v>2</v>
      </c>
      <c r="BD435" s="3">
        <v>299</v>
      </c>
      <c r="BE435" s="3">
        <v>1</v>
      </c>
      <c r="BF435" s="3">
        <v>2587</v>
      </c>
      <c r="BG435" s="3">
        <v>2</v>
      </c>
      <c r="BH435" s="3">
        <v>16</v>
      </c>
      <c r="BI435" s="3">
        <v>2</v>
      </c>
      <c r="BJ435" s="3">
        <v>5550</v>
      </c>
      <c r="BK435" s="3">
        <v>5552</v>
      </c>
      <c r="BM435" s="3">
        <v>44</v>
      </c>
      <c r="BN435" s="5">
        <v>31044</v>
      </c>
      <c r="BO435" s="3">
        <v>1</v>
      </c>
      <c r="BP435" s="3">
        <v>1</v>
      </c>
      <c r="BQ435" s="3" t="s">
        <v>1122</v>
      </c>
      <c r="BR435" s="3" t="s">
        <v>1041</v>
      </c>
      <c r="BS435" s="3">
        <v>12586</v>
      </c>
      <c r="BT435" s="3">
        <v>2</v>
      </c>
      <c r="BV435" s="3" t="s">
        <v>1123</v>
      </c>
      <c r="BW435" s="3" t="s">
        <v>99</v>
      </c>
      <c r="BX435" s="3">
        <v>4</v>
      </c>
      <c r="BY435" s="3" t="s">
        <v>100</v>
      </c>
      <c r="CA435" s="3" t="s">
        <v>101</v>
      </c>
      <c r="CD435" s="3">
        <v>28.053357299999998</v>
      </c>
      <c r="CE435" s="3">
        <v>119</v>
      </c>
      <c r="CF435" s="3">
        <v>-97.3876037</v>
      </c>
      <c r="CI435" s="3" t="s">
        <v>102</v>
      </c>
      <c r="CJ435" s="3" t="s">
        <v>502</v>
      </c>
      <c r="CK435" s="3" t="s">
        <v>564</v>
      </c>
      <c r="CL435" s="3">
        <v>418519</v>
      </c>
      <c r="CM435" s="3">
        <v>787</v>
      </c>
      <c r="CN435" s="3">
        <v>41646</v>
      </c>
      <c r="CO435" s="3">
        <v>0</v>
      </c>
      <c r="CP435" s="3">
        <v>0</v>
      </c>
    </row>
    <row r="436" spans="1:94" ht="60">
      <c r="A436" s="4">
        <v>42409324230000</v>
      </c>
      <c r="B436" s="7">
        <v>4240932423</v>
      </c>
      <c r="C436" s="4">
        <f>COUNTIF(Table2[API 10/UWI],Table1[[#This Row],[Cleaned API]])</f>
        <v>2</v>
      </c>
      <c r="D436" s="7" t="str">
        <f>IFERROR(INDEX(Table2[Permit Type],MATCH(Table1[[#This Row],[Cleaned API]],Table2[API 10/UWI],0)), "Not in Permit List")</f>
        <v>Recomplete</v>
      </c>
      <c r="E436" s="7" t="str">
        <f>IF(AND(Table1[[#This Row],[Occurences in Magnum Permit List]]&gt;0, Table1[[#This Row],[Data Pull Permit Type]]="NewDrill"), "Y", "N")</f>
        <v>N</v>
      </c>
      <c r="F436" s="3" t="s">
        <v>502</v>
      </c>
      <c r="G436" s="3" t="s">
        <v>1119</v>
      </c>
      <c r="H436" s="9">
        <v>4.1666666666666664E-2</v>
      </c>
      <c r="I436" s="3" t="s">
        <v>293</v>
      </c>
      <c r="J436" s="3" t="str">
        <f>LEFT(Table1[[#This Row],[County/Parish]],LEN(Table1[[#This Row],[County/Parish]])-5)</f>
        <v>SAN PATRICIO</v>
      </c>
      <c r="K436" s="3" t="s">
        <v>1124</v>
      </c>
      <c r="L436" s="3" t="s">
        <v>107</v>
      </c>
      <c r="M436" s="3" t="s">
        <v>94</v>
      </c>
      <c r="N436" s="3" t="s">
        <v>95</v>
      </c>
      <c r="O436" s="3">
        <v>9360</v>
      </c>
      <c r="P436" s="5">
        <v>34247</v>
      </c>
      <c r="Q436" s="5">
        <v>34790</v>
      </c>
      <c r="R436" s="5">
        <v>35612</v>
      </c>
      <c r="S436" s="3">
        <v>28</v>
      </c>
      <c r="T436" s="3">
        <v>202024</v>
      </c>
      <c r="V436" s="3">
        <v>25258</v>
      </c>
      <c r="X436" s="3">
        <v>54</v>
      </c>
      <c r="Y436" s="3">
        <v>64</v>
      </c>
      <c r="Z436" s="3">
        <v>0</v>
      </c>
      <c r="AA436" s="3">
        <v>58929</v>
      </c>
      <c r="AC436" s="3">
        <v>1842</v>
      </c>
      <c r="AD436" s="3">
        <v>14500</v>
      </c>
      <c r="AE436" s="3">
        <v>9976</v>
      </c>
      <c r="AF436" s="3" t="s">
        <v>96</v>
      </c>
      <c r="AG436" s="3">
        <v>72967</v>
      </c>
      <c r="AH436" s="3">
        <v>22137</v>
      </c>
      <c r="AI436" s="3">
        <v>0</v>
      </c>
      <c r="AK436" s="3">
        <v>62</v>
      </c>
      <c r="AL436" s="3">
        <v>139</v>
      </c>
      <c r="AM436" s="3">
        <v>462</v>
      </c>
      <c r="AN436" s="3">
        <v>831516</v>
      </c>
      <c r="AO436" s="3">
        <v>0</v>
      </c>
      <c r="AP436" s="3">
        <v>12774</v>
      </c>
      <c r="AQ436" s="3">
        <v>108353</v>
      </c>
      <c r="AR436" s="5">
        <v>40087</v>
      </c>
      <c r="AS436" s="3">
        <v>0</v>
      </c>
      <c r="AV436" s="3">
        <v>7500</v>
      </c>
      <c r="AW436" s="3">
        <v>7776.1989999999996</v>
      </c>
      <c r="AX436" s="3">
        <v>8000</v>
      </c>
      <c r="AY436" s="3">
        <v>128.59800000000001</v>
      </c>
      <c r="AZ436" s="3">
        <v>133.4</v>
      </c>
      <c r="BA436" s="3">
        <v>843.8</v>
      </c>
      <c r="BB436" s="3">
        <v>14500</v>
      </c>
      <c r="BC436" s="3">
        <v>1</v>
      </c>
      <c r="BD436" s="3">
        <v>1910</v>
      </c>
      <c r="BE436" s="3">
        <v>2</v>
      </c>
      <c r="BF436" s="3">
        <v>4296</v>
      </c>
      <c r="BG436" s="3">
        <v>2</v>
      </c>
      <c r="BH436" s="3">
        <v>26</v>
      </c>
      <c r="BI436" s="3">
        <v>2</v>
      </c>
      <c r="BJ436" s="3">
        <v>8813</v>
      </c>
      <c r="BK436" s="3">
        <v>8820</v>
      </c>
      <c r="BM436" s="3">
        <v>44.5</v>
      </c>
      <c r="BN436" s="5">
        <v>34289</v>
      </c>
      <c r="BO436" s="3">
        <v>1</v>
      </c>
      <c r="BP436" s="3">
        <v>1</v>
      </c>
      <c r="BQ436" s="3" t="s">
        <v>1026</v>
      </c>
      <c r="BR436" s="3" t="s">
        <v>1041</v>
      </c>
      <c r="BS436" s="3">
        <v>12456</v>
      </c>
      <c r="BT436" s="3">
        <v>7</v>
      </c>
      <c r="BV436" s="3" t="s">
        <v>349</v>
      </c>
      <c r="BW436" s="3" t="s">
        <v>99</v>
      </c>
      <c r="BX436" s="3">
        <v>4</v>
      </c>
      <c r="BY436" s="3" t="s">
        <v>100</v>
      </c>
      <c r="CA436" s="3" t="s">
        <v>101</v>
      </c>
      <c r="CD436" s="3">
        <v>27.977489200000001</v>
      </c>
      <c r="CE436" s="3">
        <v>231</v>
      </c>
      <c r="CF436" s="3">
        <v>-97.260356200000004</v>
      </c>
      <c r="CI436" s="3" t="s">
        <v>102</v>
      </c>
      <c r="CJ436" s="3" t="s">
        <v>502</v>
      </c>
      <c r="CK436" s="3" t="s">
        <v>350</v>
      </c>
      <c r="CL436" s="3">
        <v>418395</v>
      </c>
      <c r="CM436" s="3">
        <v>5420</v>
      </c>
      <c r="CN436" s="3">
        <v>42147</v>
      </c>
      <c r="CO436" s="3">
        <v>0</v>
      </c>
      <c r="CP436" s="3">
        <v>0</v>
      </c>
    </row>
    <row r="437" spans="1:94" ht="60">
      <c r="A437" s="4">
        <v>42409313330000</v>
      </c>
      <c r="B437" s="7">
        <v>4240931333</v>
      </c>
      <c r="C437" s="4">
        <f>COUNTIF(Table2[API 10/UWI],Table1[[#This Row],[Cleaned API]])</f>
        <v>2</v>
      </c>
      <c r="D437" s="7" t="str">
        <f>IFERROR(INDEX(Table2[Permit Type],MATCH(Table1[[#This Row],[Cleaned API]],Table2[API 10/UWI],0)), "Not in Permit List")</f>
        <v>Recomplete</v>
      </c>
      <c r="E437" s="7" t="str">
        <f>IF(AND(Table1[[#This Row],[Occurences in Magnum Permit List]]&gt;0, Table1[[#This Row],[Data Pull Permit Type]]="NewDrill"), "Y", "N")</f>
        <v>N</v>
      </c>
      <c r="F437" s="3" t="s">
        <v>89</v>
      </c>
      <c r="G437" s="3" t="s">
        <v>918</v>
      </c>
      <c r="H437" s="8">
        <v>2</v>
      </c>
      <c r="I437" s="3" t="s">
        <v>293</v>
      </c>
      <c r="J437" s="3" t="str">
        <f>LEFT(Table1[[#This Row],[County/Parish]],LEN(Table1[[#This Row],[County/Parish]])-5)</f>
        <v>SAN PATRICIO</v>
      </c>
      <c r="K437" s="3" t="s">
        <v>1125</v>
      </c>
      <c r="L437" s="3" t="s">
        <v>107</v>
      </c>
      <c r="M437" s="3" t="s">
        <v>94</v>
      </c>
      <c r="N437" s="3" t="s">
        <v>95</v>
      </c>
      <c r="O437" s="3">
        <v>10385</v>
      </c>
      <c r="P437" s="5">
        <v>34743</v>
      </c>
      <c r="Q437" s="5">
        <v>34731</v>
      </c>
      <c r="R437" s="5">
        <v>40179</v>
      </c>
      <c r="S437" s="3">
        <v>13</v>
      </c>
      <c r="T437" s="3">
        <v>68100</v>
      </c>
      <c r="V437" s="3">
        <v>3162</v>
      </c>
      <c r="X437" s="3">
        <v>85</v>
      </c>
      <c r="Z437" s="3">
        <v>0</v>
      </c>
      <c r="AA437" s="3">
        <v>14512</v>
      </c>
      <c r="AC437" s="3">
        <v>297</v>
      </c>
      <c r="AD437" s="3">
        <v>1485</v>
      </c>
      <c r="AE437" s="3">
        <v>2477</v>
      </c>
      <c r="AF437" s="3" t="s">
        <v>96</v>
      </c>
      <c r="AG437" s="3">
        <v>59726</v>
      </c>
      <c r="AH437" s="3">
        <v>12431</v>
      </c>
      <c r="AI437" s="3">
        <v>0</v>
      </c>
      <c r="AK437" s="3">
        <v>20</v>
      </c>
      <c r="AL437" s="3">
        <v>62</v>
      </c>
      <c r="AM437" s="3">
        <v>251</v>
      </c>
      <c r="AN437" s="3">
        <v>370516</v>
      </c>
      <c r="AO437" s="3">
        <v>0</v>
      </c>
      <c r="AR437" s="5">
        <v>30773</v>
      </c>
      <c r="AV437" s="3">
        <v>12650</v>
      </c>
      <c r="AW437" s="3">
        <v>206.41300000000001</v>
      </c>
      <c r="AX437" s="3">
        <v>21540</v>
      </c>
      <c r="AY437" s="3">
        <v>4844.66</v>
      </c>
      <c r="AZ437" s="3">
        <v>79.099999999999994</v>
      </c>
      <c r="BB437" s="3">
        <v>14592</v>
      </c>
      <c r="BC437" s="3">
        <v>3</v>
      </c>
      <c r="BD437" s="3">
        <v>616</v>
      </c>
      <c r="BE437" s="3">
        <v>2</v>
      </c>
      <c r="BF437" s="3">
        <v>2989</v>
      </c>
      <c r="BG437" s="3">
        <v>3</v>
      </c>
      <c r="BH437" s="3">
        <v>18</v>
      </c>
      <c r="BI437" s="3">
        <v>3</v>
      </c>
      <c r="BJ437" s="3">
        <v>6550</v>
      </c>
      <c r="BK437" s="3">
        <v>7218</v>
      </c>
      <c r="BM437" s="3">
        <v>57.9</v>
      </c>
      <c r="BN437" s="5">
        <v>29039</v>
      </c>
      <c r="BO437" s="3">
        <v>1</v>
      </c>
      <c r="BP437" s="3">
        <v>1</v>
      </c>
      <c r="BQ437" s="3" t="s">
        <v>464</v>
      </c>
      <c r="BR437" s="3" t="s">
        <v>335</v>
      </c>
      <c r="BS437" s="3">
        <v>12442</v>
      </c>
      <c r="BT437" s="3">
        <v>668</v>
      </c>
      <c r="BV437" s="3" t="s">
        <v>387</v>
      </c>
      <c r="BW437" s="3" t="s">
        <v>99</v>
      </c>
      <c r="BX437" s="3">
        <v>4</v>
      </c>
      <c r="BY437" s="3" t="s">
        <v>100</v>
      </c>
      <c r="CA437" s="3" t="s">
        <v>101</v>
      </c>
      <c r="CD437" s="3">
        <v>28.000949299999998</v>
      </c>
      <c r="CF437" s="3">
        <v>-97.422525300000004</v>
      </c>
      <c r="CI437" s="3" t="s">
        <v>102</v>
      </c>
      <c r="CJ437" s="3" t="s">
        <v>89</v>
      </c>
      <c r="CL437" s="3">
        <v>418381</v>
      </c>
      <c r="CM437" s="3">
        <v>499</v>
      </c>
      <c r="CN437" s="3">
        <v>103</v>
      </c>
      <c r="CO437" s="3">
        <v>0</v>
      </c>
      <c r="CP437" s="3">
        <v>0</v>
      </c>
    </row>
    <row r="438" spans="1:94" ht="45">
      <c r="A438" s="4">
        <v>42355321790000</v>
      </c>
      <c r="B438" s="7">
        <v>4235532179</v>
      </c>
      <c r="C438" s="4">
        <f>COUNTIF(Table2[API 10/UWI],Table1[[#This Row],[Cleaned API]])</f>
        <v>0</v>
      </c>
      <c r="D438" s="7" t="str">
        <f>IFERROR(INDEX(Table2[Permit Type],MATCH(Table1[[#This Row],[Cleaned API]],Table2[API 10/UWI],0)), "Not in Permit List")</f>
        <v>Not in Permit List</v>
      </c>
      <c r="E438" s="7" t="str">
        <f>IF(AND(Table1[[#This Row],[Occurences in Magnum Permit List]]&gt;0, Table1[[#This Row],[Data Pull Permit Type]]="NewDrill"), "Y", "N")</f>
        <v>N</v>
      </c>
      <c r="F438" s="3" t="s">
        <v>89</v>
      </c>
      <c r="G438" s="3" t="s">
        <v>1126</v>
      </c>
      <c r="H438" s="8">
        <v>1</v>
      </c>
      <c r="I438" s="3" t="s">
        <v>363</v>
      </c>
      <c r="J438" s="3" t="str">
        <f>LEFT(Table1[[#This Row],[County/Parish]],LEN(Table1[[#This Row],[County/Parish]])-5)</f>
        <v>NUECES</v>
      </c>
      <c r="K438" s="3">
        <v>6050</v>
      </c>
      <c r="L438" s="3" t="s">
        <v>107</v>
      </c>
      <c r="M438" s="3" t="s">
        <v>94</v>
      </c>
      <c r="N438" s="3" t="s">
        <v>119</v>
      </c>
      <c r="O438" s="3">
        <v>13748</v>
      </c>
      <c r="P438" s="5">
        <v>34429</v>
      </c>
      <c r="Q438" s="5">
        <v>34486</v>
      </c>
      <c r="R438" s="5">
        <v>43678</v>
      </c>
      <c r="S438" s="3">
        <v>283</v>
      </c>
      <c r="T438" s="3">
        <v>4943</v>
      </c>
      <c r="V438" s="3">
        <v>47327</v>
      </c>
      <c r="X438" s="3">
        <v>1</v>
      </c>
      <c r="Z438" s="3">
        <v>0</v>
      </c>
      <c r="AA438" s="3">
        <v>48151</v>
      </c>
      <c r="AC438" s="3">
        <v>151</v>
      </c>
      <c r="AD438" s="3">
        <v>1</v>
      </c>
      <c r="AE438" s="3">
        <v>2230</v>
      </c>
      <c r="AF438" s="3" t="s">
        <v>96</v>
      </c>
      <c r="AG438" s="3">
        <v>193</v>
      </c>
      <c r="AH438" s="3">
        <v>2262</v>
      </c>
      <c r="AI438" s="3">
        <v>0</v>
      </c>
      <c r="AK438" s="3">
        <v>14</v>
      </c>
      <c r="AL438" s="3">
        <v>14</v>
      </c>
      <c r="AM438" s="3">
        <v>2</v>
      </c>
      <c r="AN438" s="3">
        <v>86387</v>
      </c>
      <c r="AO438" s="3">
        <v>0</v>
      </c>
      <c r="AP438" s="3">
        <v>969</v>
      </c>
      <c r="AS438" s="3">
        <v>0</v>
      </c>
      <c r="AV438" s="3">
        <v>110</v>
      </c>
      <c r="AX438" s="3">
        <v>100</v>
      </c>
      <c r="AZ438" s="3">
        <v>8760</v>
      </c>
      <c r="BB438" s="3">
        <v>62</v>
      </c>
      <c r="BC438" s="3">
        <v>199</v>
      </c>
      <c r="BD438" s="3">
        <v>642</v>
      </c>
      <c r="BE438" s="3">
        <v>39</v>
      </c>
      <c r="BF438" s="3">
        <v>652</v>
      </c>
      <c r="BG438" s="3">
        <v>39</v>
      </c>
      <c r="BH438" s="3">
        <v>4</v>
      </c>
      <c r="BI438" s="3">
        <v>39</v>
      </c>
      <c r="BJ438" s="3">
        <v>6209</v>
      </c>
      <c r="BK438" s="3">
        <v>6216</v>
      </c>
      <c r="BM438" s="3">
        <v>35</v>
      </c>
      <c r="BN438" s="5">
        <v>30830</v>
      </c>
      <c r="BO438" s="3">
        <v>1</v>
      </c>
      <c r="BP438" s="3">
        <v>1</v>
      </c>
      <c r="BR438" s="3" t="s">
        <v>97</v>
      </c>
      <c r="BS438" s="3">
        <v>12360</v>
      </c>
      <c r="BT438" s="3">
        <v>7</v>
      </c>
      <c r="BV438" s="3" t="s">
        <v>1127</v>
      </c>
      <c r="BW438" s="3" t="s">
        <v>99</v>
      </c>
      <c r="BX438" s="3">
        <v>4</v>
      </c>
      <c r="BY438" s="3" t="s">
        <v>100</v>
      </c>
      <c r="BZ438" s="3">
        <v>939</v>
      </c>
      <c r="CA438" s="3" t="s">
        <v>101</v>
      </c>
      <c r="CD438" s="3">
        <v>27.824058699999998</v>
      </c>
      <c r="CE438" s="3">
        <v>2677</v>
      </c>
      <c r="CF438" s="3">
        <v>-97.456723999999994</v>
      </c>
      <c r="CI438" s="3" t="s">
        <v>102</v>
      </c>
      <c r="CJ438" s="3" t="s">
        <v>89</v>
      </c>
      <c r="CK438" s="3" t="s">
        <v>1128</v>
      </c>
      <c r="CL438" s="3">
        <v>418300</v>
      </c>
      <c r="CM438" s="3">
        <v>789</v>
      </c>
      <c r="CO438" s="3">
        <v>0</v>
      </c>
      <c r="CP438" s="3">
        <v>0</v>
      </c>
    </row>
    <row r="439" spans="1:94" ht="60">
      <c r="A439" s="4">
        <v>42007301360000</v>
      </c>
      <c r="B439" s="7">
        <v>4200730136</v>
      </c>
      <c r="C439" s="4">
        <f>COUNTIF(Table2[API 10/UWI],Table1[[#This Row],[Cleaned API]])</f>
        <v>1</v>
      </c>
      <c r="D439" s="7" t="str">
        <f>IFERROR(INDEX(Table2[Permit Type],MATCH(Table1[[#This Row],[Cleaned API]],Table2[API 10/UWI],0)), "Not in Permit List")</f>
        <v>Amended</v>
      </c>
      <c r="E439" s="7" t="str">
        <f>IF(AND(Table1[[#This Row],[Occurences in Magnum Permit List]]&gt;0, Table1[[#This Row],[Data Pull Permit Type]]="NewDrill"), "Y", "N")</f>
        <v>N</v>
      </c>
      <c r="F439" s="3" t="s">
        <v>502</v>
      </c>
      <c r="G439" s="3" t="s">
        <v>1018</v>
      </c>
      <c r="H439" s="8">
        <v>1</v>
      </c>
      <c r="I439" s="3" t="s">
        <v>298</v>
      </c>
      <c r="J439" s="3" t="str">
        <f>LEFT(Table1[[#This Row],[County/Parish]],LEN(Table1[[#This Row],[County/Parish]])-5)</f>
        <v>ARANSAS</v>
      </c>
      <c r="K439" s="3" t="s">
        <v>1117</v>
      </c>
      <c r="L439" s="3" t="s">
        <v>107</v>
      </c>
      <c r="M439" s="3" t="s">
        <v>94</v>
      </c>
      <c r="N439" s="3" t="s">
        <v>95</v>
      </c>
      <c r="O439" s="3">
        <v>13000</v>
      </c>
      <c r="P439" s="5">
        <v>24078</v>
      </c>
      <c r="Q439" s="5">
        <v>33786</v>
      </c>
      <c r="R439" s="5">
        <v>35643</v>
      </c>
      <c r="S439" s="3">
        <v>45</v>
      </c>
      <c r="T439" s="3">
        <v>28540</v>
      </c>
      <c r="V439" s="3">
        <v>24006</v>
      </c>
      <c r="X439" s="3">
        <v>5</v>
      </c>
      <c r="Z439" s="3">
        <v>0</v>
      </c>
      <c r="AA439" s="3">
        <v>28763</v>
      </c>
      <c r="AC439" s="3">
        <v>280</v>
      </c>
      <c r="AD439" s="3">
        <v>166</v>
      </c>
      <c r="AE439" s="3">
        <v>4671</v>
      </c>
      <c r="AF439" s="3" t="s">
        <v>96</v>
      </c>
      <c r="AG439" s="3">
        <v>6805</v>
      </c>
      <c r="AH439" s="3">
        <v>5805</v>
      </c>
      <c r="AI439" s="3">
        <v>0</v>
      </c>
      <c r="AK439" s="3">
        <v>31</v>
      </c>
      <c r="AL439" s="3">
        <v>31</v>
      </c>
      <c r="AM439" s="3">
        <v>0</v>
      </c>
      <c r="AN439" s="3">
        <v>187000</v>
      </c>
      <c r="AO439" s="3">
        <v>0</v>
      </c>
      <c r="AP439" s="3">
        <v>1537</v>
      </c>
      <c r="AQ439" s="3">
        <v>3508</v>
      </c>
      <c r="AR439" s="5">
        <v>30773</v>
      </c>
      <c r="AS439" s="3">
        <v>0</v>
      </c>
      <c r="AV439" s="3">
        <v>0</v>
      </c>
      <c r="AW439" s="3">
        <v>555.55600000000004</v>
      </c>
      <c r="AX439" s="3">
        <v>1190</v>
      </c>
      <c r="AY439" s="3">
        <v>1800</v>
      </c>
      <c r="AZ439" s="3">
        <v>966000</v>
      </c>
      <c r="BB439" s="3">
        <v>2043</v>
      </c>
      <c r="BC439" s="3">
        <v>6</v>
      </c>
      <c r="BD439" s="3">
        <v>966</v>
      </c>
      <c r="BE439" s="3">
        <v>2</v>
      </c>
      <c r="BF439" s="3">
        <v>1228</v>
      </c>
      <c r="BG439" s="3">
        <v>6</v>
      </c>
      <c r="BH439" s="3">
        <v>7</v>
      </c>
      <c r="BI439" s="3">
        <v>6</v>
      </c>
      <c r="BJ439" s="3">
        <v>7784</v>
      </c>
      <c r="BK439" s="3">
        <v>7820</v>
      </c>
      <c r="BM439" s="3">
        <v>38.799999999999997</v>
      </c>
      <c r="BN439" s="5">
        <v>30855</v>
      </c>
      <c r="BO439" s="3">
        <v>1</v>
      </c>
      <c r="BP439" s="3">
        <v>1</v>
      </c>
      <c r="BQ439" s="3" t="s">
        <v>1129</v>
      </c>
      <c r="BR439" s="3" t="s">
        <v>951</v>
      </c>
      <c r="BS439" s="3">
        <v>12083</v>
      </c>
      <c r="BT439" s="3">
        <v>36</v>
      </c>
      <c r="BV439" s="3" t="s">
        <v>1020</v>
      </c>
      <c r="BW439" s="3" t="s">
        <v>99</v>
      </c>
      <c r="BX439" s="3">
        <v>4</v>
      </c>
      <c r="BY439" s="3" t="s">
        <v>100</v>
      </c>
      <c r="CA439" s="3" t="s">
        <v>101</v>
      </c>
      <c r="CD439" s="3">
        <v>27.977553199999999</v>
      </c>
      <c r="CF439" s="3">
        <v>-97.087556000000006</v>
      </c>
      <c r="CI439" s="3" t="s">
        <v>102</v>
      </c>
      <c r="CJ439" s="3" t="s">
        <v>502</v>
      </c>
      <c r="CL439" s="3">
        <v>418028</v>
      </c>
      <c r="CM439" s="3">
        <v>522</v>
      </c>
      <c r="CN439" s="3">
        <v>290</v>
      </c>
      <c r="CO439" s="3">
        <v>0</v>
      </c>
      <c r="CP439" s="3">
        <v>0</v>
      </c>
    </row>
    <row r="440" spans="1:94" ht="60">
      <c r="A440" s="4">
        <v>42007200380000</v>
      </c>
      <c r="B440" s="7">
        <v>4200720038</v>
      </c>
      <c r="C440" s="4">
        <f>COUNTIF(Table2[API 10/UWI],Table1[[#This Row],[Cleaned API]])</f>
        <v>2</v>
      </c>
      <c r="D440" s="7" t="str">
        <f>IFERROR(INDEX(Table2[Permit Type],MATCH(Table1[[#This Row],[Cleaned API]],Table2[API 10/UWI],0)), "Not in Permit List")</f>
        <v>Recomplete</v>
      </c>
      <c r="E440" s="7" t="str">
        <f>IF(AND(Table1[[#This Row],[Occurences in Magnum Permit List]]&gt;0, Table1[[#This Row],[Data Pull Permit Type]]="NewDrill"), "Y", "N")</f>
        <v>N</v>
      </c>
      <c r="F440" s="3" t="s">
        <v>502</v>
      </c>
      <c r="G440" s="3" t="s">
        <v>1130</v>
      </c>
      <c r="H440" s="8">
        <v>1</v>
      </c>
      <c r="I440" s="3" t="s">
        <v>298</v>
      </c>
      <c r="J440" s="3" t="str">
        <f>LEFT(Table1[[#This Row],[County/Parish]],LEN(Table1[[#This Row],[County/Parish]])-5)</f>
        <v>ARANSAS</v>
      </c>
      <c r="K440" s="3" t="s">
        <v>1131</v>
      </c>
      <c r="L440" s="3" t="s">
        <v>107</v>
      </c>
      <c r="M440" s="3" t="s">
        <v>94</v>
      </c>
      <c r="N440" s="3" t="s">
        <v>95</v>
      </c>
      <c r="O440" s="3">
        <v>10555</v>
      </c>
      <c r="P440" s="5">
        <v>24223</v>
      </c>
      <c r="Q440" s="5">
        <v>33270</v>
      </c>
      <c r="R440" s="5">
        <v>35765</v>
      </c>
      <c r="S440" s="3">
        <v>76</v>
      </c>
      <c r="T440" s="3">
        <v>29154</v>
      </c>
      <c r="V440" s="3">
        <v>41405</v>
      </c>
      <c r="Y440" s="3">
        <v>10</v>
      </c>
      <c r="Z440" s="3">
        <v>0</v>
      </c>
      <c r="AA440" s="3">
        <v>46264</v>
      </c>
      <c r="AC440" s="3">
        <v>1568</v>
      </c>
      <c r="AD440" s="3">
        <v>1</v>
      </c>
      <c r="AE440" s="3">
        <v>10822</v>
      </c>
      <c r="AF440" s="3" t="s">
        <v>96</v>
      </c>
      <c r="AG440" s="3">
        <v>6</v>
      </c>
      <c r="AH440" s="3">
        <v>10823</v>
      </c>
      <c r="AI440" s="3">
        <v>0</v>
      </c>
      <c r="AK440" s="3">
        <v>97</v>
      </c>
      <c r="AL440" s="3">
        <v>97</v>
      </c>
      <c r="AM440" s="3">
        <v>0</v>
      </c>
      <c r="AN440" s="3">
        <v>584161</v>
      </c>
      <c r="AO440" s="3">
        <v>0</v>
      </c>
      <c r="AP440" s="3">
        <v>1998</v>
      </c>
      <c r="AQ440" s="3">
        <v>15723</v>
      </c>
      <c r="AR440" s="5">
        <v>37243</v>
      </c>
      <c r="AS440" s="3">
        <v>0</v>
      </c>
      <c r="AV440" s="3">
        <v>0</v>
      </c>
      <c r="AX440" s="3">
        <v>700</v>
      </c>
      <c r="AZ440" s="3">
        <v>3018000</v>
      </c>
      <c r="BA440" s="3">
        <v>0</v>
      </c>
      <c r="BB440" s="3">
        <v>2612</v>
      </c>
      <c r="BC440" s="3">
        <v>68</v>
      </c>
      <c r="BD440" s="3">
        <v>3018</v>
      </c>
      <c r="BE440" s="3">
        <v>2</v>
      </c>
      <c r="BF440" s="3">
        <v>3018</v>
      </c>
      <c r="BG440" s="3">
        <v>2</v>
      </c>
      <c r="BH440" s="3">
        <v>18</v>
      </c>
      <c r="BI440" s="3">
        <v>2</v>
      </c>
      <c r="BJ440" s="3">
        <v>7783</v>
      </c>
      <c r="BK440" s="3">
        <v>7797</v>
      </c>
      <c r="BM440" s="3">
        <v>40.700000000000003</v>
      </c>
      <c r="BN440" s="5">
        <v>24985</v>
      </c>
      <c r="BO440" s="3">
        <v>1</v>
      </c>
      <c r="BP440" s="3">
        <v>1</v>
      </c>
      <c r="BR440" s="3" t="s">
        <v>951</v>
      </c>
      <c r="BS440" s="3">
        <v>11894</v>
      </c>
      <c r="BT440" s="3">
        <v>14</v>
      </c>
      <c r="BV440" s="3" t="s">
        <v>1020</v>
      </c>
      <c r="BW440" s="3" t="s">
        <v>99</v>
      </c>
      <c r="BX440" s="3">
        <v>4</v>
      </c>
      <c r="BY440" s="3" t="s">
        <v>100</v>
      </c>
      <c r="CA440" s="3" t="s">
        <v>101</v>
      </c>
      <c r="CD440" s="3">
        <v>27.975169099999999</v>
      </c>
      <c r="CF440" s="3">
        <v>-97.089717899999997</v>
      </c>
      <c r="CI440" s="3" t="s">
        <v>102</v>
      </c>
      <c r="CJ440" s="3" t="s">
        <v>502</v>
      </c>
      <c r="CL440" s="3">
        <v>417841</v>
      </c>
      <c r="CN440" s="3">
        <v>2732</v>
      </c>
      <c r="CO440" s="3">
        <v>0</v>
      </c>
      <c r="CP440" s="3">
        <v>0</v>
      </c>
    </row>
    <row r="441" spans="1:94" ht="60">
      <c r="A441" s="4">
        <v>42409322710000</v>
      </c>
      <c r="B441" s="7">
        <v>4240932271</v>
      </c>
      <c r="C441" s="4">
        <f>COUNTIF(Table2[API 10/UWI],Table1[[#This Row],[Cleaned API]])</f>
        <v>0</v>
      </c>
      <c r="D441" s="7" t="str">
        <f>IFERROR(INDEX(Table2[Permit Type],MATCH(Table1[[#This Row],[Cleaned API]],Table2[API 10/UWI],0)), "Not in Permit List")</f>
        <v>Not in Permit List</v>
      </c>
      <c r="E441" s="7" t="str">
        <f>IF(AND(Table1[[#This Row],[Occurences in Magnum Permit List]]&gt;0, Table1[[#This Row],[Data Pull Permit Type]]="NewDrill"), "Y", "N")</f>
        <v>N</v>
      </c>
      <c r="F441" s="3" t="s">
        <v>89</v>
      </c>
      <c r="G441" s="3" t="s">
        <v>562</v>
      </c>
      <c r="H441" s="8">
        <v>1</v>
      </c>
      <c r="I441" s="3" t="s">
        <v>293</v>
      </c>
      <c r="J441" s="3" t="str">
        <f>LEFT(Table1[[#This Row],[County/Parish]],LEN(Table1[[#This Row],[County/Parish]])-5)</f>
        <v>SAN PATRICIO</v>
      </c>
      <c r="K441" s="3">
        <v>5530</v>
      </c>
      <c r="L441" s="3" t="s">
        <v>107</v>
      </c>
      <c r="M441" s="3" t="s">
        <v>94</v>
      </c>
      <c r="N441" s="3" t="s">
        <v>95</v>
      </c>
      <c r="O441" s="3">
        <v>6812</v>
      </c>
      <c r="P441" s="5">
        <v>32424</v>
      </c>
      <c r="Q441" s="5">
        <v>32813</v>
      </c>
      <c r="R441" s="5">
        <v>35462</v>
      </c>
      <c r="S441" s="3">
        <v>83</v>
      </c>
      <c r="T441" s="3">
        <v>800</v>
      </c>
      <c r="V441" s="3">
        <v>7576</v>
      </c>
      <c r="X441" s="3">
        <v>18</v>
      </c>
      <c r="Y441" s="3">
        <v>344</v>
      </c>
      <c r="Z441" s="3">
        <v>0</v>
      </c>
      <c r="AA441" s="3">
        <v>7709</v>
      </c>
      <c r="AC441" s="3">
        <v>291</v>
      </c>
      <c r="AD441" s="3">
        <v>1</v>
      </c>
      <c r="AE441" s="3">
        <v>902</v>
      </c>
      <c r="AF441" s="3" t="s">
        <v>96</v>
      </c>
      <c r="AG441" s="3">
        <v>6</v>
      </c>
      <c r="AH441" s="3">
        <v>903</v>
      </c>
      <c r="AI441" s="3">
        <v>0</v>
      </c>
      <c r="AK441" s="3">
        <v>6</v>
      </c>
      <c r="AL441" s="3">
        <v>6</v>
      </c>
      <c r="AM441" s="3">
        <v>0</v>
      </c>
      <c r="AN441" s="3">
        <v>35258</v>
      </c>
      <c r="AO441" s="3">
        <v>0</v>
      </c>
      <c r="AP441" s="3">
        <v>808</v>
      </c>
      <c r="AQ441" s="3">
        <v>9</v>
      </c>
      <c r="AR441" s="5">
        <v>38596</v>
      </c>
      <c r="AS441" s="3">
        <v>0</v>
      </c>
      <c r="AV441" s="3">
        <v>10</v>
      </c>
      <c r="AW441" s="3">
        <v>2189.759</v>
      </c>
      <c r="AX441" s="3">
        <v>110</v>
      </c>
      <c r="AY441" s="3">
        <v>456.67099999999999</v>
      </c>
      <c r="AZ441" s="3">
        <v>182000</v>
      </c>
      <c r="BA441" s="3">
        <v>52.3</v>
      </c>
      <c r="BB441" s="3">
        <v>383</v>
      </c>
      <c r="BC441" s="3">
        <v>86</v>
      </c>
      <c r="BD441" s="3">
        <v>291</v>
      </c>
      <c r="BE441" s="3">
        <v>1</v>
      </c>
      <c r="BF441" s="3">
        <v>291</v>
      </c>
      <c r="BG441" s="3">
        <v>1</v>
      </c>
      <c r="BH441" s="3">
        <v>2</v>
      </c>
      <c r="BI441" s="3">
        <v>1</v>
      </c>
      <c r="BJ441" s="3">
        <v>5466</v>
      </c>
      <c r="BK441" s="3">
        <v>5502</v>
      </c>
      <c r="BM441" s="3">
        <v>31.4</v>
      </c>
      <c r="BN441" s="5">
        <v>32444</v>
      </c>
      <c r="BO441" s="3">
        <v>1</v>
      </c>
      <c r="BP441" s="3">
        <v>1</v>
      </c>
      <c r="BQ441" s="3" t="s">
        <v>842</v>
      </c>
      <c r="BR441" s="3" t="s">
        <v>165</v>
      </c>
      <c r="BS441" s="3">
        <v>11731</v>
      </c>
      <c r="BT441" s="3">
        <v>36</v>
      </c>
      <c r="BV441" s="3" t="s">
        <v>563</v>
      </c>
      <c r="BW441" s="3" t="s">
        <v>99</v>
      </c>
      <c r="BX441" s="3">
        <v>4</v>
      </c>
      <c r="BY441" s="3" t="s">
        <v>100</v>
      </c>
      <c r="CA441" s="3" t="s">
        <v>101</v>
      </c>
      <c r="CD441" s="3">
        <v>28.057033000000001</v>
      </c>
      <c r="CE441" s="3">
        <v>119</v>
      </c>
      <c r="CF441" s="3">
        <v>-97.387853100000001</v>
      </c>
      <c r="CG441" s="3">
        <v>24</v>
      </c>
      <c r="CI441" s="3" t="s">
        <v>102</v>
      </c>
      <c r="CJ441" s="3" t="s">
        <v>89</v>
      </c>
      <c r="CK441" s="3" t="s">
        <v>564</v>
      </c>
      <c r="CL441" s="3">
        <v>417678</v>
      </c>
      <c r="CM441" s="3">
        <v>332</v>
      </c>
      <c r="CN441" s="3">
        <v>727</v>
      </c>
      <c r="CO441" s="3">
        <v>0</v>
      </c>
      <c r="CP441" s="3">
        <v>0</v>
      </c>
    </row>
    <row r="442" spans="1:94" ht="75">
      <c r="A442" s="4">
        <v>42409319990000</v>
      </c>
      <c r="B442" s="7">
        <v>4240931999</v>
      </c>
      <c r="C442" s="4">
        <f>COUNTIF(Table2[API 10/UWI],Table1[[#This Row],[Cleaned API]])</f>
        <v>1</v>
      </c>
      <c r="D442" s="7" t="str">
        <f>IFERROR(INDEX(Table2[Permit Type],MATCH(Table1[[#This Row],[Cleaned API]],Table2[API 10/UWI],0)), "Not in Permit List")</f>
        <v>Recomplete</v>
      </c>
      <c r="E442" s="7" t="str">
        <f>IF(AND(Table1[[#This Row],[Occurences in Magnum Permit List]]&gt;0, Table1[[#This Row],[Data Pull Permit Type]]="NewDrill"), "Y", "N")</f>
        <v>N</v>
      </c>
      <c r="F442" s="3" t="s">
        <v>502</v>
      </c>
      <c r="G442" s="3" t="s">
        <v>562</v>
      </c>
      <c r="H442" s="8"/>
      <c r="I442" s="3" t="s">
        <v>293</v>
      </c>
      <c r="J442" s="3" t="str">
        <f>LEFT(Table1[[#This Row],[County/Parish]],LEN(Table1[[#This Row],[County/Parish]])-5)</f>
        <v>SAN PATRICIO</v>
      </c>
      <c r="K442" s="3">
        <v>5390</v>
      </c>
      <c r="L442" s="3" t="s">
        <v>107</v>
      </c>
      <c r="M442" s="3" t="s">
        <v>94</v>
      </c>
      <c r="N442" s="3" t="s">
        <v>95</v>
      </c>
      <c r="O442" s="3">
        <v>7000</v>
      </c>
      <c r="P442" s="5">
        <v>31692</v>
      </c>
      <c r="Q442" s="5">
        <v>32629</v>
      </c>
      <c r="R442" s="5">
        <v>34669</v>
      </c>
      <c r="S442" s="3">
        <v>68</v>
      </c>
      <c r="T442" s="3">
        <v>47790</v>
      </c>
      <c r="V442" s="3">
        <v>45728</v>
      </c>
      <c r="X442" s="3">
        <v>186</v>
      </c>
      <c r="Z442" s="3">
        <v>0</v>
      </c>
      <c r="AA442" s="3">
        <v>53693</v>
      </c>
      <c r="AC442" s="3">
        <v>3285</v>
      </c>
      <c r="AD442" s="3">
        <v>4059</v>
      </c>
      <c r="AE442" s="3">
        <v>13232</v>
      </c>
      <c r="AF442" s="3" t="s">
        <v>96</v>
      </c>
      <c r="AG442" s="3">
        <v>22126</v>
      </c>
      <c r="AH442" s="3">
        <v>16920</v>
      </c>
      <c r="AI442" s="3">
        <v>0</v>
      </c>
      <c r="AK442" s="3">
        <v>128</v>
      </c>
      <c r="AL442" s="3">
        <v>151</v>
      </c>
      <c r="AM442" s="3">
        <v>141</v>
      </c>
      <c r="AN442" s="3">
        <v>907033</v>
      </c>
      <c r="AO442" s="3">
        <v>0</v>
      </c>
      <c r="AP442" s="3">
        <v>3328</v>
      </c>
      <c r="AQ442" s="3">
        <v>12</v>
      </c>
      <c r="AR442" s="5">
        <v>38626</v>
      </c>
      <c r="AS442" s="3">
        <v>0</v>
      </c>
      <c r="AV442" s="3">
        <v>1100</v>
      </c>
      <c r="AW442" s="3">
        <v>2.9510000000000001</v>
      </c>
      <c r="AX442" s="3">
        <v>1050</v>
      </c>
      <c r="AY442" s="3">
        <v>338888.88900000002</v>
      </c>
      <c r="AZ442" s="3">
        <v>906.7</v>
      </c>
      <c r="BB442" s="3">
        <v>7093</v>
      </c>
      <c r="BC442" s="3">
        <v>27</v>
      </c>
      <c r="BD442" s="3">
        <v>3831</v>
      </c>
      <c r="BE442" s="3">
        <v>2</v>
      </c>
      <c r="BF442" s="3">
        <v>4535</v>
      </c>
      <c r="BG442" s="3">
        <v>2</v>
      </c>
      <c r="BH442" s="3">
        <v>27</v>
      </c>
      <c r="BI442" s="3">
        <v>2</v>
      </c>
      <c r="BJ442" s="3">
        <v>5550</v>
      </c>
      <c r="BK442" s="3">
        <v>5595</v>
      </c>
      <c r="BM442" s="3">
        <v>31</v>
      </c>
      <c r="BN442" s="5">
        <v>31044</v>
      </c>
      <c r="BO442" s="3">
        <v>1</v>
      </c>
      <c r="BP442" s="3">
        <v>2</v>
      </c>
      <c r="BQ442" s="3" t="s">
        <v>502</v>
      </c>
      <c r="BR442" s="3" t="s">
        <v>1041</v>
      </c>
      <c r="BS442" s="3">
        <v>11647</v>
      </c>
      <c r="BT442" s="3">
        <v>45</v>
      </c>
      <c r="BV442" s="3" t="s">
        <v>563</v>
      </c>
      <c r="BW442" s="3" t="s">
        <v>99</v>
      </c>
      <c r="BX442" s="3">
        <v>4</v>
      </c>
      <c r="BY442" s="3" t="s">
        <v>100</v>
      </c>
      <c r="CA442" s="3" t="s">
        <v>101</v>
      </c>
      <c r="CD442" s="3">
        <v>28.053357299999998</v>
      </c>
      <c r="CE442" s="3">
        <v>119</v>
      </c>
      <c r="CF442" s="3">
        <v>-97.3876037</v>
      </c>
      <c r="CI442" s="3" t="s">
        <v>102</v>
      </c>
      <c r="CJ442" s="3" t="s">
        <v>502</v>
      </c>
      <c r="CK442" s="3" t="s">
        <v>564</v>
      </c>
      <c r="CL442" s="3">
        <v>417597</v>
      </c>
      <c r="CM442" s="3">
        <v>3050</v>
      </c>
      <c r="CN442" s="3">
        <v>9</v>
      </c>
      <c r="CO442" s="3">
        <v>0</v>
      </c>
      <c r="CP442" s="3">
        <v>0</v>
      </c>
    </row>
    <row r="443" spans="1:94" ht="60">
      <c r="A443" s="4">
        <v>42355317610000</v>
      </c>
      <c r="B443" s="7">
        <v>4235531761</v>
      </c>
      <c r="C443" s="4">
        <f>COUNTIF(Table2[API 10/UWI],Table1[[#This Row],[Cleaned API]])</f>
        <v>1</v>
      </c>
      <c r="D443" s="7" t="str">
        <f>IFERROR(INDEX(Table2[Permit Type],MATCH(Table1[[#This Row],[Cleaned API]],Table2[API 10/UWI],0)), "Not in Permit List")</f>
        <v>Recomplete</v>
      </c>
      <c r="E443" s="7" t="str">
        <f>IF(AND(Table1[[#This Row],[Occurences in Magnum Permit List]]&gt;0, Table1[[#This Row],[Data Pull Permit Type]]="NewDrill"), "Y", "N")</f>
        <v>N</v>
      </c>
      <c r="F443" s="3" t="s">
        <v>502</v>
      </c>
      <c r="G443" s="3" t="s">
        <v>584</v>
      </c>
      <c r="H443" s="8">
        <v>1</v>
      </c>
      <c r="I443" s="3" t="s">
        <v>363</v>
      </c>
      <c r="J443" s="3" t="str">
        <f>LEFT(Table1[[#This Row],[County/Parish]],LEN(Table1[[#This Row],[County/Parish]])-5)</f>
        <v>NUECES</v>
      </c>
      <c r="L443" s="3" t="s">
        <v>107</v>
      </c>
      <c r="M443" s="3" t="s">
        <v>94</v>
      </c>
      <c r="N443" s="3" t="s">
        <v>95</v>
      </c>
      <c r="O443" s="3">
        <v>10300</v>
      </c>
      <c r="P443" s="5">
        <v>32475</v>
      </c>
      <c r="AF443" s="3" t="s">
        <v>96</v>
      </c>
      <c r="AR443" s="5">
        <v>39904</v>
      </c>
      <c r="BJ443" s="3">
        <v>8452</v>
      </c>
      <c r="BK443" s="3">
        <v>9612</v>
      </c>
      <c r="BM443" s="3">
        <v>47.1</v>
      </c>
      <c r="BN443" s="5">
        <v>29749</v>
      </c>
      <c r="BO443" s="3">
        <v>1</v>
      </c>
      <c r="BQ443" s="3" t="s">
        <v>1122</v>
      </c>
      <c r="BR443" s="3" t="s">
        <v>1132</v>
      </c>
      <c r="BS443" s="3">
        <v>11557</v>
      </c>
      <c r="BT443" s="3">
        <v>1160</v>
      </c>
      <c r="BV443" s="3" t="s">
        <v>114</v>
      </c>
      <c r="BW443" s="3" t="s">
        <v>99</v>
      </c>
      <c r="BX443" s="3">
        <v>4</v>
      </c>
      <c r="BY443" s="3" t="s">
        <v>100</v>
      </c>
      <c r="CA443" s="3" t="s">
        <v>101</v>
      </c>
      <c r="CD443" s="3">
        <v>27.686595000000001</v>
      </c>
      <c r="CF443" s="3">
        <v>-97.504880900000003</v>
      </c>
      <c r="CI443" s="3" t="s">
        <v>102</v>
      </c>
      <c r="CJ443" s="3" t="s">
        <v>502</v>
      </c>
      <c r="CL443" s="3">
        <v>417508</v>
      </c>
      <c r="CP443" s="3">
        <v>0</v>
      </c>
    </row>
    <row r="444" spans="1:94" ht="45">
      <c r="A444" s="4">
        <v>42409322710000</v>
      </c>
      <c r="B444" s="7">
        <v>4240932271</v>
      </c>
      <c r="C444" s="4">
        <f>COUNTIF(Table2[API 10/UWI],Table1[[#This Row],[Cleaned API]])</f>
        <v>0</v>
      </c>
      <c r="D444" s="7" t="str">
        <f>IFERROR(INDEX(Table2[Permit Type],MATCH(Table1[[#This Row],[Cleaned API]],Table2[API 10/UWI],0)), "Not in Permit List")</f>
        <v>Not in Permit List</v>
      </c>
      <c r="E444" s="7" t="str">
        <f>IF(AND(Table1[[#This Row],[Occurences in Magnum Permit List]]&gt;0, Table1[[#This Row],[Data Pull Permit Type]]="NewDrill"), "Y", "N")</f>
        <v>N</v>
      </c>
      <c r="F444" s="3" t="s">
        <v>89</v>
      </c>
      <c r="G444" s="3" t="s">
        <v>562</v>
      </c>
      <c r="H444" s="8">
        <v>1</v>
      </c>
      <c r="I444" s="3" t="s">
        <v>293</v>
      </c>
      <c r="J444" s="3" t="str">
        <f>LEFT(Table1[[#This Row],[County/Parish]],LEN(Table1[[#This Row],[County/Parish]])-5)</f>
        <v>SAN PATRICIO</v>
      </c>
      <c r="K444" s="3" t="s">
        <v>1133</v>
      </c>
      <c r="L444" s="3" t="s">
        <v>107</v>
      </c>
      <c r="M444" s="3" t="s">
        <v>94</v>
      </c>
      <c r="N444" s="3" t="s">
        <v>95</v>
      </c>
      <c r="O444" s="3">
        <v>6812</v>
      </c>
      <c r="P444" s="5">
        <v>32424</v>
      </c>
      <c r="Q444" s="5">
        <v>32448</v>
      </c>
      <c r="R444" s="5">
        <v>32782</v>
      </c>
      <c r="S444" s="3">
        <v>4</v>
      </c>
      <c r="T444" s="3">
        <v>2</v>
      </c>
      <c r="V444" s="3">
        <v>716</v>
      </c>
      <c r="X444" s="3">
        <v>106</v>
      </c>
      <c r="Y444" s="3">
        <v>1</v>
      </c>
      <c r="Z444" s="3">
        <v>0</v>
      </c>
      <c r="AA444" s="3">
        <v>716</v>
      </c>
      <c r="AC444" s="3">
        <v>305</v>
      </c>
      <c r="AE444" s="3">
        <v>610</v>
      </c>
      <c r="AF444" s="3" t="s">
        <v>96</v>
      </c>
      <c r="AG444" s="3">
        <v>1</v>
      </c>
      <c r="AH444" s="3">
        <v>610</v>
      </c>
      <c r="AI444" s="3">
        <v>0</v>
      </c>
      <c r="AK444" s="3">
        <v>7</v>
      </c>
      <c r="AL444" s="3">
        <v>7</v>
      </c>
      <c r="AM444" s="3">
        <v>0</v>
      </c>
      <c r="AN444" s="3">
        <v>41226</v>
      </c>
      <c r="AO444" s="3">
        <v>0</v>
      </c>
      <c r="AR444" s="5">
        <v>38596</v>
      </c>
      <c r="AV444" s="3">
        <v>0</v>
      </c>
      <c r="AW444" s="3">
        <v>2.7930000000000001</v>
      </c>
      <c r="AX444" s="3">
        <v>0</v>
      </c>
      <c r="AY444" s="3">
        <v>358000</v>
      </c>
      <c r="BA444" s="3">
        <v>106000</v>
      </c>
      <c r="BB444" s="3">
        <v>1</v>
      </c>
      <c r="BC444" s="3">
        <v>8</v>
      </c>
      <c r="BD444" s="3">
        <v>305</v>
      </c>
      <c r="BE444" s="3">
        <v>1</v>
      </c>
      <c r="BF444" s="3">
        <v>305</v>
      </c>
      <c r="BG444" s="3">
        <v>1</v>
      </c>
      <c r="BH444" s="3">
        <v>2</v>
      </c>
      <c r="BI444" s="3">
        <v>1</v>
      </c>
      <c r="BJ444" s="3">
        <v>5466</v>
      </c>
      <c r="BK444" s="3">
        <v>6593</v>
      </c>
      <c r="BM444" s="3">
        <v>36.200000000000003</v>
      </c>
      <c r="BN444" s="5">
        <v>32444</v>
      </c>
      <c r="BO444" s="3">
        <v>1</v>
      </c>
      <c r="BP444" s="3">
        <v>1</v>
      </c>
      <c r="BR444" s="3" t="s">
        <v>165</v>
      </c>
      <c r="BS444" s="3">
        <v>11532</v>
      </c>
      <c r="BT444" s="3">
        <v>1127</v>
      </c>
      <c r="BV444" s="3" t="s">
        <v>563</v>
      </c>
      <c r="BW444" s="3" t="s">
        <v>99</v>
      </c>
      <c r="BX444" s="3">
        <v>4</v>
      </c>
      <c r="BY444" s="3" t="s">
        <v>100</v>
      </c>
      <c r="CA444" s="3" t="s">
        <v>101</v>
      </c>
      <c r="CD444" s="3">
        <v>28.057033000000001</v>
      </c>
      <c r="CF444" s="3">
        <v>-97.387853100000001</v>
      </c>
      <c r="CI444" s="3" t="s">
        <v>102</v>
      </c>
      <c r="CJ444" s="3" t="s">
        <v>89</v>
      </c>
      <c r="CL444" s="3">
        <v>417485</v>
      </c>
      <c r="CM444" s="3">
        <v>716</v>
      </c>
      <c r="CN444" s="3">
        <v>2</v>
      </c>
      <c r="CO444" s="3">
        <v>0</v>
      </c>
      <c r="CP444" s="3">
        <v>0</v>
      </c>
    </row>
    <row r="445" spans="1:94" ht="60">
      <c r="A445" s="4">
        <v>42409321250000</v>
      </c>
      <c r="B445" s="7">
        <v>4240932125</v>
      </c>
      <c r="C445" s="4">
        <f>COUNTIF(Table2[API 10/UWI],Table1[[#This Row],[Cleaned API]])</f>
        <v>0</v>
      </c>
      <c r="D445" s="7" t="str">
        <f>IFERROR(INDEX(Table2[Permit Type],MATCH(Table1[[#This Row],[Cleaned API]],Table2[API 10/UWI],0)), "Not in Permit List")</f>
        <v>Not in Permit List</v>
      </c>
      <c r="E445" s="7" t="str">
        <f>IF(AND(Table1[[#This Row],[Occurences in Magnum Permit List]]&gt;0, Table1[[#This Row],[Data Pull Permit Type]]="NewDrill"), "Y", "N")</f>
        <v>N</v>
      </c>
      <c r="F445" s="3" t="s">
        <v>502</v>
      </c>
      <c r="G445" s="3" t="s">
        <v>1134</v>
      </c>
      <c r="H445" s="9">
        <v>0.125</v>
      </c>
      <c r="I445" s="3" t="s">
        <v>293</v>
      </c>
      <c r="J445" s="3" t="str">
        <f>LEFT(Table1[[#This Row],[County/Parish]],LEN(Table1[[#This Row],[County/Parish]])-5)</f>
        <v>SAN PATRICIO</v>
      </c>
      <c r="K445" s="3" t="s">
        <v>1120</v>
      </c>
      <c r="L445" s="3" t="s">
        <v>107</v>
      </c>
      <c r="M445" s="3" t="s">
        <v>94</v>
      </c>
      <c r="N445" s="3" t="s">
        <v>95</v>
      </c>
      <c r="O445" s="3">
        <v>9500</v>
      </c>
      <c r="P445" s="5">
        <v>31546</v>
      </c>
      <c r="Q445" s="5">
        <v>32356</v>
      </c>
      <c r="R445" s="5">
        <v>33786</v>
      </c>
      <c r="S445" s="3">
        <v>48</v>
      </c>
      <c r="T445" s="3">
        <v>50980</v>
      </c>
      <c r="V445" s="3">
        <v>6807</v>
      </c>
      <c r="X445" s="3">
        <v>67</v>
      </c>
      <c r="Y445" s="3">
        <v>1</v>
      </c>
      <c r="Z445" s="3">
        <v>0</v>
      </c>
      <c r="AA445" s="3">
        <v>15304</v>
      </c>
      <c r="AC445" s="3">
        <v>338</v>
      </c>
      <c r="AD445" s="3">
        <v>2366</v>
      </c>
      <c r="AE445" s="3">
        <v>2173</v>
      </c>
      <c r="AF445" s="3" t="s">
        <v>96</v>
      </c>
      <c r="AG445" s="3">
        <v>14477</v>
      </c>
      <c r="AH445" s="3">
        <v>4586</v>
      </c>
      <c r="AI445" s="3">
        <v>0</v>
      </c>
      <c r="AK445" s="3">
        <v>5</v>
      </c>
      <c r="AL445" s="3">
        <v>18</v>
      </c>
      <c r="AM445" s="3">
        <v>78</v>
      </c>
      <c r="AN445" s="3">
        <v>107600</v>
      </c>
      <c r="AO445" s="3">
        <v>0</v>
      </c>
      <c r="AP445" s="3">
        <v>925</v>
      </c>
      <c r="AQ445" s="3">
        <v>7776</v>
      </c>
      <c r="AR445" s="5">
        <v>32295</v>
      </c>
      <c r="AS445" s="3">
        <v>0</v>
      </c>
      <c r="AV445" s="3">
        <v>15810</v>
      </c>
      <c r="AW445" s="3">
        <v>4748.0720000000001</v>
      </c>
      <c r="AX445" s="3">
        <v>7490</v>
      </c>
      <c r="AY445" s="3">
        <v>210.61199999999999</v>
      </c>
      <c r="AZ445" s="3">
        <v>63.2</v>
      </c>
      <c r="BA445" s="3">
        <v>67000</v>
      </c>
      <c r="BB445" s="3">
        <v>2698</v>
      </c>
      <c r="BC445" s="3">
        <v>3</v>
      </c>
      <c r="BD445" s="3">
        <v>547</v>
      </c>
      <c r="BE445" s="3">
        <v>4</v>
      </c>
      <c r="BF445" s="3">
        <v>996</v>
      </c>
      <c r="BG445" s="3">
        <v>3</v>
      </c>
      <c r="BH445" s="3">
        <v>6</v>
      </c>
      <c r="BI445" s="3">
        <v>3</v>
      </c>
      <c r="BJ445" s="3">
        <v>8936</v>
      </c>
      <c r="BK445" s="3">
        <v>8943</v>
      </c>
      <c r="BM445" s="3">
        <v>33</v>
      </c>
      <c r="BN445" s="5">
        <v>31576</v>
      </c>
      <c r="BO445" s="3">
        <v>1</v>
      </c>
      <c r="BP445" s="3">
        <v>1</v>
      </c>
      <c r="BQ445" s="3" t="s">
        <v>1122</v>
      </c>
      <c r="BR445" s="3" t="s">
        <v>1132</v>
      </c>
      <c r="BS445" s="3">
        <v>11482</v>
      </c>
      <c r="BT445" s="3">
        <v>7</v>
      </c>
      <c r="BV445" s="3" t="s">
        <v>349</v>
      </c>
      <c r="BW445" s="3" t="s">
        <v>99</v>
      </c>
      <c r="BX445" s="3">
        <v>4</v>
      </c>
      <c r="BY445" s="3" t="s">
        <v>100</v>
      </c>
      <c r="CA445" s="3" t="s">
        <v>101</v>
      </c>
      <c r="CD445" s="3">
        <v>27.985577500000002</v>
      </c>
      <c r="CE445" s="3">
        <v>158</v>
      </c>
      <c r="CF445" s="3">
        <v>-97.245703000000006</v>
      </c>
      <c r="CI445" s="3" t="s">
        <v>102</v>
      </c>
      <c r="CJ445" s="3" t="s">
        <v>502</v>
      </c>
      <c r="CK445" s="3" t="s">
        <v>1135</v>
      </c>
      <c r="CL445" s="3">
        <v>417435</v>
      </c>
      <c r="CM445" s="3">
        <v>389</v>
      </c>
      <c r="CN445" s="3">
        <v>1847</v>
      </c>
      <c r="CO445" s="3">
        <v>0</v>
      </c>
      <c r="CP445" s="3">
        <v>0</v>
      </c>
    </row>
    <row r="446" spans="1:94" ht="45">
      <c r="A446" s="4">
        <v>42355320400000</v>
      </c>
      <c r="B446" s="7">
        <v>4235532040</v>
      </c>
      <c r="C446" s="4">
        <f>COUNTIF(Table2[API 10/UWI],Table1[[#This Row],[Cleaned API]])</f>
        <v>0</v>
      </c>
      <c r="D446" s="7" t="str">
        <f>IFERROR(INDEX(Table2[Permit Type],MATCH(Table1[[#This Row],[Cleaned API]],Table2[API 10/UWI],0)), "Not in Permit List")</f>
        <v>Not in Permit List</v>
      </c>
      <c r="E446" s="7" t="str">
        <f>IF(AND(Table1[[#This Row],[Occurences in Magnum Permit List]]&gt;0, Table1[[#This Row],[Data Pull Permit Type]]="NewDrill"), "Y", "N")</f>
        <v>N</v>
      </c>
      <c r="F446" s="3" t="s">
        <v>89</v>
      </c>
      <c r="G446" s="3" t="s">
        <v>584</v>
      </c>
      <c r="H446" s="8">
        <v>3</v>
      </c>
      <c r="I446" s="3" t="s">
        <v>363</v>
      </c>
      <c r="J446" s="3" t="str">
        <f>LEFT(Table1[[#This Row],[County/Parish]],LEN(Table1[[#This Row],[County/Parish]])-5)</f>
        <v>NUECES</v>
      </c>
      <c r="K446" s="3">
        <v>9220</v>
      </c>
      <c r="L446" s="3" t="s">
        <v>107</v>
      </c>
      <c r="M446" s="3" t="s">
        <v>94</v>
      </c>
      <c r="N446" s="3" t="s">
        <v>95</v>
      </c>
      <c r="O446" s="3">
        <v>10050</v>
      </c>
      <c r="P446" s="5">
        <v>32087</v>
      </c>
      <c r="Q446" s="5">
        <v>32082</v>
      </c>
      <c r="R446" s="5">
        <v>35735</v>
      </c>
      <c r="S446" s="3">
        <v>85</v>
      </c>
      <c r="T446" s="3">
        <v>125360</v>
      </c>
      <c r="V446" s="3">
        <v>24925</v>
      </c>
      <c r="X446" s="3">
        <v>14</v>
      </c>
      <c r="Z446" s="3">
        <v>0</v>
      </c>
      <c r="AA446" s="3">
        <v>45818</v>
      </c>
      <c r="AC446" s="3">
        <v>830</v>
      </c>
      <c r="AD446" s="3">
        <v>4111</v>
      </c>
      <c r="AE446" s="3">
        <v>8270</v>
      </c>
      <c r="AF446" s="3" t="s">
        <v>96</v>
      </c>
      <c r="AG446" s="3">
        <v>64512</v>
      </c>
      <c r="AH446" s="3">
        <v>19022</v>
      </c>
      <c r="AI446" s="3">
        <v>0</v>
      </c>
      <c r="AK446" s="3">
        <v>77</v>
      </c>
      <c r="AL446" s="3">
        <v>169</v>
      </c>
      <c r="AM446" s="3">
        <v>553</v>
      </c>
      <c r="AN446" s="3">
        <v>1016903</v>
      </c>
      <c r="AO446" s="3">
        <v>0</v>
      </c>
      <c r="AP446" s="3">
        <v>108</v>
      </c>
      <c r="AR446" s="5">
        <v>40452</v>
      </c>
      <c r="AS446" s="3">
        <v>0</v>
      </c>
      <c r="AV446" s="3">
        <v>7150</v>
      </c>
      <c r="AX446" s="3">
        <v>5030</v>
      </c>
      <c r="AZ446" s="3">
        <v>139.80000000000001</v>
      </c>
      <c r="BB446" s="3">
        <v>17142</v>
      </c>
      <c r="BC446" s="3">
        <v>2</v>
      </c>
      <c r="BD446" s="3">
        <v>2397</v>
      </c>
      <c r="BE446" s="3">
        <v>2</v>
      </c>
      <c r="BF446" s="3">
        <v>5254</v>
      </c>
      <c r="BG446" s="3">
        <v>2</v>
      </c>
      <c r="BH446" s="3">
        <v>32</v>
      </c>
      <c r="BI446" s="3">
        <v>2</v>
      </c>
      <c r="BJ446" s="3">
        <v>9204</v>
      </c>
      <c r="BK446" s="3">
        <v>9208</v>
      </c>
      <c r="BM446" s="3">
        <v>51.5</v>
      </c>
      <c r="BN446" s="5">
        <v>30222</v>
      </c>
      <c r="BO446" s="3">
        <v>1</v>
      </c>
      <c r="BP446" s="3">
        <v>1</v>
      </c>
      <c r="BR446" s="3" t="s">
        <v>917</v>
      </c>
      <c r="BS446" s="3">
        <v>11363</v>
      </c>
      <c r="BT446" s="3">
        <v>4</v>
      </c>
      <c r="BV446" s="3" t="s">
        <v>584</v>
      </c>
      <c r="BW446" s="3" t="s">
        <v>99</v>
      </c>
      <c r="BX446" s="3">
        <v>4</v>
      </c>
      <c r="BY446" s="3" t="s">
        <v>100</v>
      </c>
      <c r="BZ446" s="3">
        <v>1</v>
      </c>
      <c r="CA446" s="3" t="s">
        <v>101</v>
      </c>
      <c r="CD446" s="3">
        <v>27.686790599999998</v>
      </c>
      <c r="CE446" s="3">
        <v>411</v>
      </c>
      <c r="CF446" s="3">
        <v>-97.505245700000003</v>
      </c>
      <c r="CI446" s="3" t="s">
        <v>102</v>
      </c>
      <c r="CJ446" s="3" t="s">
        <v>89</v>
      </c>
      <c r="CK446" s="3" t="s">
        <v>537</v>
      </c>
      <c r="CL446" s="3">
        <v>417317</v>
      </c>
      <c r="CM446" s="3">
        <v>78</v>
      </c>
      <c r="CO446" s="3">
        <v>0</v>
      </c>
      <c r="CP446" s="3">
        <v>5126</v>
      </c>
    </row>
    <row r="447" spans="1:94" ht="45">
      <c r="A447" s="4">
        <v>42007200380000</v>
      </c>
      <c r="B447" s="7">
        <v>4200720038</v>
      </c>
      <c r="C447" s="4">
        <f>COUNTIF(Table2[API 10/UWI],Table1[[#This Row],[Cleaned API]])</f>
        <v>2</v>
      </c>
      <c r="D447" s="7" t="str">
        <f>IFERROR(INDEX(Table2[Permit Type],MATCH(Table1[[#This Row],[Cleaned API]],Table2[API 10/UWI],0)), "Not in Permit List")</f>
        <v>Recomplete</v>
      </c>
      <c r="E447" s="7" t="str">
        <f>IF(AND(Table1[[#This Row],[Occurences in Magnum Permit List]]&gt;0, Table1[[#This Row],[Data Pull Permit Type]]="NewDrill"), "Y", "N")</f>
        <v>N</v>
      </c>
      <c r="F447" s="3" t="s">
        <v>502</v>
      </c>
      <c r="G447" s="3" t="s">
        <v>1136</v>
      </c>
      <c r="H447" s="8" t="s">
        <v>1137</v>
      </c>
      <c r="I447" s="3" t="s">
        <v>298</v>
      </c>
      <c r="J447" s="3" t="str">
        <f>LEFT(Table1[[#This Row],[County/Parish]],LEN(Table1[[#This Row],[County/Parish]])-5)</f>
        <v>ARANSAS</v>
      </c>
      <c r="K447" s="3" t="s">
        <v>1138</v>
      </c>
      <c r="L447" s="3" t="s">
        <v>107</v>
      </c>
      <c r="M447" s="3" t="s">
        <v>94</v>
      </c>
      <c r="N447" s="3" t="s">
        <v>95</v>
      </c>
      <c r="O447" s="3">
        <v>10555</v>
      </c>
      <c r="P447" s="5">
        <v>24223</v>
      </c>
      <c r="Q447" s="5">
        <v>31472</v>
      </c>
      <c r="R447" s="5">
        <v>31656</v>
      </c>
      <c r="S447" s="3">
        <v>7</v>
      </c>
      <c r="V447" s="3">
        <v>698</v>
      </c>
      <c r="X447" s="3">
        <v>112</v>
      </c>
      <c r="Z447" s="3">
        <v>0</v>
      </c>
      <c r="AA447" s="3">
        <v>698</v>
      </c>
      <c r="AC447" s="3">
        <v>262</v>
      </c>
      <c r="AE447" s="3">
        <v>586</v>
      </c>
      <c r="AF447" s="3" t="s">
        <v>96</v>
      </c>
      <c r="AG447" s="3">
        <v>0</v>
      </c>
      <c r="AH447" s="3">
        <v>586</v>
      </c>
      <c r="AI447" s="3">
        <v>0</v>
      </c>
      <c r="AK447" s="3">
        <v>3</v>
      </c>
      <c r="AL447" s="3">
        <v>3</v>
      </c>
      <c r="AM447" s="3">
        <v>0</v>
      </c>
      <c r="AN447" s="3">
        <v>17600</v>
      </c>
      <c r="AO447" s="3">
        <v>0</v>
      </c>
      <c r="AR447" s="5">
        <v>37243</v>
      </c>
      <c r="AV447" s="3">
        <v>0</v>
      </c>
      <c r="AX447" s="3">
        <v>0</v>
      </c>
      <c r="BD447" s="3">
        <v>262</v>
      </c>
      <c r="BE447" s="3">
        <v>1</v>
      </c>
      <c r="BF447" s="3">
        <v>262</v>
      </c>
      <c r="BG447" s="3">
        <v>1</v>
      </c>
      <c r="BH447" s="3">
        <v>2</v>
      </c>
      <c r="BI447" s="3">
        <v>1</v>
      </c>
      <c r="BJ447" s="3">
        <v>7804</v>
      </c>
      <c r="BK447" s="3">
        <v>8165</v>
      </c>
      <c r="BM447" s="3">
        <v>40</v>
      </c>
      <c r="BN447" s="5">
        <v>24985</v>
      </c>
      <c r="BO447" s="3">
        <v>1</v>
      </c>
      <c r="BP447" s="3">
        <v>1</v>
      </c>
      <c r="BS447" s="3">
        <v>11065</v>
      </c>
      <c r="BT447" s="3">
        <v>361</v>
      </c>
      <c r="BV447" s="3" t="s">
        <v>1020</v>
      </c>
      <c r="BW447" s="3" t="s">
        <v>99</v>
      </c>
      <c r="BX447" s="3">
        <v>4</v>
      </c>
      <c r="BY447" s="3" t="s">
        <v>100</v>
      </c>
      <c r="CA447" s="3" t="s">
        <v>101</v>
      </c>
      <c r="CD447" s="3">
        <v>27.975169099999999</v>
      </c>
      <c r="CE447" s="3">
        <v>160</v>
      </c>
      <c r="CF447" s="3">
        <v>-97.089717899999997</v>
      </c>
      <c r="CG447" s="3">
        <v>244</v>
      </c>
      <c r="CI447" s="3" t="s">
        <v>102</v>
      </c>
      <c r="CJ447" s="3" t="s">
        <v>502</v>
      </c>
      <c r="CK447" s="3" t="s">
        <v>1088</v>
      </c>
      <c r="CL447" s="3">
        <v>417021</v>
      </c>
      <c r="CM447" s="3">
        <v>698</v>
      </c>
      <c r="CO447" s="3">
        <v>0</v>
      </c>
      <c r="CP447" s="3">
        <v>0</v>
      </c>
    </row>
    <row r="448" spans="1:94" ht="60">
      <c r="A448" s="4">
        <v>42247314740000</v>
      </c>
      <c r="B448" s="7">
        <v>4224731474</v>
      </c>
      <c r="C448" s="4">
        <f>COUNTIF(Table2[API 10/UWI],Table1[[#This Row],[Cleaned API]])</f>
        <v>1</v>
      </c>
      <c r="D448" s="7" t="str">
        <f>IFERROR(INDEX(Table2[Permit Type],MATCH(Table1[[#This Row],[Cleaned API]],Table2[API 10/UWI],0)), "Not in Permit List")</f>
        <v>PlugBack</v>
      </c>
      <c r="E448" s="7" t="str">
        <f>IF(AND(Table1[[#This Row],[Occurences in Magnum Permit List]]&gt;0, Table1[[#This Row],[Data Pull Permit Type]]="NewDrill"), "Y", "N")</f>
        <v>N</v>
      </c>
      <c r="F448" s="3" t="s">
        <v>502</v>
      </c>
      <c r="G448" s="3" t="s">
        <v>1139</v>
      </c>
      <c r="H448" s="8">
        <v>1</v>
      </c>
      <c r="I448" s="3" t="s">
        <v>1140</v>
      </c>
      <c r="J448" s="3" t="str">
        <f>LEFT(Table1[[#This Row],[County/Parish]],LEN(Table1[[#This Row],[County/Parish]])-5)</f>
        <v>JIM HOGG</v>
      </c>
      <c r="K448" s="3">
        <v>5700</v>
      </c>
      <c r="L448" s="3" t="s">
        <v>107</v>
      </c>
      <c r="M448" s="3" t="s">
        <v>94</v>
      </c>
      <c r="N448" s="3" t="s">
        <v>95</v>
      </c>
      <c r="O448" s="3">
        <v>12269</v>
      </c>
      <c r="P448" s="5">
        <v>31496</v>
      </c>
      <c r="Q448" s="5">
        <v>31564</v>
      </c>
      <c r="R448" s="5">
        <v>32356</v>
      </c>
      <c r="S448" s="3">
        <v>25</v>
      </c>
      <c r="T448" s="3">
        <v>7290</v>
      </c>
      <c r="V448" s="3">
        <v>3035</v>
      </c>
      <c r="X448" s="3">
        <v>28</v>
      </c>
      <c r="Y448" s="3">
        <v>236</v>
      </c>
      <c r="Z448" s="3">
        <v>0</v>
      </c>
      <c r="AA448" s="3">
        <v>4250</v>
      </c>
      <c r="AC448" s="3">
        <v>238</v>
      </c>
      <c r="AD448" s="3">
        <v>236</v>
      </c>
      <c r="AE448" s="3">
        <v>1865</v>
      </c>
      <c r="AF448" s="3" t="s">
        <v>96</v>
      </c>
      <c r="AG448" s="3">
        <v>2505</v>
      </c>
      <c r="AH448" s="3">
        <v>2283</v>
      </c>
      <c r="AI448" s="3">
        <v>0</v>
      </c>
      <c r="AK448" s="3">
        <v>8</v>
      </c>
      <c r="AL448" s="3">
        <v>8</v>
      </c>
      <c r="AM448" s="3">
        <v>0</v>
      </c>
      <c r="AN448" s="3">
        <v>50903</v>
      </c>
      <c r="AO448" s="3">
        <v>0</v>
      </c>
      <c r="AP448" s="3">
        <v>1806</v>
      </c>
      <c r="AQ448" s="3">
        <v>4416</v>
      </c>
      <c r="AR448" s="5">
        <v>33624</v>
      </c>
      <c r="AS448" s="3">
        <v>0</v>
      </c>
      <c r="AV448" s="3">
        <v>0</v>
      </c>
      <c r="AW448" s="3">
        <v>4562.7619999999997</v>
      </c>
      <c r="AX448" s="3">
        <v>2400</v>
      </c>
      <c r="AY448" s="3">
        <v>219.166</v>
      </c>
      <c r="BA448" s="3">
        <v>118.6</v>
      </c>
      <c r="BB448" s="3">
        <v>914</v>
      </c>
      <c r="BC448" s="3">
        <v>5</v>
      </c>
      <c r="BD448" s="3">
        <v>527</v>
      </c>
      <c r="BE448" s="3">
        <v>4</v>
      </c>
      <c r="BF448" s="3">
        <v>589</v>
      </c>
      <c r="BG448" s="3">
        <v>4</v>
      </c>
      <c r="BH448" s="3">
        <v>4</v>
      </c>
      <c r="BI448" s="3">
        <v>4</v>
      </c>
      <c r="BJ448" s="3">
        <v>5728</v>
      </c>
      <c r="BK448" s="3">
        <v>5734</v>
      </c>
      <c r="BM448" s="3">
        <v>42.5</v>
      </c>
      <c r="BN448" s="5">
        <v>32433</v>
      </c>
      <c r="BO448" s="3">
        <v>1</v>
      </c>
      <c r="BP448" s="3">
        <v>1</v>
      </c>
      <c r="BQ448" s="3" t="s">
        <v>1141</v>
      </c>
      <c r="BR448" s="3" t="s">
        <v>1041</v>
      </c>
      <c r="BS448" s="3">
        <v>11060</v>
      </c>
      <c r="BT448" s="3">
        <v>6</v>
      </c>
      <c r="BV448" s="3" t="s">
        <v>1142</v>
      </c>
      <c r="BW448" s="3" t="s">
        <v>99</v>
      </c>
      <c r="BX448" s="3">
        <v>4</v>
      </c>
      <c r="BY448" s="3" t="s">
        <v>100</v>
      </c>
      <c r="CA448" s="3" t="s">
        <v>101</v>
      </c>
      <c r="CD448" s="3">
        <v>26.8148938</v>
      </c>
      <c r="CE448" s="3">
        <v>258</v>
      </c>
      <c r="CF448" s="3">
        <v>-98.679682799999995</v>
      </c>
      <c r="CI448" s="3" t="s">
        <v>102</v>
      </c>
      <c r="CJ448" s="3" t="s">
        <v>502</v>
      </c>
      <c r="CK448" s="3" t="s">
        <v>1143</v>
      </c>
      <c r="CL448" s="3">
        <v>417016</v>
      </c>
      <c r="CM448" s="3">
        <v>478</v>
      </c>
      <c r="CN448" s="3">
        <v>2181</v>
      </c>
      <c r="CO448" s="3">
        <v>0</v>
      </c>
      <c r="CP448" s="3">
        <v>0</v>
      </c>
    </row>
    <row r="449" spans="1:94" ht="60">
      <c r="A449" s="4">
        <v>42131365120000</v>
      </c>
      <c r="B449" s="7">
        <v>4213136512</v>
      </c>
      <c r="C449" s="4">
        <f>COUNTIF(Table2[API 10/UWI],Table1[[#This Row],[Cleaned API]])</f>
        <v>1</v>
      </c>
      <c r="D449" s="7" t="str">
        <f>IFERROR(INDEX(Table2[Permit Type],MATCH(Table1[[#This Row],[Cleaned API]],Table2[API 10/UWI],0)), "Not in Permit List")</f>
        <v>Recomplete</v>
      </c>
      <c r="E449" s="7" t="str">
        <f>IF(AND(Table1[[#This Row],[Occurences in Magnum Permit List]]&gt;0, Table1[[#This Row],[Data Pull Permit Type]]="NewDrill"), "Y", "N")</f>
        <v>N</v>
      </c>
      <c r="F449" s="3" t="s">
        <v>490</v>
      </c>
      <c r="G449" s="3" t="s">
        <v>774</v>
      </c>
      <c r="H449" s="8" t="s">
        <v>1144</v>
      </c>
      <c r="I449" s="3" t="s">
        <v>270</v>
      </c>
      <c r="J449" s="3" t="str">
        <f>LEFT(Table1[[#This Row],[County/Parish]],LEN(Table1[[#This Row],[County/Parish]])-5)</f>
        <v>DUVAL</v>
      </c>
      <c r="K449" s="3" t="s">
        <v>1145</v>
      </c>
      <c r="L449" s="3" t="s">
        <v>107</v>
      </c>
      <c r="M449" s="3" t="s">
        <v>94</v>
      </c>
      <c r="N449" s="3" t="s">
        <v>95</v>
      </c>
      <c r="O449" s="3">
        <v>7600</v>
      </c>
      <c r="P449" s="5">
        <v>37417</v>
      </c>
      <c r="Q449" s="5">
        <v>31382</v>
      </c>
      <c r="R449" s="5">
        <v>37165</v>
      </c>
      <c r="S449" s="3">
        <v>180</v>
      </c>
      <c r="T449" s="3">
        <v>109084</v>
      </c>
      <c r="V449" s="3">
        <v>149110</v>
      </c>
      <c r="X449" s="3">
        <v>44</v>
      </c>
      <c r="Z449" s="3">
        <v>0</v>
      </c>
      <c r="AA449" s="3">
        <v>167291</v>
      </c>
      <c r="AC449" s="3">
        <v>206</v>
      </c>
      <c r="AD449" s="3">
        <v>998</v>
      </c>
      <c r="AE449" s="3">
        <v>2610</v>
      </c>
      <c r="AF449" s="3" t="s">
        <v>96</v>
      </c>
      <c r="AG449" s="3">
        <v>9666</v>
      </c>
      <c r="AH449" s="3">
        <v>4221</v>
      </c>
      <c r="AI449" s="3">
        <v>0</v>
      </c>
      <c r="AK449" s="3">
        <v>4</v>
      </c>
      <c r="AL449" s="3">
        <v>20</v>
      </c>
      <c r="AM449" s="3">
        <v>92</v>
      </c>
      <c r="AN449" s="3">
        <v>117290</v>
      </c>
      <c r="AO449" s="3">
        <v>0</v>
      </c>
      <c r="AP449" s="3">
        <v>1689</v>
      </c>
      <c r="AR449" s="5">
        <v>39293</v>
      </c>
      <c r="AS449" s="3">
        <v>0</v>
      </c>
      <c r="AV449" s="3">
        <v>21970</v>
      </c>
      <c r="AX449" s="3">
        <v>730</v>
      </c>
      <c r="AZ449" s="3">
        <v>45.5</v>
      </c>
      <c r="BB449" s="3">
        <v>8837</v>
      </c>
      <c r="BC449" s="3">
        <v>7</v>
      </c>
      <c r="BD449" s="3">
        <v>4625</v>
      </c>
      <c r="BE449" s="3">
        <v>26</v>
      </c>
      <c r="BF449" s="3">
        <v>5142</v>
      </c>
      <c r="BG449" s="3">
        <v>26</v>
      </c>
      <c r="BH449" s="3">
        <v>31</v>
      </c>
      <c r="BI449" s="3">
        <v>26</v>
      </c>
      <c r="BJ449" s="3">
        <v>5580</v>
      </c>
      <c r="BK449" s="3">
        <v>5588</v>
      </c>
      <c r="BM449" s="3">
        <v>41.6</v>
      </c>
      <c r="BN449" s="5">
        <v>30958</v>
      </c>
      <c r="BO449" s="3">
        <v>1</v>
      </c>
      <c r="BP449" s="3">
        <v>1</v>
      </c>
      <c r="BQ449" s="3" t="s">
        <v>1146</v>
      </c>
      <c r="BR449" s="3" t="s">
        <v>917</v>
      </c>
      <c r="BS449" s="3">
        <v>10945</v>
      </c>
      <c r="BT449" s="3">
        <v>8</v>
      </c>
      <c r="BV449" s="3" t="s">
        <v>272</v>
      </c>
      <c r="BW449" s="3" t="s">
        <v>99</v>
      </c>
      <c r="BX449" s="3">
        <v>4</v>
      </c>
      <c r="BY449" s="3" t="s">
        <v>100</v>
      </c>
      <c r="CA449" s="3" t="s">
        <v>101</v>
      </c>
      <c r="CD449" s="3">
        <v>27.503868900000001</v>
      </c>
      <c r="CE449" s="3">
        <v>657</v>
      </c>
      <c r="CF449" s="3">
        <v>-98.357050099999995</v>
      </c>
      <c r="CI449" s="3" t="s">
        <v>102</v>
      </c>
      <c r="CJ449" s="3" t="s">
        <v>495</v>
      </c>
      <c r="CK449" s="3" t="s">
        <v>767</v>
      </c>
      <c r="CL449" s="3">
        <v>416901</v>
      </c>
      <c r="CM449" s="3">
        <v>1955</v>
      </c>
      <c r="CO449" s="3">
        <v>0</v>
      </c>
      <c r="CP449" s="3">
        <v>0</v>
      </c>
    </row>
    <row r="450" spans="1:94" ht="45">
      <c r="A450" s="4">
        <v>42355317610000</v>
      </c>
      <c r="B450" s="7">
        <v>4235531761</v>
      </c>
      <c r="C450" s="4">
        <f>COUNTIF(Table2[API 10/UWI],Table1[[#This Row],[Cleaned API]])</f>
        <v>1</v>
      </c>
      <c r="D450" s="7" t="str">
        <f>IFERROR(INDEX(Table2[Permit Type],MATCH(Table1[[#This Row],[Cleaned API]],Table2[API 10/UWI],0)), "Not in Permit List")</f>
        <v>Recomplete</v>
      </c>
      <c r="E450" s="7" t="str">
        <f>IF(AND(Table1[[#This Row],[Occurences in Magnum Permit List]]&gt;0, Table1[[#This Row],[Data Pull Permit Type]]="NewDrill"), "Y", "N")</f>
        <v>N</v>
      </c>
      <c r="F450" s="3" t="s">
        <v>502</v>
      </c>
      <c r="G450" s="3" t="s">
        <v>584</v>
      </c>
      <c r="H450" s="8">
        <v>1</v>
      </c>
      <c r="I450" s="3" t="s">
        <v>363</v>
      </c>
      <c r="J450" s="3" t="str">
        <f>LEFT(Table1[[#This Row],[County/Parish]],LEN(Table1[[#This Row],[County/Parish]])-5)</f>
        <v>NUECES</v>
      </c>
      <c r="K450" s="3" t="s">
        <v>1147</v>
      </c>
      <c r="L450" s="3" t="s">
        <v>107</v>
      </c>
      <c r="M450" s="3" t="s">
        <v>94</v>
      </c>
      <c r="N450" s="3" t="s">
        <v>95</v>
      </c>
      <c r="O450" s="3">
        <v>10300</v>
      </c>
      <c r="P450" s="5">
        <v>32475</v>
      </c>
      <c r="Q450" s="5">
        <v>31079</v>
      </c>
      <c r="R450" s="5">
        <v>32540</v>
      </c>
      <c r="S450" s="3">
        <v>45</v>
      </c>
      <c r="T450" s="3">
        <v>59381</v>
      </c>
      <c r="V450" s="3">
        <v>22597</v>
      </c>
      <c r="X450" s="3">
        <v>22</v>
      </c>
      <c r="Z450" s="3">
        <v>0</v>
      </c>
      <c r="AA450" s="3">
        <v>32494</v>
      </c>
      <c r="AC450" s="3">
        <v>1256</v>
      </c>
      <c r="AD450" s="3">
        <v>5353</v>
      </c>
      <c r="AE450" s="3">
        <v>6448</v>
      </c>
      <c r="AF450" s="3" t="s">
        <v>96</v>
      </c>
      <c r="AG450" s="3">
        <v>18757</v>
      </c>
      <c r="AH450" s="3">
        <v>9574</v>
      </c>
      <c r="AI450" s="3">
        <v>0</v>
      </c>
      <c r="AK450" s="3">
        <v>38</v>
      </c>
      <c r="AL450" s="3">
        <v>62</v>
      </c>
      <c r="AM450" s="3">
        <v>142</v>
      </c>
      <c r="AN450" s="3">
        <v>370097</v>
      </c>
      <c r="AO450" s="3">
        <v>0</v>
      </c>
      <c r="AP450" s="3">
        <v>4896</v>
      </c>
      <c r="AQ450" s="3">
        <v>9092</v>
      </c>
      <c r="AR450" s="5">
        <v>39904</v>
      </c>
      <c r="AS450" s="3">
        <v>0</v>
      </c>
      <c r="AV450" s="3">
        <v>3740</v>
      </c>
      <c r="AW450" s="3">
        <v>1549.925</v>
      </c>
      <c r="AX450" s="3">
        <v>2630</v>
      </c>
      <c r="AY450" s="3">
        <v>645.19200000000001</v>
      </c>
      <c r="AZ450" s="3">
        <v>267.39999999999998</v>
      </c>
      <c r="BB450" s="3">
        <v>5353</v>
      </c>
      <c r="BC450" s="3">
        <v>1</v>
      </c>
      <c r="BD450" s="3">
        <v>1256</v>
      </c>
      <c r="BE450" s="3">
        <v>1</v>
      </c>
      <c r="BF450" s="3">
        <v>2148</v>
      </c>
      <c r="BG450" s="3">
        <v>1</v>
      </c>
      <c r="BH450" s="3">
        <v>13</v>
      </c>
      <c r="BI450" s="3">
        <v>1</v>
      </c>
      <c r="BJ450" s="3">
        <v>8452</v>
      </c>
      <c r="BK450" s="3">
        <v>9559</v>
      </c>
      <c r="BM450" s="3">
        <v>46.2</v>
      </c>
      <c r="BN450" s="5">
        <v>29749</v>
      </c>
      <c r="BO450" s="3">
        <v>1</v>
      </c>
      <c r="BP450" s="3">
        <v>1</v>
      </c>
      <c r="BS450" s="3">
        <v>10721</v>
      </c>
      <c r="BT450" s="3">
        <v>1107</v>
      </c>
      <c r="BV450" s="3" t="s">
        <v>584</v>
      </c>
      <c r="BW450" s="3" t="s">
        <v>99</v>
      </c>
      <c r="BX450" s="3">
        <v>4</v>
      </c>
      <c r="BY450" s="3" t="s">
        <v>100</v>
      </c>
      <c r="CA450" s="3" t="s">
        <v>101</v>
      </c>
      <c r="CD450" s="3">
        <v>27.686595000000001</v>
      </c>
      <c r="CF450" s="3">
        <v>-97.504880900000003</v>
      </c>
      <c r="CI450" s="3" t="s">
        <v>102</v>
      </c>
      <c r="CJ450" s="3" t="s">
        <v>502</v>
      </c>
      <c r="CL450" s="3">
        <v>416677</v>
      </c>
      <c r="CM450" s="3">
        <v>671</v>
      </c>
      <c r="CN450" s="3">
        <v>1040</v>
      </c>
      <c r="CO450" s="3">
        <v>0</v>
      </c>
      <c r="CP450" s="3">
        <v>0</v>
      </c>
    </row>
    <row r="451" spans="1:94" ht="60">
      <c r="A451" s="4">
        <v>42427319600000</v>
      </c>
      <c r="B451" s="7">
        <v>4242731960</v>
      </c>
      <c r="C451" s="4">
        <f>COUNTIF(Table2[API 10/UWI],Table1[[#This Row],[Cleaned API]])</f>
        <v>0</v>
      </c>
      <c r="D451" s="7" t="str">
        <f>IFERROR(INDEX(Table2[Permit Type],MATCH(Table1[[#This Row],[Cleaned API]],Table2[API 10/UWI],0)), "Not in Permit List")</f>
        <v>Not in Permit List</v>
      </c>
      <c r="E451" s="7" t="str">
        <f>IF(AND(Table1[[#This Row],[Occurences in Magnum Permit List]]&gt;0, Table1[[#This Row],[Data Pull Permit Type]]="NewDrill"), "Y", "N")</f>
        <v>N</v>
      </c>
      <c r="F451" s="3" t="s">
        <v>490</v>
      </c>
      <c r="G451" s="3" t="s">
        <v>1148</v>
      </c>
      <c r="H451" s="8"/>
      <c r="I451" s="3" t="s">
        <v>1149</v>
      </c>
      <c r="J451" s="3" t="str">
        <f>LEFT(Table1[[#This Row],[County/Parish]],LEN(Table1[[#This Row],[County/Parish]])-5)</f>
        <v>STARR</v>
      </c>
      <c r="K451" s="3">
        <v>4350</v>
      </c>
      <c r="L451" s="3" t="s">
        <v>107</v>
      </c>
      <c r="M451" s="3" t="s">
        <v>94</v>
      </c>
      <c r="N451" s="3" t="s">
        <v>95</v>
      </c>
      <c r="O451" s="3">
        <v>4610</v>
      </c>
      <c r="P451" s="5">
        <v>31063</v>
      </c>
      <c r="Q451" s="5">
        <v>31048</v>
      </c>
      <c r="R451" s="5">
        <v>34274</v>
      </c>
      <c r="S451" s="3">
        <v>105</v>
      </c>
      <c r="T451" s="3">
        <v>61041</v>
      </c>
      <c r="V451" s="3">
        <v>33225</v>
      </c>
      <c r="X451" s="3">
        <v>56</v>
      </c>
      <c r="Y451" s="3">
        <v>291</v>
      </c>
      <c r="Z451" s="3">
        <v>0</v>
      </c>
      <c r="AA451" s="3">
        <v>43398</v>
      </c>
      <c r="AC451" s="3">
        <v>45</v>
      </c>
      <c r="AD451" s="3">
        <v>143</v>
      </c>
      <c r="AE451" s="3">
        <v>3281</v>
      </c>
      <c r="AF451" s="3" t="s">
        <v>96</v>
      </c>
      <c r="AG451" s="3">
        <v>824</v>
      </c>
      <c r="AH451" s="3">
        <v>3418</v>
      </c>
      <c r="AI451" s="3">
        <v>0</v>
      </c>
      <c r="AK451" s="3">
        <v>26</v>
      </c>
      <c r="AL451" s="3">
        <v>27</v>
      </c>
      <c r="AM451" s="3">
        <v>5</v>
      </c>
      <c r="AN451" s="3">
        <v>160821</v>
      </c>
      <c r="AO451" s="3">
        <v>0</v>
      </c>
      <c r="AP451" s="3">
        <v>1813</v>
      </c>
      <c r="AQ451" s="3">
        <v>12369</v>
      </c>
      <c r="AR451" s="5">
        <v>38808</v>
      </c>
      <c r="AS451" s="3">
        <v>0</v>
      </c>
      <c r="AV451" s="3">
        <v>180</v>
      </c>
      <c r="AW451" s="3">
        <v>5267.9290000000001</v>
      </c>
      <c r="AX451" s="3">
        <v>1840</v>
      </c>
      <c r="AY451" s="3">
        <v>189.828</v>
      </c>
      <c r="AZ451" s="3">
        <v>5651.2</v>
      </c>
      <c r="BA451" s="3">
        <v>192.4</v>
      </c>
      <c r="BB451" s="3">
        <v>3809</v>
      </c>
      <c r="BC451" s="3">
        <v>57</v>
      </c>
      <c r="BD451" s="3">
        <v>1014</v>
      </c>
      <c r="BE451" s="3">
        <v>8</v>
      </c>
      <c r="BF451" s="3">
        <v>1038</v>
      </c>
      <c r="BG451" s="3">
        <v>8</v>
      </c>
      <c r="BH451" s="3">
        <v>6</v>
      </c>
      <c r="BI451" s="3">
        <v>8</v>
      </c>
      <c r="BJ451" s="3">
        <v>4216</v>
      </c>
      <c r="BK451" s="3">
        <v>4284</v>
      </c>
      <c r="BM451" s="3">
        <v>40</v>
      </c>
      <c r="BN451" s="5">
        <v>31073</v>
      </c>
      <c r="BO451" s="3">
        <v>1</v>
      </c>
      <c r="BP451" s="3">
        <v>2</v>
      </c>
      <c r="BQ451" s="3" t="s">
        <v>1150</v>
      </c>
      <c r="BR451" s="3" t="s">
        <v>165</v>
      </c>
      <c r="BS451" s="3">
        <v>10716</v>
      </c>
      <c r="BT451" s="3">
        <v>68</v>
      </c>
      <c r="BV451" s="3" t="s">
        <v>1151</v>
      </c>
      <c r="BW451" s="3" t="s">
        <v>99</v>
      </c>
      <c r="BX451" s="3">
        <v>4</v>
      </c>
      <c r="BY451" s="3" t="s">
        <v>100</v>
      </c>
      <c r="BZ451" s="3">
        <v>553</v>
      </c>
      <c r="CA451" s="3" t="s">
        <v>101</v>
      </c>
      <c r="CD451" s="3">
        <v>26.572910400000001</v>
      </c>
      <c r="CE451" s="3">
        <v>383</v>
      </c>
      <c r="CF451" s="3">
        <v>-98.563213099999999</v>
      </c>
      <c r="CI451" s="3" t="s">
        <v>102</v>
      </c>
      <c r="CJ451" s="3" t="s">
        <v>495</v>
      </c>
      <c r="CK451" s="3" t="s">
        <v>1152</v>
      </c>
      <c r="CL451" s="3">
        <v>416672</v>
      </c>
      <c r="CM451" s="3">
        <v>1743</v>
      </c>
      <c r="CN451" s="3">
        <v>9182</v>
      </c>
      <c r="CO451" s="3">
        <v>0</v>
      </c>
      <c r="CP451" s="3">
        <v>6955</v>
      </c>
    </row>
    <row r="452" spans="1:94" ht="60">
      <c r="A452" s="4">
        <v>42409319480000</v>
      </c>
      <c r="B452" s="7">
        <v>4240931948</v>
      </c>
      <c r="C452" s="4">
        <f>COUNTIF(Table2[API 10/UWI],Table1[[#This Row],[Cleaned API]])</f>
        <v>0</v>
      </c>
      <c r="D452" s="7" t="str">
        <f>IFERROR(INDEX(Table2[Permit Type],MATCH(Table1[[#This Row],[Cleaned API]],Table2[API 10/UWI],0)), "Not in Permit List")</f>
        <v>Not in Permit List</v>
      </c>
      <c r="E452" s="7" t="str">
        <f>IF(AND(Table1[[#This Row],[Occurences in Magnum Permit List]]&gt;0, Table1[[#This Row],[Data Pull Permit Type]]="NewDrill"), "Y", "N")</f>
        <v>N</v>
      </c>
      <c r="F452" s="3" t="s">
        <v>89</v>
      </c>
      <c r="G452" s="3" t="s">
        <v>1153</v>
      </c>
      <c r="H452" s="8">
        <v>1</v>
      </c>
      <c r="I452" s="3" t="s">
        <v>293</v>
      </c>
      <c r="J452" s="3" t="str">
        <f>LEFT(Table1[[#This Row],[County/Parish]],LEN(Table1[[#This Row],[County/Parish]])-5)</f>
        <v>SAN PATRICIO</v>
      </c>
      <c r="K452" s="3" t="s">
        <v>162</v>
      </c>
      <c r="L452" s="3" t="s">
        <v>107</v>
      </c>
      <c r="M452" s="3" t="s">
        <v>94</v>
      </c>
      <c r="N452" s="3" t="s">
        <v>95</v>
      </c>
      <c r="O452" s="3">
        <v>6012</v>
      </c>
      <c r="P452" s="5">
        <v>30889</v>
      </c>
      <c r="Q452" s="5">
        <v>30895</v>
      </c>
      <c r="R452" s="5">
        <v>43344</v>
      </c>
      <c r="S452" s="3">
        <v>344</v>
      </c>
      <c r="T452" s="3">
        <v>80357</v>
      </c>
      <c r="V452" s="3">
        <v>50542</v>
      </c>
      <c r="X452" s="3">
        <v>27</v>
      </c>
      <c r="Y452" s="3">
        <v>112</v>
      </c>
      <c r="Z452" s="3">
        <v>0</v>
      </c>
      <c r="AA452" s="3">
        <v>63935</v>
      </c>
      <c r="AC452" s="3">
        <v>116</v>
      </c>
      <c r="AD452" s="3">
        <v>46</v>
      </c>
      <c r="AE452" s="3">
        <v>8354</v>
      </c>
      <c r="AF452" s="3" t="s">
        <v>96</v>
      </c>
      <c r="AG452" s="3">
        <v>10317</v>
      </c>
      <c r="AH452" s="3">
        <v>10074</v>
      </c>
      <c r="AI452" s="3">
        <v>0</v>
      </c>
      <c r="AK452" s="3">
        <v>80</v>
      </c>
      <c r="AL452" s="3">
        <v>97</v>
      </c>
      <c r="AM452" s="3">
        <v>100</v>
      </c>
      <c r="AN452" s="3">
        <v>579500</v>
      </c>
      <c r="AO452" s="3">
        <v>0</v>
      </c>
      <c r="AP452" s="3">
        <v>268</v>
      </c>
      <c r="AQ452" s="3">
        <v>1876</v>
      </c>
      <c r="AR452" s="5">
        <v>37135</v>
      </c>
      <c r="AS452" s="3">
        <v>0</v>
      </c>
      <c r="AV452" s="3">
        <v>1250</v>
      </c>
      <c r="AW452" s="3">
        <v>4286.6890000000003</v>
      </c>
      <c r="AX452" s="3">
        <v>1590</v>
      </c>
      <c r="AY452" s="3">
        <v>233.28</v>
      </c>
      <c r="AZ452" s="3">
        <v>802.1</v>
      </c>
      <c r="BA452" s="3">
        <v>241.1</v>
      </c>
      <c r="BB452" s="3">
        <v>2991</v>
      </c>
      <c r="BC452" s="3">
        <v>2</v>
      </c>
      <c r="BD452" s="3">
        <v>2399</v>
      </c>
      <c r="BE452" s="3">
        <v>2</v>
      </c>
      <c r="BF452" s="3">
        <v>2898</v>
      </c>
      <c r="BG452" s="3">
        <v>2</v>
      </c>
      <c r="BH452" s="3">
        <v>17</v>
      </c>
      <c r="BI452" s="3">
        <v>2</v>
      </c>
      <c r="BJ452" s="3">
        <v>5646</v>
      </c>
      <c r="BK452" s="3">
        <v>5658</v>
      </c>
      <c r="BM452" s="3">
        <v>34.799999999999997</v>
      </c>
      <c r="BN452" s="5">
        <v>30910</v>
      </c>
      <c r="BO452" s="3">
        <v>1</v>
      </c>
      <c r="BP452" s="3">
        <v>1</v>
      </c>
      <c r="BR452" s="3" t="s">
        <v>150</v>
      </c>
      <c r="BS452" s="3">
        <v>10563</v>
      </c>
      <c r="BT452" s="3">
        <v>12</v>
      </c>
      <c r="BV452" s="3" t="s">
        <v>1154</v>
      </c>
      <c r="BW452" s="3" t="s">
        <v>99</v>
      </c>
      <c r="BX452" s="3">
        <v>4</v>
      </c>
      <c r="BY452" s="3" t="s">
        <v>100</v>
      </c>
      <c r="BZ452" s="3">
        <v>35</v>
      </c>
      <c r="CA452" s="3" t="s">
        <v>101</v>
      </c>
      <c r="CD452" s="3">
        <v>28.056439699999999</v>
      </c>
      <c r="CE452" s="3">
        <v>37</v>
      </c>
      <c r="CF452" s="3">
        <v>-97.677607499999993</v>
      </c>
      <c r="CI452" s="3" t="s">
        <v>102</v>
      </c>
      <c r="CJ452" s="3" t="s">
        <v>89</v>
      </c>
      <c r="CK452" s="3" t="s">
        <v>1155</v>
      </c>
      <c r="CL452" s="3">
        <v>416520</v>
      </c>
      <c r="CM452" s="3">
        <v>293</v>
      </c>
      <c r="CN452" s="3">
        <v>1256</v>
      </c>
      <c r="CO452" s="3">
        <v>0</v>
      </c>
      <c r="CP452" s="3">
        <v>0</v>
      </c>
    </row>
    <row r="453" spans="1:94" ht="60">
      <c r="A453" s="4">
        <v>42427318780000</v>
      </c>
      <c r="B453" s="7">
        <v>4242731878</v>
      </c>
      <c r="C453" s="4">
        <f>COUNTIF(Table2[API 10/UWI],Table1[[#This Row],[Cleaned API]])</f>
        <v>0</v>
      </c>
      <c r="D453" s="7" t="str">
        <f>IFERROR(INDEX(Table2[Permit Type],MATCH(Table1[[#This Row],[Cleaned API]],Table2[API 10/UWI],0)), "Not in Permit List")</f>
        <v>Not in Permit List</v>
      </c>
      <c r="E453" s="7" t="str">
        <f>IF(AND(Table1[[#This Row],[Occurences in Magnum Permit List]]&gt;0, Table1[[#This Row],[Data Pull Permit Type]]="NewDrill"), "Y", "N")</f>
        <v>N</v>
      </c>
      <c r="F453" s="3" t="s">
        <v>490</v>
      </c>
      <c r="G453" s="3" t="s">
        <v>1156</v>
      </c>
      <c r="H453" s="8"/>
      <c r="I453" s="3" t="s">
        <v>1149</v>
      </c>
      <c r="J453" s="3" t="str">
        <f>LEFT(Table1[[#This Row],[County/Parish]],LEN(Table1[[#This Row],[County/Parish]])-5)</f>
        <v>STARR</v>
      </c>
      <c r="K453" s="3">
        <v>4350</v>
      </c>
      <c r="L453" s="3" t="s">
        <v>107</v>
      </c>
      <c r="M453" s="3" t="s">
        <v>94</v>
      </c>
      <c r="N453" s="3" t="s">
        <v>95</v>
      </c>
      <c r="O453" s="3">
        <v>4609</v>
      </c>
      <c r="P453" s="5">
        <v>30694</v>
      </c>
      <c r="Q453" s="5">
        <v>30713</v>
      </c>
      <c r="R453" s="5">
        <v>35947</v>
      </c>
      <c r="S453" s="3">
        <v>172</v>
      </c>
      <c r="T453" s="3">
        <v>628203</v>
      </c>
      <c r="V453" s="3">
        <v>187528</v>
      </c>
      <c r="X453" s="3">
        <v>40</v>
      </c>
      <c r="Z453" s="3">
        <v>736708</v>
      </c>
      <c r="AA453" s="3">
        <v>292228</v>
      </c>
      <c r="AC453" s="3">
        <v>650</v>
      </c>
      <c r="AD453" s="3">
        <v>12</v>
      </c>
      <c r="AE453" s="3">
        <v>9925</v>
      </c>
      <c r="AF453" s="3" t="s">
        <v>96</v>
      </c>
      <c r="AG453" s="3">
        <v>202</v>
      </c>
      <c r="AH453" s="3">
        <v>9959</v>
      </c>
      <c r="AI453" s="3">
        <v>38991</v>
      </c>
      <c r="AK453" s="3">
        <v>48</v>
      </c>
      <c r="AL453" s="3">
        <v>48</v>
      </c>
      <c r="AM453" s="3">
        <v>1</v>
      </c>
      <c r="AN453" s="3">
        <v>288613</v>
      </c>
      <c r="AO453" s="3">
        <v>157</v>
      </c>
      <c r="AP453" s="3">
        <v>2676</v>
      </c>
      <c r="AQ453" s="3">
        <v>3515</v>
      </c>
      <c r="AR453" s="5">
        <v>37681</v>
      </c>
      <c r="AS453" s="3">
        <v>10513</v>
      </c>
      <c r="AV453" s="3">
        <v>20</v>
      </c>
      <c r="AW453" s="3">
        <v>846.04</v>
      </c>
      <c r="AX453" s="3">
        <v>3350</v>
      </c>
      <c r="AY453" s="3">
        <v>1181.9770000000001</v>
      </c>
      <c r="AZ453" s="3">
        <v>47935.5</v>
      </c>
      <c r="BB453" s="3">
        <v>13145</v>
      </c>
      <c r="BC453" s="3">
        <v>39</v>
      </c>
      <c r="BD453" s="3">
        <v>4036</v>
      </c>
      <c r="BE453" s="3">
        <v>23</v>
      </c>
      <c r="BF453" s="3">
        <v>5487</v>
      </c>
      <c r="BG453" s="3">
        <v>26</v>
      </c>
      <c r="BH453" s="3">
        <v>33</v>
      </c>
      <c r="BI453" s="3">
        <v>26</v>
      </c>
      <c r="BJ453" s="3">
        <v>4290</v>
      </c>
      <c r="BK453" s="3">
        <v>4372</v>
      </c>
      <c r="BM453" s="3">
        <v>40</v>
      </c>
      <c r="BN453" s="5">
        <v>30709</v>
      </c>
      <c r="BO453" s="3">
        <v>1</v>
      </c>
      <c r="BP453" s="3">
        <v>5</v>
      </c>
      <c r="BQ453" s="3" t="s">
        <v>1150</v>
      </c>
      <c r="BR453" s="3" t="s">
        <v>335</v>
      </c>
      <c r="BS453" s="3">
        <v>10418</v>
      </c>
      <c r="BT453" s="3">
        <v>82</v>
      </c>
      <c r="BV453" s="3" t="s">
        <v>1151</v>
      </c>
      <c r="BW453" s="3" t="s">
        <v>99</v>
      </c>
      <c r="BX453" s="3">
        <v>4</v>
      </c>
      <c r="BY453" s="3" t="s">
        <v>100</v>
      </c>
      <c r="BZ453" s="3">
        <v>546</v>
      </c>
      <c r="CA453" s="3" t="s">
        <v>101</v>
      </c>
      <c r="CD453" s="3">
        <v>26.585772599999999</v>
      </c>
      <c r="CE453" s="3">
        <v>1120</v>
      </c>
      <c r="CF453" s="3">
        <v>-98.554056299999999</v>
      </c>
      <c r="CI453" s="3" t="s">
        <v>102</v>
      </c>
      <c r="CJ453" s="3" t="s">
        <v>495</v>
      </c>
      <c r="CK453" s="3" t="s">
        <v>1152</v>
      </c>
      <c r="CL453" s="3">
        <v>416376</v>
      </c>
      <c r="CM453" s="3">
        <v>2033</v>
      </c>
      <c r="CN453" s="3">
        <v>1720</v>
      </c>
      <c r="CO453" s="3">
        <v>7986</v>
      </c>
      <c r="CP453" s="3">
        <v>0</v>
      </c>
    </row>
    <row r="454" spans="1:94" ht="60">
      <c r="A454" s="4">
        <v>42355321420000</v>
      </c>
      <c r="B454" s="7">
        <v>4235532142</v>
      </c>
      <c r="C454" s="4">
        <f>COUNTIF(Table2[API 10/UWI],Table1[[#This Row],[Cleaned API]])</f>
        <v>0</v>
      </c>
      <c r="D454" s="7" t="str">
        <f>IFERROR(INDEX(Table2[Permit Type],MATCH(Table1[[#This Row],[Cleaned API]],Table2[API 10/UWI],0)), "Not in Permit List")</f>
        <v>Not in Permit List</v>
      </c>
      <c r="E454" s="7" t="str">
        <f>IF(AND(Table1[[#This Row],[Occurences in Magnum Permit List]]&gt;0, Table1[[#This Row],[Data Pull Permit Type]]="NewDrill"), "Y", "N")</f>
        <v>N</v>
      </c>
      <c r="F454" s="3" t="s">
        <v>490</v>
      </c>
      <c r="G454" s="3" t="s">
        <v>1157</v>
      </c>
      <c r="H454" s="8"/>
      <c r="I454" s="3" t="s">
        <v>363</v>
      </c>
      <c r="J454" s="3" t="str">
        <f>LEFT(Table1[[#This Row],[County/Parish]],LEN(Table1[[#This Row],[County/Parish]])-5)</f>
        <v>NUECES</v>
      </c>
      <c r="L454" s="3" t="s">
        <v>107</v>
      </c>
      <c r="M454" s="3" t="s">
        <v>94</v>
      </c>
      <c r="N454" s="3" t="s">
        <v>95</v>
      </c>
      <c r="O454" s="3">
        <v>6300</v>
      </c>
      <c r="P454" s="5">
        <v>30537</v>
      </c>
      <c r="Q454" s="5">
        <v>30590</v>
      </c>
      <c r="R454" s="5">
        <v>32356</v>
      </c>
      <c r="S454" s="3">
        <v>59</v>
      </c>
      <c r="T454" s="3">
        <v>5741</v>
      </c>
      <c r="V454" s="3">
        <v>49980</v>
      </c>
      <c r="X454" s="3">
        <v>131</v>
      </c>
      <c r="Z454" s="3">
        <v>0</v>
      </c>
      <c r="AA454" s="3">
        <v>50937</v>
      </c>
      <c r="AC454" s="3">
        <v>1939</v>
      </c>
      <c r="AD454" s="3">
        <v>870</v>
      </c>
      <c r="AE454" s="3">
        <v>8276</v>
      </c>
      <c r="AF454" s="3" t="s">
        <v>96</v>
      </c>
      <c r="AG454" s="3">
        <v>3302</v>
      </c>
      <c r="AH454" s="3">
        <v>8826</v>
      </c>
      <c r="AI454" s="3">
        <v>0</v>
      </c>
      <c r="AK454" s="3">
        <v>44</v>
      </c>
      <c r="AL454" s="3">
        <v>51</v>
      </c>
      <c r="AM454" s="3">
        <v>40</v>
      </c>
      <c r="AN454" s="3">
        <v>303833</v>
      </c>
      <c r="AO454" s="3">
        <v>0</v>
      </c>
      <c r="AP454" s="3">
        <v>7734</v>
      </c>
      <c r="AS454" s="3">
        <v>0</v>
      </c>
      <c r="AV454" s="3">
        <v>900</v>
      </c>
      <c r="AX454" s="3">
        <v>110</v>
      </c>
      <c r="AZ454" s="3">
        <v>1111</v>
      </c>
      <c r="BB454" s="3">
        <v>1189</v>
      </c>
      <c r="BC454" s="3">
        <v>2</v>
      </c>
      <c r="BD454" s="3">
        <v>1939</v>
      </c>
      <c r="BE454" s="3">
        <v>1</v>
      </c>
      <c r="BF454" s="3">
        <v>2084</v>
      </c>
      <c r="BG454" s="3">
        <v>1</v>
      </c>
      <c r="BH454" s="3">
        <v>13</v>
      </c>
      <c r="BI454" s="3">
        <v>1</v>
      </c>
      <c r="BJ454" s="3">
        <v>5801</v>
      </c>
      <c r="BK454" s="3">
        <v>6230</v>
      </c>
      <c r="BM454" s="3">
        <v>38.200000000000003</v>
      </c>
      <c r="BN454" s="5">
        <v>30556</v>
      </c>
      <c r="BO454" s="3">
        <v>1</v>
      </c>
      <c r="BP454" s="3">
        <v>2</v>
      </c>
      <c r="BR454" s="3" t="s">
        <v>1158</v>
      </c>
      <c r="BS454" s="3">
        <v>10342</v>
      </c>
      <c r="BT454" s="3">
        <v>429</v>
      </c>
      <c r="BV454" s="3" t="s">
        <v>1159</v>
      </c>
      <c r="BW454" s="3" t="s">
        <v>99</v>
      </c>
      <c r="BX454" s="3">
        <v>4</v>
      </c>
      <c r="BY454" s="3" t="s">
        <v>100</v>
      </c>
      <c r="BZ454" s="3">
        <v>17</v>
      </c>
      <c r="CA454" s="3" t="s">
        <v>101</v>
      </c>
      <c r="CD454" s="3">
        <v>27.868209100000001</v>
      </c>
      <c r="CE454" s="3">
        <v>221</v>
      </c>
      <c r="CF454" s="3">
        <v>-97.899886600000002</v>
      </c>
      <c r="CI454" s="3" t="s">
        <v>102</v>
      </c>
      <c r="CJ454" s="3" t="s">
        <v>495</v>
      </c>
      <c r="CK454" s="3" t="s">
        <v>1160</v>
      </c>
      <c r="CL454" s="3">
        <v>416301</v>
      </c>
      <c r="CM454" s="3">
        <v>4406</v>
      </c>
      <c r="CO454" s="3">
        <v>0</v>
      </c>
      <c r="CP454" s="3">
        <v>0</v>
      </c>
    </row>
    <row r="455" spans="1:94" ht="45">
      <c r="A455" s="4">
        <v>42409317490000</v>
      </c>
      <c r="B455" s="7">
        <v>4240931749</v>
      </c>
      <c r="C455" s="4">
        <f>COUNTIF(Table2[API 10/UWI],Table1[[#This Row],[Cleaned API]])</f>
        <v>0</v>
      </c>
      <c r="D455" s="7" t="str">
        <f>IFERROR(INDEX(Table2[Permit Type],MATCH(Table1[[#This Row],[Cleaned API]],Table2[API 10/UWI],0)), "Not in Permit List")</f>
        <v>Not in Permit List</v>
      </c>
      <c r="E455" s="7" t="str">
        <f>IF(AND(Table1[[#This Row],[Occurences in Magnum Permit List]]&gt;0, Table1[[#This Row],[Data Pull Permit Type]]="NewDrill"), "Y", "N")</f>
        <v>N</v>
      </c>
      <c r="F455" s="3" t="s">
        <v>89</v>
      </c>
      <c r="G455" s="3" t="s">
        <v>1161</v>
      </c>
      <c r="H455" s="8">
        <v>1</v>
      </c>
      <c r="I455" s="3" t="s">
        <v>293</v>
      </c>
      <c r="J455" s="3" t="str">
        <f>LEFT(Table1[[#This Row],[County/Parish]],LEN(Table1[[#This Row],[County/Parish]])-5)</f>
        <v>SAN PATRICIO</v>
      </c>
      <c r="L455" s="3" t="s">
        <v>107</v>
      </c>
      <c r="M455" s="3" t="s">
        <v>94</v>
      </c>
      <c r="N455" s="3" t="s">
        <v>95</v>
      </c>
      <c r="O455" s="3">
        <v>6464</v>
      </c>
      <c r="P455" s="5">
        <v>30518</v>
      </c>
      <c r="Q455" s="5">
        <v>30529</v>
      </c>
      <c r="R455" s="5">
        <v>43891</v>
      </c>
      <c r="S455" s="3">
        <v>429</v>
      </c>
      <c r="T455" s="3">
        <v>137402</v>
      </c>
      <c r="V455" s="3">
        <v>235130</v>
      </c>
      <c r="W455" s="3">
        <v>0</v>
      </c>
      <c r="X455" s="3">
        <v>2</v>
      </c>
      <c r="Z455" s="3">
        <v>0</v>
      </c>
      <c r="AA455" s="3">
        <v>258030</v>
      </c>
      <c r="AC455" s="3">
        <v>1375</v>
      </c>
      <c r="AE455" s="3">
        <v>16052</v>
      </c>
      <c r="AF455" s="3" t="s">
        <v>96</v>
      </c>
      <c r="AG455" s="3">
        <v>4201</v>
      </c>
      <c r="AH455" s="3">
        <v>16752</v>
      </c>
      <c r="AI455" s="3">
        <v>0</v>
      </c>
      <c r="AK455" s="3">
        <v>85</v>
      </c>
      <c r="AL455" s="3">
        <v>85</v>
      </c>
      <c r="AM455" s="3">
        <v>0</v>
      </c>
      <c r="AN455" s="3">
        <v>507200</v>
      </c>
      <c r="AO455" s="3">
        <v>0</v>
      </c>
      <c r="AP455" s="3">
        <v>606</v>
      </c>
      <c r="AQ455" s="3">
        <v>572</v>
      </c>
      <c r="AS455" s="3">
        <v>0</v>
      </c>
      <c r="AV455" s="3">
        <v>0</v>
      </c>
      <c r="AX455" s="3">
        <v>580</v>
      </c>
      <c r="BB455" s="3">
        <v>2333</v>
      </c>
      <c r="BC455" s="3">
        <v>30</v>
      </c>
      <c r="BD455" s="3">
        <v>3313</v>
      </c>
      <c r="BE455" s="3">
        <v>4</v>
      </c>
      <c r="BF455" s="3">
        <v>3563</v>
      </c>
      <c r="BG455" s="3">
        <v>4</v>
      </c>
      <c r="BH455" s="3">
        <v>21</v>
      </c>
      <c r="BI455" s="3">
        <v>4</v>
      </c>
      <c r="BJ455" s="3">
        <v>5642</v>
      </c>
      <c r="BK455" s="3">
        <v>5658</v>
      </c>
      <c r="BM455" s="3">
        <v>35</v>
      </c>
      <c r="BN455" s="5">
        <v>30542</v>
      </c>
      <c r="BO455" s="3">
        <v>1</v>
      </c>
      <c r="BP455" s="3">
        <v>2</v>
      </c>
      <c r="BR455" s="3" t="s">
        <v>294</v>
      </c>
      <c r="BS455" s="3">
        <v>10325</v>
      </c>
      <c r="BT455" s="3">
        <v>16</v>
      </c>
      <c r="BV455" s="3" t="s">
        <v>1154</v>
      </c>
      <c r="BW455" s="3" t="s">
        <v>99</v>
      </c>
      <c r="BX455" s="3">
        <v>4</v>
      </c>
      <c r="BY455" s="3" t="s">
        <v>100</v>
      </c>
      <c r="CA455" s="3" t="s">
        <v>101</v>
      </c>
      <c r="CD455" s="3">
        <v>28.059799999999999</v>
      </c>
      <c r="CE455" s="3">
        <v>37</v>
      </c>
      <c r="CF455" s="3">
        <v>-97.676278400000001</v>
      </c>
      <c r="CI455" s="3" t="s">
        <v>102</v>
      </c>
      <c r="CJ455" s="3" t="s">
        <v>89</v>
      </c>
      <c r="CK455" s="3" t="s">
        <v>1155</v>
      </c>
      <c r="CL455" s="3">
        <v>416284</v>
      </c>
      <c r="CM455" s="3">
        <v>27</v>
      </c>
      <c r="CO455" s="3">
        <v>0</v>
      </c>
      <c r="CP455" s="3">
        <v>0</v>
      </c>
    </row>
    <row r="456" spans="1:94" ht="45">
      <c r="A456" s="4">
        <v>42247315590000</v>
      </c>
      <c r="B456" s="7">
        <v>4224731559</v>
      </c>
      <c r="C456" s="4">
        <f>COUNTIF(Table2[API 10/UWI],Table1[[#This Row],[Cleaned API]])</f>
        <v>0</v>
      </c>
      <c r="D456" s="7" t="str">
        <f>IFERROR(INDEX(Table2[Permit Type],MATCH(Table1[[#This Row],[Cleaned API]],Table2[API 10/UWI],0)), "Not in Permit List")</f>
        <v>Not in Permit List</v>
      </c>
      <c r="E456" s="7" t="str">
        <f>IF(AND(Table1[[#This Row],[Occurences in Magnum Permit List]]&gt;0, Table1[[#This Row],[Data Pull Permit Type]]="NewDrill"), "Y", "N")</f>
        <v>N</v>
      </c>
      <c r="F456" s="3" t="s">
        <v>502</v>
      </c>
      <c r="G456" s="3" t="s">
        <v>1162</v>
      </c>
      <c r="H456" s="8"/>
      <c r="I456" s="3" t="s">
        <v>1140</v>
      </c>
      <c r="J456" s="3" t="str">
        <f>LEFT(Table1[[#This Row],[County/Parish]],LEN(Table1[[#This Row],[County/Parish]])-5)</f>
        <v>JIM HOGG</v>
      </c>
      <c r="K456" s="3">
        <v>6220</v>
      </c>
      <c r="L456" s="3" t="s">
        <v>107</v>
      </c>
      <c r="M456" s="3" t="s">
        <v>94</v>
      </c>
      <c r="N456" s="3" t="s">
        <v>95</v>
      </c>
      <c r="O456" s="3">
        <v>6652</v>
      </c>
      <c r="P456" s="5">
        <v>30597</v>
      </c>
      <c r="Q456" s="5">
        <v>30437</v>
      </c>
      <c r="R456" s="5">
        <v>32295</v>
      </c>
      <c r="S456" s="3">
        <v>62</v>
      </c>
      <c r="T456" s="3">
        <v>37975</v>
      </c>
      <c r="V456" s="3">
        <v>18446</v>
      </c>
      <c r="X456" s="3">
        <v>124</v>
      </c>
      <c r="Y456" s="3">
        <v>210</v>
      </c>
      <c r="Z456" s="3">
        <v>0</v>
      </c>
      <c r="AA456" s="3">
        <v>24775</v>
      </c>
      <c r="AC456" s="3">
        <v>90</v>
      </c>
      <c r="AD456" s="3">
        <v>173</v>
      </c>
      <c r="AE456" s="3">
        <v>2578</v>
      </c>
      <c r="AF456" s="3" t="s">
        <v>96</v>
      </c>
      <c r="AG456" s="3">
        <v>173</v>
      </c>
      <c r="AH456" s="3">
        <v>2607</v>
      </c>
      <c r="AI456" s="3">
        <v>0</v>
      </c>
      <c r="AK456" s="3">
        <v>15</v>
      </c>
      <c r="AL456" s="3">
        <v>15</v>
      </c>
      <c r="AM456" s="3">
        <v>0</v>
      </c>
      <c r="AN456" s="3">
        <v>91200</v>
      </c>
      <c r="AO456" s="3">
        <v>0</v>
      </c>
      <c r="AP456" s="3">
        <v>2397</v>
      </c>
      <c r="AQ456" s="3">
        <v>3612</v>
      </c>
      <c r="AS456" s="3">
        <v>0</v>
      </c>
      <c r="AV456" s="3">
        <v>0</v>
      </c>
      <c r="AW456" s="3">
        <v>1816.9670000000001</v>
      </c>
      <c r="AX456" s="3">
        <v>2060</v>
      </c>
      <c r="AY456" s="3">
        <v>550.36800000000005</v>
      </c>
      <c r="BA456" s="3">
        <v>590.5</v>
      </c>
      <c r="BB456" s="3">
        <v>4025</v>
      </c>
      <c r="BC456" s="3">
        <v>14</v>
      </c>
      <c r="BD456" s="3">
        <v>1265</v>
      </c>
      <c r="BE456" s="3">
        <v>11</v>
      </c>
      <c r="BF456" s="3">
        <v>1265</v>
      </c>
      <c r="BG456" s="3">
        <v>11</v>
      </c>
      <c r="BH456" s="3">
        <v>8</v>
      </c>
      <c r="BI456" s="3">
        <v>11</v>
      </c>
      <c r="BJ456" s="3">
        <v>6217</v>
      </c>
      <c r="BK456" s="3">
        <v>6266</v>
      </c>
      <c r="BM456" s="3">
        <v>42</v>
      </c>
      <c r="BN456" s="5">
        <v>30453</v>
      </c>
      <c r="BO456" s="3">
        <v>1</v>
      </c>
      <c r="BP456" s="3">
        <v>3</v>
      </c>
      <c r="BQ456" s="3" t="s">
        <v>1141</v>
      </c>
      <c r="BR456" s="3" t="s">
        <v>1163</v>
      </c>
      <c r="BS456" s="3">
        <v>10267</v>
      </c>
      <c r="BT456" s="3">
        <v>49</v>
      </c>
      <c r="BV456" s="3" t="s">
        <v>1162</v>
      </c>
      <c r="BW456" s="3" t="s">
        <v>99</v>
      </c>
      <c r="BX456" s="3">
        <v>4</v>
      </c>
      <c r="BY456" s="3" t="s">
        <v>100</v>
      </c>
      <c r="CA456" s="3" t="s">
        <v>101</v>
      </c>
      <c r="CD456" s="3">
        <v>26.9847538</v>
      </c>
      <c r="CE456" s="3">
        <v>257</v>
      </c>
      <c r="CF456" s="3">
        <v>-98.627384699999993</v>
      </c>
      <c r="CI456" s="3" t="s">
        <v>102</v>
      </c>
      <c r="CJ456" s="3" t="s">
        <v>502</v>
      </c>
      <c r="CK456" s="3" t="s">
        <v>1143</v>
      </c>
      <c r="CL456" s="3">
        <v>416226</v>
      </c>
      <c r="CM456" s="3">
        <v>1721</v>
      </c>
      <c r="CN456" s="3">
        <v>3127</v>
      </c>
      <c r="CO456" s="3">
        <v>0</v>
      </c>
      <c r="CP456" s="3">
        <v>0</v>
      </c>
    </row>
    <row r="457" spans="1:94" ht="30">
      <c r="A457" s="4">
        <v>42215313200000</v>
      </c>
      <c r="B457" s="7">
        <v>4221531320</v>
      </c>
      <c r="C457" s="4">
        <f>COUNTIF(Table2[API 10/UWI],Table1[[#This Row],[Cleaned API]])</f>
        <v>0</v>
      </c>
      <c r="D457" s="7" t="str">
        <f>IFERROR(INDEX(Table2[Permit Type],MATCH(Table1[[#This Row],[Cleaned API]],Table2[API 10/UWI],0)), "Not in Permit List")</f>
        <v>Not in Permit List</v>
      </c>
      <c r="E457" s="7" t="str">
        <f>IF(AND(Table1[[#This Row],[Occurences in Magnum Permit List]]&gt;0, Table1[[#This Row],[Data Pull Permit Type]]="NewDrill"), "Y", "N")</f>
        <v>N</v>
      </c>
      <c r="F457" s="3" t="s">
        <v>89</v>
      </c>
      <c r="G457" s="3" t="s">
        <v>538</v>
      </c>
      <c r="H457" s="8">
        <v>1</v>
      </c>
      <c r="I457" s="3" t="s">
        <v>443</v>
      </c>
      <c r="J457" s="3" t="str">
        <f>LEFT(Table1[[#This Row],[County/Parish]],LEN(Table1[[#This Row],[County/Parish]])-5)</f>
        <v>HIDALGO</v>
      </c>
      <c r="K457" s="3">
        <v>7700</v>
      </c>
      <c r="L457" s="3" t="s">
        <v>107</v>
      </c>
      <c r="M457" s="3" t="s">
        <v>94</v>
      </c>
      <c r="N457" s="3" t="s">
        <v>95</v>
      </c>
      <c r="O457" s="3">
        <v>7850</v>
      </c>
      <c r="P457" s="5">
        <v>30400</v>
      </c>
      <c r="Q457" s="5">
        <v>30407</v>
      </c>
      <c r="R457" s="5">
        <v>32448</v>
      </c>
      <c r="S457" s="3">
        <v>44</v>
      </c>
      <c r="T457" s="3">
        <v>99719</v>
      </c>
      <c r="V457" s="3">
        <v>72847</v>
      </c>
      <c r="X457" s="3">
        <v>77</v>
      </c>
      <c r="Z457" s="3">
        <v>0</v>
      </c>
      <c r="AA457" s="3">
        <v>89467</v>
      </c>
      <c r="AC457" s="3">
        <v>1661</v>
      </c>
      <c r="AD457" s="3">
        <v>799</v>
      </c>
      <c r="AE457" s="3">
        <v>25473</v>
      </c>
      <c r="AF457" s="3" t="s">
        <v>96</v>
      </c>
      <c r="AG457" s="3">
        <v>36883</v>
      </c>
      <c r="AH457" s="3">
        <v>31620</v>
      </c>
      <c r="AI457" s="3">
        <v>0</v>
      </c>
      <c r="AK457" s="3">
        <v>162</v>
      </c>
      <c r="AL457" s="3">
        <v>193</v>
      </c>
      <c r="AM457" s="3">
        <v>182</v>
      </c>
      <c r="AN457" s="3">
        <v>1155323</v>
      </c>
      <c r="AO457" s="3">
        <v>0</v>
      </c>
      <c r="AP457" s="3">
        <v>712</v>
      </c>
      <c r="AQ457" s="3">
        <v>1910</v>
      </c>
      <c r="AS457" s="3">
        <v>0</v>
      </c>
      <c r="AV457" s="3">
        <v>1120</v>
      </c>
      <c r="AX457" s="3">
        <v>1370</v>
      </c>
      <c r="AZ457" s="3">
        <v>890.4</v>
      </c>
      <c r="BB457" s="3">
        <v>11360</v>
      </c>
      <c r="BC457" s="3">
        <v>34</v>
      </c>
      <c r="BD457" s="3">
        <v>5095</v>
      </c>
      <c r="BE457" s="3">
        <v>4</v>
      </c>
      <c r="BF457" s="3">
        <v>6728</v>
      </c>
      <c r="BG457" s="3">
        <v>4</v>
      </c>
      <c r="BH457" s="3">
        <v>40</v>
      </c>
      <c r="BI457" s="3">
        <v>4</v>
      </c>
      <c r="BK457" s="3">
        <v>7734</v>
      </c>
      <c r="BM457" s="3">
        <v>39.5</v>
      </c>
      <c r="BN457" s="5">
        <v>30420</v>
      </c>
      <c r="BO457" s="3">
        <v>1</v>
      </c>
      <c r="BP457" s="3">
        <v>1</v>
      </c>
      <c r="BS457" s="3">
        <v>10237</v>
      </c>
      <c r="BV457" s="3" t="s">
        <v>445</v>
      </c>
      <c r="BW457" s="3" t="s">
        <v>99</v>
      </c>
      <c r="BX457" s="3">
        <v>4</v>
      </c>
      <c r="BY457" s="3" t="s">
        <v>100</v>
      </c>
      <c r="CA457" s="3" t="s">
        <v>101</v>
      </c>
      <c r="CD457" s="3">
        <v>26.262248400000001</v>
      </c>
      <c r="CE457" s="3">
        <v>54</v>
      </c>
      <c r="CF457" s="3">
        <v>-97.908674099999999</v>
      </c>
      <c r="CG457" s="3">
        <v>58</v>
      </c>
      <c r="CI457" s="3" t="s">
        <v>102</v>
      </c>
      <c r="CJ457" s="3" t="s">
        <v>89</v>
      </c>
      <c r="CK457" s="3" t="s">
        <v>447</v>
      </c>
      <c r="CL457" s="3">
        <v>416196</v>
      </c>
      <c r="CM457" s="3">
        <v>77</v>
      </c>
      <c r="CO457" s="3">
        <v>0</v>
      </c>
      <c r="CP457" s="3">
        <v>0</v>
      </c>
    </row>
    <row r="458" spans="1:94" ht="60">
      <c r="A458" s="4">
        <v>42479314100000</v>
      </c>
      <c r="B458" s="7">
        <v>4247931410</v>
      </c>
      <c r="C458" s="4">
        <f>COUNTIF(Table2[API 10/UWI],Table1[[#This Row],[Cleaned API]])</f>
        <v>0</v>
      </c>
      <c r="D458" s="7" t="str">
        <f>IFERROR(INDEX(Table2[Permit Type],MATCH(Table1[[#This Row],[Cleaned API]],Table2[API 10/UWI],0)), "Not in Permit List")</f>
        <v>Not in Permit List</v>
      </c>
      <c r="E458" s="7" t="str">
        <f>IF(AND(Table1[[#This Row],[Occurences in Magnum Permit List]]&gt;0, Table1[[#This Row],[Data Pull Permit Type]]="NewDrill"), "Y", "N")</f>
        <v>N</v>
      </c>
      <c r="F458" s="3" t="s">
        <v>490</v>
      </c>
      <c r="G458" s="3" t="s">
        <v>1164</v>
      </c>
      <c r="H458" s="8"/>
      <c r="I458" s="3" t="s">
        <v>426</v>
      </c>
      <c r="J458" s="3" t="str">
        <f>LEFT(Table1[[#This Row],[County/Parish]],LEN(Table1[[#This Row],[County/Parish]])-5)</f>
        <v>WEBB</v>
      </c>
      <c r="K458" s="3" t="s">
        <v>592</v>
      </c>
      <c r="L458" s="3" t="s">
        <v>107</v>
      </c>
      <c r="M458" s="3" t="s">
        <v>94</v>
      </c>
      <c r="N458" s="3" t="s">
        <v>95</v>
      </c>
      <c r="O458" s="3">
        <v>3688</v>
      </c>
      <c r="P458" s="5">
        <v>28303</v>
      </c>
      <c r="Q458" s="5">
        <v>28065</v>
      </c>
      <c r="R458" s="5">
        <v>43983</v>
      </c>
      <c r="S458" s="3">
        <v>522</v>
      </c>
      <c r="T458" s="3">
        <v>46235</v>
      </c>
      <c r="V458" s="3">
        <v>691248</v>
      </c>
      <c r="W458" s="3">
        <v>6</v>
      </c>
      <c r="X458" s="3">
        <v>82</v>
      </c>
      <c r="Z458" s="3">
        <v>7373729</v>
      </c>
      <c r="AA458" s="3">
        <v>698954</v>
      </c>
      <c r="AB458" s="3" t="s">
        <v>593</v>
      </c>
      <c r="AC458" s="3">
        <v>2030</v>
      </c>
      <c r="AD458" s="3">
        <v>1238</v>
      </c>
      <c r="AE458" s="3">
        <v>29172</v>
      </c>
      <c r="AF458" s="3" t="s">
        <v>96</v>
      </c>
      <c r="AG458" s="3">
        <v>3965</v>
      </c>
      <c r="AH458" s="3">
        <v>29833</v>
      </c>
      <c r="AI458" s="3">
        <v>311185</v>
      </c>
      <c r="AJ458" s="3" t="s">
        <v>164</v>
      </c>
      <c r="AK458" s="3">
        <v>87</v>
      </c>
      <c r="AL458" s="3">
        <v>96</v>
      </c>
      <c r="AM458" s="3">
        <v>53</v>
      </c>
      <c r="AN458" s="3">
        <v>576161</v>
      </c>
      <c r="AO458" s="3">
        <v>875</v>
      </c>
      <c r="AP458" s="3">
        <v>3903</v>
      </c>
      <c r="AR458" s="5">
        <v>43717</v>
      </c>
      <c r="AS458" s="3">
        <v>41635</v>
      </c>
      <c r="AV458" s="3">
        <v>610</v>
      </c>
      <c r="AX458" s="3">
        <v>70</v>
      </c>
      <c r="AZ458" s="3">
        <v>1638.6</v>
      </c>
      <c r="BB458" s="3">
        <v>1903</v>
      </c>
      <c r="BC458" s="3">
        <v>39</v>
      </c>
      <c r="BD458" s="3">
        <v>9747</v>
      </c>
      <c r="BE458" s="3">
        <v>12</v>
      </c>
      <c r="BF458" s="3">
        <v>9865</v>
      </c>
      <c r="BG458" s="3">
        <v>12</v>
      </c>
      <c r="BH458" s="3">
        <v>59</v>
      </c>
      <c r="BI458" s="3">
        <v>12</v>
      </c>
      <c r="BJ458" s="3">
        <v>3554</v>
      </c>
      <c r="BK458" s="3">
        <v>3562</v>
      </c>
      <c r="BM458" s="3">
        <v>40</v>
      </c>
      <c r="BN458" s="5">
        <v>28060</v>
      </c>
      <c r="BO458" s="3">
        <v>1</v>
      </c>
      <c r="BP458" s="3">
        <v>6</v>
      </c>
      <c r="BR458" s="3" t="s">
        <v>97</v>
      </c>
      <c r="BS458" s="3">
        <v>8817</v>
      </c>
      <c r="BT458" s="3">
        <v>8</v>
      </c>
      <c r="BV458" s="3" t="s">
        <v>594</v>
      </c>
      <c r="BW458" s="3" t="s">
        <v>99</v>
      </c>
      <c r="BX458" s="3">
        <v>4</v>
      </c>
      <c r="BY458" s="3" t="s">
        <v>100</v>
      </c>
      <c r="BZ458" s="3">
        <v>664</v>
      </c>
      <c r="CA458" s="3" t="s">
        <v>101</v>
      </c>
      <c r="CD458" s="3">
        <v>27.565833600000001</v>
      </c>
      <c r="CE458" s="3">
        <v>2940</v>
      </c>
      <c r="CF458" s="3">
        <v>-98.8540426</v>
      </c>
      <c r="CI458" s="3" t="s">
        <v>102</v>
      </c>
      <c r="CJ458" s="3" t="s">
        <v>495</v>
      </c>
      <c r="CK458" s="3" t="s">
        <v>1165</v>
      </c>
      <c r="CL458" s="3">
        <v>414787</v>
      </c>
      <c r="CM458" s="3">
        <v>2953</v>
      </c>
      <c r="CO458" s="3">
        <v>31500</v>
      </c>
      <c r="CP458" s="3">
        <v>0</v>
      </c>
    </row>
    <row r="459" spans="1:94" ht="45">
      <c r="A459" s="4">
        <v>42409305590000</v>
      </c>
      <c r="B459" s="7">
        <v>4240930559</v>
      </c>
      <c r="C459" s="4">
        <f>COUNTIF(Table2[API 10/UWI],Table1[[#This Row],[Cleaned API]])</f>
        <v>0</v>
      </c>
      <c r="D459" s="7" t="str">
        <f>IFERROR(INDEX(Table2[Permit Type],MATCH(Table1[[#This Row],[Cleaned API]],Table2[API 10/UWI],0)), "Not in Permit List")</f>
        <v>Not in Permit List</v>
      </c>
      <c r="E459" s="7" t="str">
        <f>IF(AND(Table1[[#This Row],[Occurences in Magnum Permit List]]&gt;0, Table1[[#This Row],[Data Pull Permit Type]]="NewDrill"), "Y", "N")</f>
        <v>N</v>
      </c>
      <c r="F459" s="3" t="s">
        <v>89</v>
      </c>
      <c r="G459" s="3" t="s">
        <v>587</v>
      </c>
      <c r="H459" s="8"/>
      <c r="I459" s="3" t="s">
        <v>293</v>
      </c>
      <c r="J459" s="3" t="str">
        <f>LEFT(Table1[[#This Row],[County/Parish]],LEN(Table1[[#This Row],[County/Parish]])-5)</f>
        <v>SAN PATRICIO</v>
      </c>
      <c r="K459" s="3" t="s">
        <v>588</v>
      </c>
      <c r="L459" s="3" t="s">
        <v>107</v>
      </c>
      <c r="M459" s="3" t="s">
        <v>94</v>
      </c>
      <c r="N459" s="3" t="s">
        <v>95</v>
      </c>
      <c r="O459" s="3">
        <v>9014</v>
      </c>
      <c r="P459" s="5">
        <v>28654</v>
      </c>
      <c r="Q459" s="5">
        <v>27851</v>
      </c>
      <c r="R459" s="5">
        <v>40817</v>
      </c>
      <c r="S459" s="3">
        <v>200</v>
      </c>
      <c r="T459" s="3">
        <v>270414</v>
      </c>
      <c r="V459" s="3">
        <v>586394</v>
      </c>
      <c r="Y459" s="3">
        <v>18</v>
      </c>
      <c r="Z459" s="3">
        <v>0</v>
      </c>
      <c r="AA459" s="3">
        <v>631463</v>
      </c>
      <c r="AC459" s="3">
        <v>1132</v>
      </c>
      <c r="AD459" s="3">
        <v>114</v>
      </c>
      <c r="AE459" s="3">
        <v>9089</v>
      </c>
      <c r="AF459" s="3" t="s">
        <v>96</v>
      </c>
      <c r="AG459" s="3">
        <v>925</v>
      </c>
      <c r="AH459" s="3">
        <v>9243</v>
      </c>
      <c r="AI459" s="3">
        <v>0</v>
      </c>
      <c r="AK459" s="3">
        <v>55</v>
      </c>
      <c r="AL459" s="3">
        <v>56</v>
      </c>
      <c r="AM459" s="3">
        <v>6</v>
      </c>
      <c r="AN459" s="3">
        <v>338258</v>
      </c>
      <c r="AO459" s="3">
        <v>0</v>
      </c>
      <c r="AR459" s="5">
        <v>43862</v>
      </c>
      <c r="AV459" s="3">
        <v>100</v>
      </c>
      <c r="AW459" s="3">
        <v>391.56599999999997</v>
      </c>
      <c r="AX459" s="3">
        <v>460</v>
      </c>
      <c r="AY459" s="3">
        <v>2553.846</v>
      </c>
      <c r="AZ459" s="3">
        <v>9994.2000000000007</v>
      </c>
      <c r="BA459" s="3">
        <v>0</v>
      </c>
      <c r="BB459" s="3">
        <v>13958</v>
      </c>
      <c r="BC459" s="3">
        <v>124</v>
      </c>
      <c r="BD459" s="3">
        <v>8072</v>
      </c>
      <c r="BE459" s="3">
        <v>121</v>
      </c>
      <c r="BF459" s="3">
        <v>8724</v>
      </c>
      <c r="BG459" s="3">
        <v>121</v>
      </c>
      <c r="BH459" s="3">
        <v>52</v>
      </c>
      <c r="BI459" s="3">
        <v>121</v>
      </c>
      <c r="BJ459" s="3">
        <v>1250</v>
      </c>
      <c r="BK459" s="3">
        <v>7273</v>
      </c>
      <c r="BM459" s="3">
        <v>27.6</v>
      </c>
      <c r="BN459" s="5">
        <v>20059</v>
      </c>
      <c r="BO459" s="3">
        <v>1</v>
      </c>
      <c r="BP459" s="3">
        <v>3</v>
      </c>
      <c r="BQ459" s="3" t="s">
        <v>89</v>
      </c>
      <c r="BR459" s="3" t="s">
        <v>1087</v>
      </c>
      <c r="BS459" s="3">
        <v>8717</v>
      </c>
      <c r="BT459" s="3">
        <v>6023</v>
      </c>
      <c r="BV459" s="3" t="s">
        <v>387</v>
      </c>
      <c r="BW459" s="3" t="s">
        <v>99</v>
      </c>
      <c r="BX459" s="3">
        <v>4</v>
      </c>
      <c r="BY459" s="3" t="s">
        <v>100</v>
      </c>
      <c r="CA459" s="3" t="s">
        <v>101</v>
      </c>
      <c r="CD459" s="3">
        <v>27.999522299999999</v>
      </c>
      <c r="CE459" s="3">
        <v>129</v>
      </c>
      <c r="CF459" s="3">
        <v>-97.416752700000004</v>
      </c>
      <c r="CI459" s="3" t="s">
        <v>102</v>
      </c>
      <c r="CJ459" s="3" t="s">
        <v>89</v>
      </c>
      <c r="CK459" s="3" t="s">
        <v>296</v>
      </c>
      <c r="CL459" s="3">
        <v>414687</v>
      </c>
      <c r="CM459" s="3">
        <v>332</v>
      </c>
      <c r="CN459" s="3">
        <v>130</v>
      </c>
      <c r="CO459" s="3">
        <v>0</v>
      </c>
      <c r="CP459" s="3">
        <v>0</v>
      </c>
    </row>
    <row r="460" spans="1:94" ht="60">
      <c r="A460" s="4">
        <v>42479307750000</v>
      </c>
      <c r="B460" s="7">
        <v>4247930775</v>
      </c>
      <c r="C460" s="4">
        <f>COUNTIF(Table2[API 10/UWI],Table1[[#This Row],[Cleaned API]])</f>
        <v>0</v>
      </c>
      <c r="D460" s="7" t="str">
        <f>IFERROR(INDEX(Table2[Permit Type],MATCH(Table1[[#This Row],[Cleaned API]],Table2[API 10/UWI],0)), "Not in Permit List")</f>
        <v>Not in Permit List</v>
      </c>
      <c r="E460" s="7" t="str">
        <f>IF(AND(Table1[[#This Row],[Occurences in Magnum Permit List]]&gt;0, Table1[[#This Row],[Data Pull Permit Type]]="NewDrill"), "Y", "N")</f>
        <v>N</v>
      </c>
      <c r="F460" s="3" t="s">
        <v>490</v>
      </c>
      <c r="G460" s="3" t="s">
        <v>591</v>
      </c>
      <c r="H460" s="8"/>
      <c r="I460" s="3" t="s">
        <v>426</v>
      </c>
      <c r="J460" s="3" t="str">
        <f>LEFT(Table1[[#This Row],[County/Parish]],LEN(Table1[[#This Row],[County/Parish]])-5)</f>
        <v>WEBB</v>
      </c>
      <c r="K460" s="3" t="s">
        <v>592</v>
      </c>
      <c r="L460" s="3" t="s">
        <v>107</v>
      </c>
      <c r="M460" s="3" t="s">
        <v>94</v>
      </c>
      <c r="N460" s="3" t="s">
        <v>95</v>
      </c>
      <c r="O460" s="3">
        <v>3765</v>
      </c>
      <c r="Q460" s="5">
        <v>27334</v>
      </c>
      <c r="R460" s="5">
        <v>31472</v>
      </c>
      <c r="S460" s="3">
        <v>137</v>
      </c>
      <c r="T460" s="3">
        <v>305566</v>
      </c>
      <c r="V460" s="3">
        <v>510083</v>
      </c>
      <c r="X460" s="3">
        <v>27</v>
      </c>
      <c r="Y460" s="3">
        <v>126</v>
      </c>
      <c r="Z460" s="3">
        <v>0</v>
      </c>
      <c r="AA460" s="3">
        <v>561011</v>
      </c>
      <c r="AB460" s="3" t="s">
        <v>593</v>
      </c>
      <c r="AC460" s="3">
        <v>1828</v>
      </c>
      <c r="AD460" s="3">
        <v>324</v>
      </c>
      <c r="AE460" s="3">
        <v>16980</v>
      </c>
      <c r="AF460" s="3" t="s">
        <v>96</v>
      </c>
      <c r="AG460" s="3">
        <v>3028</v>
      </c>
      <c r="AH460" s="3">
        <v>17485</v>
      </c>
      <c r="AI460" s="3">
        <v>0</v>
      </c>
      <c r="AJ460" s="3" t="s">
        <v>164</v>
      </c>
      <c r="AK460" s="3">
        <v>79</v>
      </c>
      <c r="AL460" s="3">
        <v>82</v>
      </c>
      <c r="AM460" s="3">
        <v>14</v>
      </c>
      <c r="AN460" s="3">
        <v>490419</v>
      </c>
      <c r="AO460" s="3">
        <v>0</v>
      </c>
      <c r="AP460" s="3">
        <v>5441</v>
      </c>
      <c r="AQ460" s="3">
        <v>12057</v>
      </c>
      <c r="AS460" s="3">
        <v>0</v>
      </c>
      <c r="AV460" s="3">
        <v>180</v>
      </c>
      <c r="AW460" s="3">
        <v>1947.0830000000001</v>
      </c>
      <c r="AX460" s="3">
        <v>600</v>
      </c>
      <c r="AY460" s="3">
        <v>513.58900000000006</v>
      </c>
      <c r="AZ460" s="3">
        <v>5631.6</v>
      </c>
      <c r="BA460" s="3">
        <v>214.3</v>
      </c>
      <c r="BB460" s="3">
        <v>11184</v>
      </c>
      <c r="BC460" s="3">
        <v>33</v>
      </c>
      <c r="BD460" s="3">
        <v>15808</v>
      </c>
      <c r="BE460" s="3">
        <v>26</v>
      </c>
      <c r="BF460" s="3">
        <v>17114</v>
      </c>
      <c r="BG460" s="3">
        <v>26</v>
      </c>
      <c r="BH460" s="3">
        <v>103</v>
      </c>
      <c r="BI460" s="3">
        <v>26</v>
      </c>
      <c r="BJ460" s="3">
        <v>3170</v>
      </c>
      <c r="BK460" s="3">
        <v>3585</v>
      </c>
      <c r="BM460" s="3">
        <v>51.3</v>
      </c>
      <c r="BN460" s="5">
        <v>27321</v>
      </c>
      <c r="BO460" s="3">
        <v>3</v>
      </c>
      <c r="BP460" s="3">
        <v>11</v>
      </c>
      <c r="BS460" s="3">
        <v>8428</v>
      </c>
      <c r="BT460" s="3">
        <v>415</v>
      </c>
      <c r="BV460" s="3" t="s">
        <v>594</v>
      </c>
      <c r="BW460" s="3" t="s">
        <v>99</v>
      </c>
      <c r="BX460" s="3">
        <v>4</v>
      </c>
      <c r="BY460" s="3" t="s">
        <v>100</v>
      </c>
      <c r="BZ460" s="3">
        <v>669</v>
      </c>
      <c r="CA460" s="3" t="s">
        <v>101</v>
      </c>
      <c r="CD460" s="3">
        <v>27.574792200000001</v>
      </c>
      <c r="CE460" s="3">
        <v>1627</v>
      </c>
      <c r="CF460" s="3">
        <v>-98.850605299999998</v>
      </c>
      <c r="CI460" s="3" t="s">
        <v>102</v>
      </c>
      <c r="CJ460" s="3" t="s">
        <v>495</v>
      </c>
      <c r="CK460" s="3" t="s">
        <v>513</v>
      </c>
      <c r="CL460" s="3">
        <v>414398</v>
      </c>
      <c r="CM460" s="3">
        <v>2400</v>
      </c>
      <c r="CN460" s="3">
        <v>4673</v>
      </c>
      <c r="CO460" s="3">
        <v>0</v>
      </c>
      <c r="CP460" s="3">
        <v>9595</v>
      </c>
    </row>
    <row r="461" spans="1:94" ht="30">
      <c r="A461" s="4">
        <v>42409301830000</v>
      </c>
      <c r="B461" s="7">
        <v>4240930183</v>
      </c>
      <c r="C461" s="4">
        <f>COUNTIF(Table2[API 10/UWI],Table1[[#This Row],[Cleaned API]])</f>
        <v>0</v>
      </c>
      <c r="D461" s="7" t="str">
        <f>IFERROR(INDEX(Table2[Permit Type],MATCH(Table1[[#This Row],[Cleaned API]],Table2[API 10/UWI],0)), "Not in Permit List")</f>
        <v>Not in Permit List</v>
      </c>
      <c r="E461" s="7" t="str">
        <f>IF(AND(Table1[[#This Row],[Occurences in Magnum Permit List]]&gt;0, Table1[[#This Row],[Data Pull Permit Type]]="NewDrill"), "Y", "N")</f>
        <v>N</v>
      </c>
      <c r="F461" s="3" t="s">
        <v>89</v>
      </c>
      <c r="G461" s="3" t="s">
        <v>562</v>
      </c>
      <c r="H461" s="8"/>
      <c r="I461" s="3" t="s">
        <v>293</v>
      </c>
      <c r="J461" s="3" t="str">
        <f>LEFT(Table1[[#This Row],[County/Parish]],LEN(Table1[[#This Row],[County/Parish]])-5)</f>
        <v>SAN PATRICIO</v>
      </c>
      <c r="K461" s="3">
        <v>8350</v>
      </c>
      <c r="L461" s="3" t="s">
        <v>107</v>
      </c>
      <c r="M461" s="3" t="s">
        <v>94</v>
      </c>
      <c r="N461" s="3" t="s">
        <v>95</v>
      </c>
      <c r="O461" s="3">
        <v>9549</v>
      </c>
      <c r="Q461" s="5">
        <v>25993</v>
      </c>
      <c r="R461" s="5">
        <v>31199</v>
      </c>
      <c r="S461" s="3">
        <v>165</v>
      </c>
      <c r="T461" s="3">
        <v>14806</v>
      </c>
      <c r="V461" s="3">
        <v>38382</v>
      </c>
      <c r="X461" s="3">
        <v>39</v>
      </c>
      <c r="Z461" s="3">
        <v>0</v>
      </c>
      <c r="AA461" s="3">
        <v>40850</v>
      </c>
      <c r="AC461" s="3">
        <v>662</v>
      </c>
      <c r="AD461" s="3">
        <v>1</v>
      </c>
      <c r="AE461" s="3">
        <v>6386</v>
      </c>
      <c r="AF461" s="3" t="s">
        <v>96</v>
      </c>
      <c r="AG461" s="3">
        <v>6</v>
      </c>
      <c r="AH461" s="3">
        <v>6387</v>
      </c>
      <c r="AI461" s="3">
        <v>0</v>
      </c>
      <c r="AK461" s="3">
        <v>52</v>
      </c>
      <c r="AL461" s="3">
        <v>52</v>
      </c>
      <c r="AM461" s="3">
        <v>0</v>
      </c>
      <c r="AN461" s="3">
        <v>311833</v>
      </c>
      <c r="AO461" s="3">
        <v>0</v>
      </c>
      <c r="AP461" s="3">
        <v>1151</v>
      </c>
      <c r="AQ461" s="3">
        <v>2684</v>
      </c>
      <c r="AS461" s="3">
        <v>0</v>
      </c>
      <c r="AV461" s="3">
        <v>0</v>
      </c>
      <c r="AW461" s="3">
        <v>3086.7820000000002</v>
      </c>
      <c r="AX461" s="3">
        <v>390</v>
      </c>
      <c r="AY461" s="3">
        <v>323.96199999999999</v>
      </c>
      <c r="AZ461" s="3">
        <v>1559000</v>
      </c>
      <c r="BB461" s="3">
        <v>461</v>
      </c>
      <c r="BC461" s="3">
        <v>169</v>
      </c>
      <c r="BD461" s="3">
        <v>1559</v>
      </c>
      <c r="BE461" s="3">
        <v>2</v>
      </c>
      <c r="BF461" s="3">
        <v>1559</v>
      </c>
      <c r="BG461" s="3">
        <v>2</v>
      </c>
      <c r="BH461" s="3">
        <v>9</v>
      </c>
      <c r="BI461" s="3">
        <v>2</v>
      </c>
      <c r="BJ461" s="3">
        <v>7604</v>
      </c>
      <c r="BK461" s="3">
        <v>8384</v>
      </c>
      <c r="BM461" s="3">
        <v>37</v>
      </c>
      <c r="BN461" s="5">
        <v>24455</v>
      </c>
      <c r="BO461" s="3">
        <v>1</v>
      </c>
      <c r="BP461" s="3">
        <v>2</v>
      </c>
      <c r="BS461" s="3">
        <v>7767</v>
      </c>
      <c r="BT461" s="3">
        <v>780</v>
      </c>
      <c r="BV461" s="3" t="s">
        <v>563</v>
      </c>
      <c r="BW461" s="3" t="s">
        <v>99</v>
      </c>
      <c r="BX461" s="3">
        <v>4</v>
      </c>
      <c r="BY461" s="3" t="s">
        <v>100</v>
      </c>
      <c r="CA461" s="3" t="s">
        <v>101</v>
      </c>
      <c r="CD461" s="3">
        <v>28.051642900000001</v>
      </c>
      <c r="CE461" s="3">
        <v>119</v>
      </c>
      <c r="CF461" s="3">
        <v>-97.385074799999998</v>
      </c>
      <c r="CI461" s="3" t="s">
        <v>102</v>
      </c>
      <c r="CJ461" s="3" t="s">
        <v>89</v>
      </c>
      <c r="CK461" s="3" t="s">
        <v>564</v>
      </c>
      <c r="CL461" s="3">
        <v>413741</v>
      </c>
      <c r="CM461" s="3">
        <v>749</v>
      </c>
      <c r="CN461" s="3">
        <v>2312</v>
      </c>
      <c r="CO461" s="3">
        <v>0</v>
      </c>
      <c r="CP461" s="3">
        <v>0</v>
      </c>
    </row>
    <row r="462" spans="1:94" ht="45">
      <c r="A462" s="4">
        <v>42273020030000</v>
      </c>
      <c r="B462" s="7">
        <v>4227302003</v>
      </c>
      <c r="C462" s="4">
        <f>COUNTIF(Table2[API 10/UWI],Table1[[#This Row],[Cleaned API]])</f>
        <v>0</v>
      </c>
      <c r="D462" s="7" t="str">
        <f>IFERROR(INDEX(Table2[Permit Type],MATCH(Table1[[#This Row],[Cleaned API]],Table2[API 10/UWI],0)), "Not in Permit List")</f>
        <v>Not in Permit List</v>
      </c>
      <c r="E462" s="7" t="str">
        <f>IF(AND(Table1[[#This Row],[Occurences in Magnum Permit List]]&gt;0, Table1[[#This Row],[Data Pull Permit Type]]="NewDrill"), "Y", "N")</f>
        <v>N</v>
      </c>
      <c r="F462" s="3" t="s">
        <v>89</v>
      </c>
      <c r="G462" s="3" t="s">
        <v>619</v>
      </c>
      <c r="H462" s="8" t="s">
        <v>1166</v>
      </c>
      <c r="I462" s="3" t="s">
        <v>483</v>
      </c>
      <c r="J462" s="3" t="str">
        <f>LEFT(Table1[[#This Row],[County/Parish]],LEN(Table1[[#This Row],[County/Parish]])-5)</f>
        <v>KLEBERG</v>
      </c>
      <c r="K462" s="3" t="s">
        <v>1167</v>
      </c>
      <c r="L462" s="3" t="s">
        <v>107</v>
      </c>
      <c r="M462" s="3" t="s">
        <v>94</v>
      </c>
      <c r="N462" s="3" t="s">
        <v>95</v>
      </c>
      <c r="O462" s="3">
        <v>9300</v>
      </c>
      <c r="P462" s="5">
        <v>37824</v>
      </c>
      <c r="Q462" s="5">
        <v>25689</v>
      </c>
      <c r="R462" s="5">
        <v>38443</v>
      </c>
      <c r="S462" s="3">
        <v>321</v>
      </c>
      <c r="T462" s="3">
        <v>266926</v>
      </c>
      <c r="V462" s="3">
        <v>147403</v>
      </c>
      <c r="Y462" s="3">
        <v>2</v>
      </c>
      <c r="Z462" s="3">
        <v>0</v>
      </c>
      <c r="AA462" s="3">
        <v>191891</v>
      </c>
      <c r="AC462" s="3">
        <v>1175</v>
      </c>
      <c r="AD462" s="3">
        <v>953</v>
      </c>
      <c r="AE462" s="3">
        <v>17212</v>
      </c>
      <c r="AF462" s="3" t="s">
        <v>96</v>
      </c>
      <c r="AG462" s="3">
        <v>2616</v>
      </c>
      <c r="AH462" s="3">
        <v>17648</v>
      </c>
      <c r="AI462" s="3">
        <v>0</v>
      </c>
      <c r="AK462" s="3">
        <v>12</v>
      </c>
      <c r="AL462" s="3">
        <v>19</v>
      </c>
      <c r="AM462" s="3">
        <v>40</v>
      </c>
      <c r="AN462" s="3">
        <v>112167</v>
      </c>
      <c r="AO462" s="3">
        <v>0</v>
      </c>
      <c r="AP462" s="3">
        <v>1422</v>
      </c>
      <c r="AQ462" s="3">
        <v>3097</v>
      </c>
      <c r="AR462" s="5">
        <v>43905</v>
      </c>
      <c r="AS462" s="3">
        <v>0</v>
      </c>
      <c r="AV462" s="3">
        <v>3300</v>
      </c>
      <c r="AX462" s="3">
        <v>1810</v>
      </c>
      <c r="AZ462" s="3">
        <v>303.39999999999998</v>
      </c>
      <c r="BA462" s="3">
        <v>0</v>
      </c>
      <c r="BB462" s="3">
        <v>10112</v>
      </c>
      <c r="BC462" s="3">
        <v>55</v>
      </c>
      <c r="BD462" s="3">
        <v>5499</v>
      </c>
      <c r="BE462" s="3">
        <v>5</v>
      </c>
      <c r="BF462" s="3">
        <v>6136</v>
      </c>
      <c r="BG462" s="3">
        <v>8</v>
      </c>
      <c r="BH462" s="3">
        <v>37</v>
      </c>
      <c r="BI462" s="3">
        <v>8</v>
      </c>
      <c r="BJ462" s="3">
        <v>8854</v>
      </c>
      <c r="BK462" s="3">
        <v>8980</v>
      </c>
      <c r="BM462" s="3">
        <v>40</v>
      </c>
      <c r="BN462" s="5">
        <v>24532</v>
      </c>
      <c r="BO462" s="3">
        <v>1</v>
      </c>
      <c r="BP462" s="3">
        <v>1</v>
      </c>
      <c r="BQ462" s="3" t="s">
        <v>89</v>
      </c>
      <c r="BR462" s="3" t="s">
        <v>335</v>
      </c>
      <c r="BS462" s="3">
        <v>7654</v>
      </c>
      <c r="BT462" s="3">
        <v>126</v>
      </c>
      <c r="BV462" s="3" t="s">
        <v>486</v>
      </c>
      <c r="BW462" s="3" t="s">
        <v>99</v>
      </c>
      <c r="BX462" s="3">
        <v>4</v>
      </c>
      <c r="BY462" s="3" t="s">
        <v>100</v>
      </c>
      <c r="CA462" s="3" t="s">
        <v>101</v>
      </c>
      <c r="CD462" s="3">
        <v>27.309329399999999</v>
      </c>
      <c r="CE462" s="3">
        <v>232</v>
      </c>
      <c r="CF462" s="3">
        <v>-97.733821500000005</v>
      </c>
      <c r="CI462" s="3" t="s">
        <v>102</v>
      </c>
      <c r="CJ462" s="3" t="s">
        <v>89</v>
      </c>
      <c r="CK462" s="3" t="s">
        <v>487</v>
      </c>
      <c r="CL462" s="3">
        <v>413629</v>
      </c>
      <c r="CN462" s="3">
        <v>256</v>
      </c>
      <c r="CO462" s="3">
        <v>0</v>
      </c>
      <c r="CP462" s="3">
        <v>0</v>
      </c>
    </row>
    <row r="463" spans="1:94" ht="60">
      <c r="A463" s="4">
        <v>42007200380000</v>
      </c>
      <c r="B463" s="7">
        <v>4200720038</v>
      </c>
      <c r="C463" s="4">
        <f>COUNTIF(Table2[API 10/UWI],Table1[[#This Row],[Cleaned API]])</f>
        <v>2</v>
      </c>
      <c r="D463" s="7" t="str">
        <f>IFERROR(INDEX(Table2[Permit Type],MATCH(Table1[[#This Row],[Cleaned API]],Table2[API 10/UWI],0)), "Not in Permit List")</f>
        <v>Recomplete</v>
      </c>
      <c r="E463" s="7" t="str">
        <f>IF(AND(Table1[[#This Row],[Occurences in Magnum Permit List]]&gt;0, Table1[[#This Row],[Data Pull Permit Type]]="NewDrill"), "Y", "N")</f>
        <v>N</v>
      </c>
      <c r="F463" s="3" t="s">
        <v>502</v>
      </c>
      <c r="G463" s="3" t="s">
        <v>1130</v>
      </c>
      <c r="H463" s="8" t="s">
        <v>596</v>
      </c>
      <c r="I463" s="3" t="s">
        <v>298</v>
      </c>
      <c r="J463" s="3" t="str">
        <f>LEFT(Table1[[#This Row],[County/Parish]],LEN(Table1[[#This Row],[County/Parish]])-5)</f>
        <v>ARANSAS</v>
      </c>
      <c r="K463" s="3" t="s">
        <v>1168</v>
      </c>
      <c r="L463" s="3" t="s">
        <v>107</v>
      </c>
      <c r="M463" s="3" t="s">
        <v>94</v>
      </c>
      <c r="N463" s="3" t="s">
        <v>95</v>
      </c>
      <c r="O463" s="3">
        <v>10555</v>
      </c>
      <c r="P463" s="5">
        <v>24223</v>
      </c>
      <c r="Q463" s="5">
        <v>25082</v>
      </c>
      <c r="R463" s="5">
        <v>33270</v>
      </c>
      <c r="S463" s="3">
        <v>268</v>
      </c>
      <c r="T463" s="3">
        <v>578771</v>
      </c>
      <c r="V463" s="3">
        <v>573788</v>
      </c>
      <c r="X463" s="3">
        <v>51</v>
      </c>
      <c r="Y463" s="3">
        <v>1</v>
      </c>
      <c r="Z463" s="3">
        <v>0</v>
      </c>
      <c r="AA463" s="3">
        <v>670250</v>
      </c>
      <c r="AC463" s="3">
        <v>2141</v>
      </c>
      <c r="AD463" s="3">
        <v>2723</v>
      </c>
      <c r="AE463" s="3">
        <v>22761</v>
      </c>
      <c r="AF463" s="3" t="s">
        <v>96</v>
      </c>
      <c r="AG463" s="3">
        <v>24661</v>
      </c>
      <c r="AH463" s="3">
        <v>26871</v>
      </c>
      <c r="AI463" s="3">
        <v>0</v>
      </c>
      <c r="AK463" s="3">
        <v>139</v>
      </c>
      <c r="AL463" s="3">
        <v>169</v>
      </c>
      <c r="AM463" s="3">
        <v>177</v>
      </c>
      <c r="AN463" s="3">
        <v>1014097</v>
      </c>
      <c r="AO463" s="3">
        <v>0</v>
      </c>
      <c r="AP463" s="3">
        <v>2098</v>
      </c>
      <c r="AQ463" s="3">
        <v>12</v>
      </c>
      <c r="AR463" s="5">
        <v>37243</v>
      </c>
      <c r="AS463" s="3">
        <v>0</v>
      </c>
      <c r="AV463" s="3">
        <v>1270</v>
      </c>
      <c r="AW463" s="3">
        <v>5.9909999999999997</v>
      </c>
      <c r="AX463" s="3">
        <v>1010</v>
      </c>
      <c r="AY463" s="3">
        <v>166916.66699999999</v>
      </c>
      <c r="AZ463" s="3">
        <v>786.1</v>
      </c>
      <c r="BA463" s="3">
        <v>51000</v>
      </c>
      <c r="BB463" s="3">
        <v>10684</v>
      </c>
      <c r="BC463" s="3">
        <v>25</v>
      </c>
      <c r="BD463" s="3">
        <v>4555</v>
      </c>
      <c r="BE463" s="3">
        <v>9</v>
      </c>
      <c r="BF463" s="3">
        <v>5446</v>
      </c>
      <c r="BG463" s="3">
        <v>25</v>
      </c>
      <c r="BH463" s="3">
        <v>33</v>
      </c>
      <c r="BI463" s="3">
        <v>25</v>
      </c>
      <c r="BJ463" s="3">
        <v>7798</v>
      </c>
      <c r="BK463" s="3">
        <v>7807</v>
      </c>
      <c r="BM463" s="3">
        <v>41</v>
      </c>
      <c r="BN463" s="5">
        <v>24985</v>
      </c>
      <c r="BO463" s="3">
        <v>1</v>
      </c>
      <c r="BP463" s="3">
        <v>1</v>
      </c>
      <c r="BR463" s="3" t="s">
        <v>951</v>
      </c>
      <c r="BS463" s="3">
        <v>7227</v>
      </c>
      <c r="BT463" s="3">
        <v>9</v>
      </c>
      <c r="BV463" s="3" t="s">
        <v>1020</v>
      </c>
      <c r="BW463" s="3" t="s">
        <v>99</v>
      </c>
      <c r="BX463" s="3">
        <v>4</v>
      </c>
      <c r="BY463" s="3" t="s">
        <v>100</v>
      </c>
      <c r="CA463" s="3" t="s">
        <v>101</v>
      </c>
      <c r="CD463" s="3">
        <v>27.975169099999999</v>
      </c>
      <c r="CE463" s="3">
        <v>160</v>
      </c>
      <c r="CF463" s="3">
        <v>-97.089717899999997</v>
      </c>
      <c r="CG463" s="3">
        <v>244</v>
      </c>
      <c r="CI463" s="3" t="s">
        <v>102</v>
      </c>
      <c r="CJ463" s="3" t="s">
        <v>502</v>
      </c>
      <c r="CK463" s="3" t="s">
        <v>1088</v>
      </c>
      <c r="CL463" s="3">
        <v>413205</v>
      </c>
      <c r="CM463" s="3">
        <v>2003</v>
      </c>
      <c r="CN463" s="3">
        <v>12</v>
      </c>
      <c r="CO463" s="3">
        <v>0</v>
      </c>
      <c r="CP463" s="3">
        <v>0</v>
      </c>
    </row>
    <row r="464" spans="1:94" ht="45">
      <c r="A464" s="4">
        <v>42007200380000</v>
      </c>
      <c r="B464" s="7">
        <v>4200720038</v>
      </c>
      <c r="C464" s="4">
        <f>COUNTIF(Table2[API 10/UWI],Table1[[#This Row],[Cleaned API]])</f>
        <v>2</v>
      </c>
      <c r="D464" s="7" t="str">
        <f>IFERROR(INDEX(Table2[Permit Type],MATCH(Table1[[#This Row],[Cleaned API]],Table2[API 10/UWI],0)), "Not in Permit List")</f>
        <v>Recomplete</v>
      </c>
      <c r="E464" s="7" t="str">
        <f>IF(AND(Table1[[#This Row],[Occurences in Magnum Permit List]]&gt;0, Table1[[#This Row],[Data Pull Permit Type]]="NewDrill"), "Y", "N")</f>
        <v>N</v>
      </c>
      <c r="F464" s="3" t="s">
        <v>502</v>
      </c>
      <c r="G464" s="3" t="s">
        <v>1130</v>
      </c>
      <c r="H464" s="8" t="s">
        <v>1169</v>
      </c>
      <c r="I464" s="3" t="s">
        <v>298</v>
      </c>
      <c r="J464" s="3" t="str">
        <f>LEFT(Table1[[#This Row],[County/Parish]],LEN(Table1[[#This Row],[County/Parish]])-5)</f>
        <v>ARANSAS</v>
      </c>
      <c r="K464" s="3" t="s">
        <v>1170</v>
      </c>
      <c r="L464" s="3" t="s">
        <v>107</v>
      </c>
      <c r="M464" s="3" t="s">
        <v>94</v>
      </c>
      <c r="N464" s="3" t="s">
        <v>95</v>
      </c>
      <c r="O464" s="3">
        <v>10555</v>
      </c>
      <c r="P464" s="5">
        <v>24223</v>
      </c>
      <c r="Q464" s="5">
        <v>25082</v>
      </c>
      <c r="R464" s="5">
        <v>26359</v>
      </c>
      <c r="S464" s="3">
        <v>43</v>
      </c>
      <c r="T464" s="3">
        <v>60770</v>
      </c>
      <c r="V464" s="3">
        <v>81337</v>
      </c>
      <c r="X464" s="3">
        <v>142</v>
      </c>
      <c r="Y464" s="3">
        <v>267</v>
      </c>
      <c r="Z464" s="3">
        <v>0</v>
      </c>
      <c r="AA464" s="3">
        <v>91465</v>
      </c>
      <c r="AC464" s="3">
        <v>2514</v>
      </c>
      <c r="AD464" s="3">
        <v>1910</v>
      </c>
      <c r="AE464" s="3">
        <v>23559</v>
      </c>
      <c r="AF464" s="3" t="s">
        <v>96</v>
      </c>
      <c r="AG464" s="3">
        <v>16626</v>
      </c>
      <c r="AH464" s="3">
        <v>26330</v>
      </c>
      <c r="AI464" s="3">
        <v>0</v>
      </c>
      <c r="AK464" s="3">
        <v>178</v>
      </c>
      <c r="AL464" s="3">
        <v>200</v>
      </c>
      <c r="AM464" s="3">
        <v>135</v>
      </c>
      <c r="AN464" s="3">
        <v>1200000</v>
      </c>
      <c r="AO464" s="3">
        <v>0</v>
      </c>
      <c r="AP464" s="3">
        <v>18123</v>
      </c>
      <c r="AQ464" s="3">
        <v>4583</v>
      </c>
      <c r="AR464" s="5">
        <v>37243</v>
      </c>
      <c r="AS464" s="3">
        <v>0</v>
      </c>
      <c r="AV464" s="3">
        <v>760</v>
      </c>
      <c r="AW464" s="3">
        <v>1397.9280000000001</v>
      </c>
      <c r="AX464" s="3">
        <v>750</v>
      </c>
      <c r="AY464" s="3">
        <v>715.34400000000005</v>
      </c>
      <c r="AZ464" s="3">
        <v>1315.9</v>
      </c>
      <c r="BA464" s="3">
        <v>531.79999999999995</v>
      </c>
      <c r="BB464" s="3">
        <v>4182</v>
      </c>
      <c r="BC464" s="3">
        <v>2</v>
      </c>
      <c r="BD464" s="3">
        <v>5503</v>
      </c>
      <c r="BE464" s="3">
        <v>2</v>
      </c>
      <c r="BF464" s="3">
        <v>6200</v>
      </c>
      <c r="BG464" s="3">
        <v>2</v>
      </c>
      <c r="BH464" s="3">
        <v>37</v>
      </c>
      <c r="BI464" s="3">
        <v>2</v>
      </c>
      <c r="BJ464" s="3">
        <v>8155</v>
      </c>
      <c r="BK464" s="3">
        <v>8159</v>
      </c>
      <c r="BM464" s="3">
        <v>41.4</v>
      </c>
      <c r="BN464" s="5">
        <v>24985</v>
      </c>
      <c r="BO464" s="3">
        <v>1</v>
      </c>
      <c r="BP464" s="3">
        <v>1</v>
      </c>
      <c r="BS464" s="3">
        <v>7223</v>
      </c>
      <c r="BT464" s="3">
        <v>4</v>
      </c>
      <c r="BV464" s="3" t="s">
        <v>1020</v>
      </c>
      <c r="BW464" s="3" t="s">
        <v>99</v>
      </c>
      <c r="BX464" s="3">
        <v>4</v>
      </c>
      <c r="BY464" s="3" t="s">
        <v>100</v>
      </c>
      <c r="CA464" s="3" t="s">
        <v>101</v>
      </c>
      <c r="CD464" s="3">
        <v>27.975169099999999</v>
      </c>
      <c r="CE464" s="3">
        <v>160</v>
      </c>
      <c r="CF464" s="3">
        <v>-97.089717899999997</v>
      </c>
      <c r="CG464" s="3">
        <v>244</v>
      </c>
      <c r="CI464" s="3" t="s">
        <v>102</v>
      </c>
      <c r="CJ464" s="3" t="s">
        <v>502</v>
      </c>
      <c r="CK464" s="3" t="s">
        <v>1088</v>
      </c>
      <c r="CL464" s="3">
        <v>413201</v>
      </c>
      <c r="CM464" s="3">
        <v>5986</v>
      </c>
      <c r="CN464" s="3">
        <v>8368</v>
      </c>
      <c r="CO464" s="3">
        <v>0</v>
      </c>
      <c r="CP464" s="3">
        <v>0</v>
      </c>
    </row>
    <row r="465" spans="1:94" ht="45">
      <c r="A465" s="4">
        <v>42409013010000</v>
      </c>
      <c r="B465" s="7">
        <v>4240901301</v>
      </c>
      <c r="C465" s="4">
        <f>COUNTIF(Table2[API 10/UWI],Table1[[#This Row],[Cleaned API]])</f>
        <v>0</v>
      </c>
      <c r="D465" s="7" t="str">
        <f>IFERROR(INDEX(Table2[Permit Type],MATCH(Table1[[#This Row],[Cleaned API]],Table2[API 10/UWI],0)), "Not in Permit List")</f>
        <v>Not in Permit List</v>
      </c>
      <c r="E465" s="7" t="str">
        <f>IF(AND(Table1[[#This Row],[Occurences in Magnum Permit List]]&gt;0, Table1[[#This Row],[Data Pull Permit Type]]="NewDrill"), "Y", "N")</f>
        <v>N</v>
      </c>
      <c r="F465" s="3" t="s">
        <v>89</v>
      </c>
      <c r="G465" s="3" t="s">
        <v>590</v>
      </c>
      <c r="H465" s="8"/>
      <c r="I465" s="3" t="s">
        <v>293</v>
      </c>
      <c r="J465" s="3" t="str">
        <f>LEFT(Table1[[#This Row],[County/Parish]],LEN(Table1[[#This Row],[County/Parish]])-5)</f>
        <v>SAN PATRICIO</v>
      </c>
      <c r="K465" s="3" t="s">
        <v>588</v>
      </c>
      <c r="L465" s="3" t="s">
        <v>107</v>
      </c>
      <c r="M465" s="3" t="s">
        <v>94</v>
      </c>
      <c r="N465" s="3" t="s">
        <v>95</v>
      </c>
      <c r="O465" s="3">
        <v>9470</v>
      </c>
      <c r="P465" s="5">
        <v>30334</v>
      </c>
      <c r="Q465" s="5">
        <v>18415</v>
      </c>
      <c r="R465" s="5">
        <v>43891</v>
      </c>
      <c r="S465" s="3">
        <v>508</v>
      </c>
      <c r="T465" s="3">
        <v>70872</v>
      </c>
      <c r="U465" s="3">
        <v>1</v>
      </c>
      <c r="V465" s="3">
        <v>483733</v>
      </c>
      <c r="W465" s="3">
        <v>2</v>
      </c>
      <c r="X465" s="3">
        <v>105</v>
      </c>
      <c r="Z465" s="3">
        <v>111370714</v>
      </c>
      <c r="AA465" s="3">
        <v>495545</v>
      </c>
      <c r="AC465" s="3">
        <v>1117</v>
      </c>
      <c r="AE465" s="3">
        <v>22627</v>
      </c>
      <c r="AF465" s="3" t="s">
        <v>96</v>
      </c>
      <c r="AG465" s="3">
        <v>0</v>
      </c>
      <c r="AH465" s="3">
        <v>22627</v>
      </c>
      <c r="AI465" s="3">
        <v>5215104</v>
      </c>
      <c r="AK465" s="3">
        <v>139</v>
      </c>
      <c r="AL465" s="3">
        <v>139</v>
      </c>
      <c r="AM465" s="3">
        <v>0</v>
      </c>
      <c r="AN465" s="3">
        <v>831484</v>
      </c>
      <c r="AO465" s="3">
        <v>31522</v>
      </c>
      <c r="AP465" s="3">
        <v>1050</v>
      </c>
      <c r="AQ465" s="3">
        <v>488</v>
      </c>
      <c r="AR465" s="5">
        <v>44045</v>
      </c>
      <c r="AS465" s="3">
        <v>170389</v>
      </c>
      <c r="AV465" s="3">
        <v>0</v>
      </c>
      <c r="AW465" s="3">
        <v>322.14800000000002</v>
      </c>
      <c r="AX465" s="3">
        <v>150</v>
      </c>
      <c r="AY465" s="3">
        <v>3104.1669999999999</v>
      </c>
      <c r="BB465" s="3">
        <v>3150</v>
      </c>
      <c r="BC465" s="3">
        <v>212</v>
      </c>
      <c r="BD465" s="3">
        <v>4403</v>
      </c>
      <c r="BE465" s="3">
        <v>3</v>
      </c>
      <c r="BF465" s="3">
        <v>4403</v>
      </c>
      <c r="BG465" s="3">
        <v>3</v>
      </c>
      <c r="BH465" s="3">
        <v>26</v>
      </c>
      <c r="BI465" s="3">
        <v>3</v>
      </c>
      <c r="BJ465" s="3">
        <v>5568</v>
      </c>
      <c r="BK465" s="3">
        <v>7499</v>
      </c>
      <c r="BM465" s="3">
        <v>21.7</v>
      </c>
      <c r="BN465" s="5">
        <v>29039</v>
      </c>
      <c r="BO465" s="3">
        <v>1</v>
      </c>
      <c r="BP465" s="3">
        <v>1</v>
      </c>
      <c r="BR465" s="3" t="s">
        <v>294</v>
      </c>
      <c r="BS465" s="3">
        <v>3212</v>
      </c>
      <c r="BT465" s="3">
        <v>1931</v>
      </c>
      <c r="BV465" s="3" t="s">
        <v>387</v>
      </c>
      <c r="BW465" s="3" t="s">
        <v>99</v>
      </c>
      <c r="BX465" s="3">
        <v>4</v>
      </c>
      <c r="BY465" s="3" t="s">
        <v>100</v>
      </c>
      <c r="CA465" s="3" t="s">
        <v>101</v>
      </c>
      <c r="CD465" s="3">
        <v>28.000365200000001</v>
      </c>
      <c r="CE465" s="3">
        <v>129</v>
      </c>
      <c r="CF465" s="3">
        <v>-97.429040000000001</v>
      </c>
      <c r="CG465" s="3">
        <v>11</v>
      </c>
      <c r="CI465" s="3" t="s">
        <v>102</v>
      </c>
      <c r="CJ465" s="3" t="s">
        <v>89</v>
      </c>
      <c r="CK465" s="3" t="s">
        <v>296</v>
      </c>
      <c r="CL465" s="3">
        <v>409551</v>
      </c>
      <c r="CM465" s="3">
        <v>745</v>
      </c>
      <c r="CN465" s="3">
        <v>240</v>
      </c>
      <c r="CO465" s="3">
        <v>192087</v>
      </c>
      <c r="CP465" s="3">
        <v>6114</v>
      </c>
    </row>
    <row r="466" spans="1:94" ht="60">
      <c r="A466" s="4">
        <v>42481329570000</v>
      </c>
      <c r="B466" s="7">
        <v>4248132957</v>
      </c>
      <c r="C466" s="4">
        <f>COUNTIF(Table2[API 10/UWI],Table1[[#This Row],[Cleaned API]])</f>
        <v>2</v>
      </c>
      <c r="D466" s="7" t="str">
        <f>IFERROR(INDEX(Table2[Permit Type],MATCH(Table1[[#This Row],[Cleaned API]],Table2[API 10/UWI],0)), "Not in Permit List")</f>
        <v>Recomplete</v>
      </c>
      <c r="E466" s="7" t="str">
        <f>IF(AND(Table1[[#This Row],[Occurences in Magnum Permit List]]&gt;0, Table1[[#This Row],[Data Pull Permit Type]]="NewDrill"), "Y", "N")</f>
        <v>N</v>
      </c>
      <c r="F466" s="3" t="s">
        <v>89</v>
      </c>
      <c r="G466" s="3" t="s">
        <v>544</v>
      </c>
      <c r="H466" s="8">
        <v>1</v>
      </c>
      <c r="I466" s="3" t="s">
        <v>142</v>
      </c>
      <c r="J466" s="3" t="str">
        <f>LEFT(Table1[[#This Row],[County/Parish]],LEN(Table1[[#This Row],[County/Parish]])-5)</f>
        <v>WHARTON</v>
      </c>
      <c r="K466" s="3">
        <v>6050</v>
      </c>
      <c r="L466" s="3" t="s">
        <v>107</v>
      </c>
      <c r="M466" s="3" t="s">
        <v>94</v>
      </c>
      <c r="N466" s="3" t="s">
        <v>95</v>
      </c>
      <c r="O466" s="3">
        <v>7513</v>
      </c>
      <c r="P466" s="5">
        <v>31479</v>
      </c>
      <c r="Q466" s="5">
        <v>35643</v>
      </c>
      <c r="R466" s="5">
        <v>35765</v>
      </c>
      <c r="S466" s="3">
        <v>3</v>
      </c>
      <c r="V466" s="3">
        <v>398</v>
      </c>
      <c r="X466" s="3">
        <v>3</v>
      </c>
      <c r="Z466" s="3">
        <v>679</v>
      </c>
      <c r="AA466" s="3">
        <v>398</v>
      </c>
      <c r="AC466" s="3">
        <v>246</v>
      </c>
      <c r="AF466" s="3" t="s">
        <v>108</v>
      </c>
      <c r="AK466" s="3">
        <v>5</v>
      </c>
      <c r="AL466" s="3">
        <v>5</v>
      </c>
      <c r="AM466" s="3">
        <v>0</v>
      </c>
      <c r="AN466" s="3">
        <v>29800</v>
      </c>
      <c r="AO466" s="3">
        <v>5</v>
      </c>
      <c r="AR466" s="5">
        <v>41306</v>
      </c>
      <c r="AV466" s="3">
        <v>0</v>
      </c>
      <c r="AX466" s="3">
        <v>0</v>
      </c>
      <c r="BD466" s="3">
        <v>246</v>
      </c>
      <c r="BE466" s="3">
        <v>1</v>
      </c>
      <c r="BF466" s="3">
        <v>246</v>
      </c>
      <c r="BG466" s="3">
        <v>1</v>
      </c>
      <c r="BH466" s="3">
        <v>1</v>
      </c>
      <c r="BI466" s="3">
        <v>1</v>
      </c>
      <c r="BJ466" s="3">
        <v>6061</v>
      </c>
      <c r="BK466" s="3">
        <v>6064</v>
      </c>
      <c r="BM466" s="3">
        <v>38.700000000000003</v>
      </c>
      <c r="BN466" s="5">
        <v>31492</v>
      </c>
      <c r="BO466" s="3">
        <v>1</v>
      </c>
      <c r="BP466" s="3">
        <v>1</v>
      </c>
      <c r="BQ466" s="3" t="s">
        <v>1171</v>
      </c>
      <c r="BR466" s="3" t="s">
        <v>165</v>
      </c>
      <c r="BS466" s="3">
        <v>23409</v>
      </c>
      <c r="BT466" s="3">
        <v>3</v>
      </c>
      <c r="BV466" s="3" t="s">
        <v>1172</v>
      </c>
      <c r="BW466" s="3" t="s">
        <v>99</v>
      </c>
      <c r="BX466" s="3">
        <v>3</v>
      </c>
      <c r="BY466" s="3" t="s">
        <v>100</v>
      </c>
      <c r="BZ466" s="3">
        <v>62</v>
      </c>
      <c r="CA466" s="3" t="s">
        <v>101</v>
      </c>
      <c r="CD466" s="3">
        <v>29.111374600000001</v>
      </c>
      <c r="CE466" s="3">
        <v>567</v>
      </c>
      <c r="CF466" s="3">
        <v>-96.237239000000002</v>
      </c>
      <c r="CI466" s="3" t="s">
        <v>102</v>
      </c>
      <c r="CJ466" s="3" t="s">
        <v>89</v>
      </c>
      <c r="CK466" s="3" t="s">
        <v>547</v>
      </c>
      <c r="CL466" s="3">
        <v>407049</v>
      </c>
      <c r="CM466" s="3">
        <v>398</v>
      </c>
      <c r="CO466" s="3">
        <v>679</v>
      </c>
      <c r="CP466" s="3">
        <v>2534</v>
      </c>
    </row>
    <row r="467" spans="1:94" ht="45">
      <c r="A467" s="4">
        <v>42167312090000</v>
      </c>
      <c r="B467" s="7">
        <v>4216731209</v>
      </c>
      <c r="C467" s="4">
        <f>COUNTIF(Table2[API 10/UWI],Table1[[#This Row],[Cleaned API]])</f>
        <v>0</v>
      </c>
      <c r="D467" s="7" t="str">
        <f>IFERROR(INDEX(Table2[Permit Type],MATCH(Table1[[#This Row],[Cleaned API]],Table2[API 10/UWI],0)), "Not in Permit List")</f>
        <v>Not in Permit List</v>
      </c>
      <c r="E467" s="7" t="str">
        <f>IF(AND(Table1[[#This Row],[Occurences in Magnum Permit List]]&gt;0, Table1[[#This Row],[Data Pull Permit Type]]="NewDrill"), "Y", "N")</f>
        <v>N</v>
      </c>
      <c r="F467" s="3" t="s">
        <v>502</v>
      </c>
      <c r="G467" s="3" t="s">
        <v>1173</v>
      </c>
      <c r="H467" s="8">
        <v>1</v>
      </c>
      <c r="I467" s="3" t="s">
        <v>566</v>
      </c>
      <c r="J467" s="3" t="str">
        <f>LEFT(Table1[[#This Row],[County/Parish]],LEN(Table1[[#This Row],[County/Parish]])-5)</f>
        <v>GALVESTON</v>
      </c>
      <c r="K467" s="3" t="s">
        <v>567</v>
      </c>
      <c r="L467" s="3" t="s">
        <v>107</v>
      </c>
      <c r="M467" s="3" t="s">
        <v>94</v>
      </c>
      <c r="N467" s="3" t="s">
        <v>95</v>
      </c>
      <c r="O467" s="3">
        <v>10040</v>
      </c>
      <c r="P467" s="5">
        <v>33946</v>
      </c>
      <c r="Q467" s="5">
        <v>35462</v>
      </c>
      <c r="R467" s="5">
        <v>35977</v>
      </c>
      <c r="S467" s="3">
        <v>13</v>
      </c>
      <c r="T467" s="3">
        <v>1512</v>
      </c>
      <c r="V467" s="3">
        <v>5764</v>
      </c>
      <c r="X467" s="3">
        <v>8</v>
      </c>
      <c r="Y467" s="3">
        <v>93</v>
      </c>
      <c r="Z467" s="3">
        <v>0</v>
      </c>
      <c r="AA467" s="3">
        <v>6016</v>
      </c>
      <c r="AC467" s="3">
        <v>234</v>
      </c>
      <c r="AD467" s="3">
        <v>101</v>
      </c>
      <c r="AE467" s="3">
        <v>1051</v>
      </c>
      <c r="AF467" s="3" t="s">
        <v>108</v>
      </c>
      <c r="AG467" s="3">
        <v>423</v>
      </c>
      <c r="AH467" s="3">
        <v>1122</v>
      </c>
      <c r="AI467" s="3">
        <v>0</v>
      </c>
      <c r="AK467" s="3">
        <v>26</v>
      </c>
      <c r="AL467" s="3">
        <v>28</v>
      </c>
      <c r="AM467" s="3">
        <v>10</v>
      </c>
      <c r="AN467" s="3">
        <v>168516</v>
      </c>
      <c r="AO467" s="3">
        <v>0</v>
      </c>
      <c r="AP467" s="3">
        <v>1051</v>
      </c>
      <c r="AQ467" s="3">
        <v>423</v>
      </c>
      <c r="AR467" s="5">
        <v>36678</v>
      </c>
      <c r="AS467" s="3">
        <v>0</v>
      </c>
      <c r="AV467" s="3">
        <v>390</v>
      </c>
      <c r="AW467" s="3">
        <v>231.06299999999999</v>
      </c>
      <c r="AX467" s="3">
        <v>260</v>
      </c>
      <c r="AY467" s="3">
        <v>4327.8239999999996</v>
      </c>
      <c r="AZ467" s="3">
        <v>2537.3000000000002</v>
      </c>
      <c r="BA467" s="3">
        <v>86</v>
      </c>
      <c r="BB467" s="3">
        <v>322</v>
      </c>
      <c r="BC467" s="3">
        <v>2</v>
      </c>
      <c r="BD467" s="3">
        <v>1406</v>
      </c>
      <c r="BE467" s="3">
        <v>9</v>
      </c>
      <c r="BF467" s="3">
        <v>1441</v>
      </c>
      <c r="BG467" s="3">
        <v>9</v>
      </c>
      <c r="BH467" s="3">
        <v>9</v>
      </c>
      <c r="BI467" s="3">
        <v>9</v>
      </c>
      <c r="BJ467" s="3">
        <v>8644</v>
      </c>
      <c r="BK467" s="3">
        <v>8677</v>
      </c>
      <c r="BM467" s="3">
        <v>37.5</v>
      </c>
      <c r="BN467" s="5">
        <v>34027</v>
      </c>
      <c r="BO467" s="3">
        <v>1</v>
      </c>
      <c r="BP467" s="3">
        <v>1</v>
      </c>
      <c r="BR467" s="3" t="s">
        <v>97</v>
      </c>
      <c r="BS467" s="3">
        <v>23245</v>
      </c>
      <c r="BT467" s="3">
        <v>33</v>
      </c>
      <c r="BV467" s="3" t="s">
        <v>568</v>
      </c>
      <c r="BW467" s="3" t="s">
        <v>99</v>
      </c>
      <c r="BX467" s="3">
        <v>3</v>
      </c>
      <c r="BY467" s="3" t="s">
        <v>100</v>
      </c>
      <c r="CA467" s="3" t="s">
        <v>101</v>
      </c>
      <c r="CD467" s="3">
        <v>29.465823100000001</v>
      </c>
      <c r="CE467" s="3">
        <v>19</v>
      </c>
      <c r="CF467" s="3">
        <v>-95.110412800000006</v>
      </c>
      <c r="CI467" s="3" t="s">
        <v>102</v>
      </c>
      <c r="CJ467" s="3" t="s">
        <v>502</v>
      </c>
      <c r="CK467" s="3" t="s">
        <v>569</v>
      </c>
      <c r="CL467" s="3">
        <v>406885</v>
      </c>
      <c r="CM467" s="3">
        <v>4713</v>
      </c>
      <c r="CN467" s="3">
        <v>1089</v>
      </c>
      <c r="CO467" s="3">
        <v>0</v>
      </c>
      <c r="CP467" s="3">
        <v>0</v>
      </c>
    </row>
    <row r="468" spans="1:94" ht="45">
      <c r="A468" s="4">
        <v>42481017450000</v>
      </c>
      <c r="B468" s="7">
        <v>4248101745</v>
      </c>
      <c r="C468" s="4">
        <f>COUNTIF(Table2[API 10/UWI],Table1[[#This Row],[Cleaned API]])</f>
        <v>0</v>
      </c>
      <c r="D468" s="7" t="str">
        <f>IFERROR(INDEX(Table2[Permit Type],MATCH(Table1[[#This Row],[Cleaned API]],Table2[API 10/UWI],0)), "Not in Permit List")</f>
        <v>Not in Permit List</v>
      </c>
      <c r="E468" s="7" t="str">
        <f>IF(AND(Table1[[#This Row],[Occurences in Magnum Permit List]]&gt;0, Table1[[#This Row],[Data Pull Permit Type]]="NewDrill"), "Y", "N")</f>
        <v>N</v>
      </c>
      <c r="F468" s="3" t="s">
        <v>89</v>
      </c>
      <c r="G468" s="3" t="s">
        <v>141</v>
      </c>
      <c r="H468" s="8"/>
      <c r="I468" s="3" t="s">
        <v>142</v>
      </c>
      <c r="J468" s="3" t="str">
        <f>LEFT(Table1[[#This Row],[County/Parish]],LEN(Table1[[#This Row],[County/Parish]])-5)</f>
        <v>WHARTON</v>
      </c>
      <c r="K468" s="3" t="s">
        <v>143</v>
      </c>
      <c r="L468" s="3" t="s">
        <v>107</v>
      </c>
      <c r="M468" s="3" t="s">
        <v>94</v>
      </c>
      <c r="N468" s="3" t="s">
        <v>95</v>
      </c>
      <c r="O468" s="3">
        <v>7777</v>
      </c>
      <c r="P468" s="5">
        <v>367</v>
      </c>
      <c r="Q468" s="5">
        <v>35551</v>
      </c>
      <c r="R468" s="5">
        <v>43525</v>
      </c>
      <c r="S468" s="3">
        <v>230</v>
      </c>
      <c r="T468" s="3">
        <v>312481</v>
      </c>
      <c r="V468" s="3">
        <v>68944</v>
      </c>
      <c r="X468" s="3">
        <v>8</v>
      </c>
      <c r="Z468" s="3">
        <v>4406903</v>
      </c>
      <c r="AA468" s="3">
        <v>121024</v>
      </c>
      <c r="AC468" s="3">
        <v>2200</v>
      </c>
      <c r="AD468" s="3">
        <v>2452</v>
      </c>
      <c r="AE468" s="3">
        <v>13556</v>
      </c>
      <c r="AF468" s="3" t="s">
        <v>108</v>
      </c>
      <c r="AG468" s="3">
        <v>19328</v>
      </c>
      <c r="AH468" s="3">
        <v>16777</v>
      </c>
      <c r="AI468" s="3">
        <v>848237</v>
      </c>
      <c r="AK468" s="3">
        <v>79</v>
      </c>
      <c r="AL468" s="3">
        <v>93</v>
      </c>
      <c r="AM468" s="3">
        <v>87</v>
      </c>
      <c r="AN468" s="3">
        <v>560633</v>
      </c>
      <c r="AO468" s="3">
        <v>905</v>
      </c>
      <c r="AP468" s="3">
        <v>148</v>
      </c>
      <c r="AR468" s="5">
        <v>43646</v>
      </c>
      <c r="AS468" s="3">
        <v>16748</v>
      </c>
      <c r="AV468" s="3">
        <v>1100</v>
      </c>
      <c r="AX468" s="3">
        <v>4530</v>
      </c>
      <c r="AZ468" s="3">
        <v>906.9</v>
      </c>
      <c r="BB468" s="3">
        <v>5824</v>
      </c>
      <c r="BC468" s="3">
        <v>33</v>
      </c>
      <c r="BD468" s="3">
        <v>2368</v>
      </c>
      <c r="BE468" s="3">
        <v>2</v>
      </c>
      <c r="BF468" s="3">
        <v>2910</v>
      </c>
      <c r="BG468" s="3">
        <v>4</v>
      </c>
      <c r="BH468" s="3">
        <v>17</v>
      </c>
      <c r="BI468" s="3">
        <v>4</v>
      </c>
      <c r="BJ468" s="3">
        <v>5960</v>
      </c>
      <c r="BK468" s="3">
        <v>7012</v>
      </c>
      <c r="BM468" s="3">
        <v>32</v>
      </c>
      <c r="BN468" s="5">
        <v>23651</v>
      </c>
      <c r="BO468" s="3">
        <v>1</v>
      </c>
      <c r="BP468" s="3">
        <v>1</v>
      </c>
      <c r="BQ468" s="3" t="s">
        <v>89</v>
      </c>
      <c r="BR468" s="3" t="s">
        <v>97</v>
      </c>
      <c r="BS468" s="3">
        <v>23217</v>
      </c>
      <c r="BT468" s="3">
        <v>1052</v>
      </c>
      <c r="BV468" s="3" t="s">
        <v>144</v>
      </c>
      <c r="BW468" s="3" t="s">
        <v>99</v>
      </c>
      <c r="BX468" s="3">
        <v>3</v>
      </c>
      <c r="BY468" s="3" t="s">
        <v>100</v>
      </c>
      <c r="BZ468" s="3">
        <v>23</v>
      </c>
      <c r="CA468" s="3" t="s">
        <v>101</v>
      </c>
      <c r="CD468" s="3">
        <v>29.062987100000001</v>
      </c>
      <c r="CE468" s="3">
        <v>287</v>
      </c>
      <c r="CF468" s="3">
        <v>-96.385110699999998</v>
      </c>
      <c r="CI468" s="3" t="s">
        <v>102</v>
      </c>
      <c r="CJ468" s="3" t="s">
        <v>89</v>
      </c>
      <c r="CK468" s="3" t="s">
        <v>145</v>
      </c>
      <c r="CL468" s="3">
        <v>406857</v>
      </c>
      <c r="CM468" s="3">
        <v>109</v>
      </c>
      <c r="CO468" s="3">
        <v>12334</v>
      </c>
      <c r="CP468" s="3">
        <v>1471</v>
      </c>
    </row>
    <row r="469" spans="1:94" ht="60">
      <c r="A469" s="4">
        <v>42291322570000</v>
      </c>
      <c r="B469" s="7">
        <v>4229132257</v>
      </c>
      <c r="C469" s="4">
        <f>COUNTIF(Table2[API 10/UWI],Table1[[#This Row],[Cleaned API]])</f>
        <v>0</v>
      </c>
      <c r="D469" s="7" t="str">
        <f>IFERROR(INDEX(Table2[Permit Type],MATCH(Table1[[#This Row],[Cleaned API]],Table2[API 10/UWI],0)), "Not in Permit List")</f>
        <v>Not in Permit List</v>
      </c>
      <c r="E469" s="7" t="str">
        <f>IF(AND(Table1[[#This Row],[Occurences in Magnum Permit List]]&gt;0, Table1[[#This Row],[Data Pull Permit Type]]="NewDrill"), "Y", "N")</f>
        <v>N</v>
      </c>
      <c r="F469" s="3" t="s">
        <v>490</v>
      </c>
      <c r="G469" s="3" t="s">
        <v>1174</v>
      </c>
      <c r="H469" s="8"/>
      <c r="I469" s="3" t="s">
        <v>492</v>
      </c>
      <c r="J469" s="3" t="str">
        <f>LEFT(Table1[[#This Row],[County/Parish]],LEN(Table1[[#This Row],[County/Parish]])-5)</f>
        <v>LIBERTY</v>
      </c>
      <c r="K469" s="3" t="s">
        <v>493</v>
      </c>
      <c r="L469" s="3" t="s">
        <v>107</v>
      </c>
      <c r="M469" s="3" t="s">
        <v>94</v>
      </c>
      <c r="N469" s="3" t="s">
        <v>119</v>
      </c>
      <c r="O469" s="3">
        <v>5057</v>
      </c>
      <c r="P469" s="5">
        <v>35325</v>
      </c>
      <c r="Q469" s="5">
        <v>35339</v>
      </c>
      <c r="R469" s="5">
        <v>43983</v>
      </c>
      <c r="S469" s="3">
        <v>284</v>
      </c>
      <c r="T469" s="3">
        <v>151148</v>
      </c>
      <c r="V469" s="3">
        <v>259906</v>
      </c>
      <c r="W469" s="3">
        <v>1</v>
      </c>
      <c r="X469" s="3">
        <v>54</v>
      </c>
      <c r="Z469" s="3">
        <v>1943542</v>
      </c>
      <c r="AA469" s="3">
        <v>285097</v>
      </c>
      <c r="AC469" s="3">
        <v>3112</v>
      </c>
      <c r="AE469" s="3">
        <v>30916</v>
      </c>
      <c r="AF469" s="3" t="s">
        <v>108</v>
      </c>
      <c r="AG469" s="3">
        <v>8794</v>
      </c>
      <c r="AH469" s="3">
        <v>32382</v>
      </c>
      <c r="AI469" s="3">
        <v>160762</v>
      </c>
      <c r="AK469" s="3">
        <v>111</v>
      </c>
      <c r="AL469" s="3">
        <v>120</v>
      </c>
      <c r="AM469" s="3">
        <v>49</v>
      </c>
      <c r="AN469" s="3">
        <v>717267</v>
      </c>
      <c r="AO469" s="3">
        <v>918</v>
      </c>
      <c r="AP469" s="3">
        <v>828</v>
      </c>
      <c r="AR469" s="5">
        <v>43815</v>
      </c>
      <c r="AS469" s="3">
        <v>13272</v>
      </c>
      <c r="AV469" s="3">
        <v>440</v>
      </c>
      <c r="AX469" s="3">
        <v>580</v>
      </c>
      <c r="AZ469" s="3">
        <v>2269.6999999999998</v>
      </c>
      <c r="BB469" s="3">
        <v>10013</v>
      </c>
      <c r="BC469" s="3">
        <v>33</v>
      </c>
      <c r="BD469" s="3">
        <v>8157</v>
      </c>
      <c r="BE469" s="3">
        <v>18</v>
      </c>
      <c r="BF469" s="3">
        <v>8507</v>
      </c>
      <c r="BG469" s="3">
        <v>18</v>
      </c>
      <c r="BH469" s="3">
        <v>51</v>
      </c>
      <c r="BI469" s="3">
        <v>18</v>
      </c>
      <c r="BJ469" s="3">
        <v>3600</v>
      </c>
      <c r="BK469" s="3">
        <v>4483</v>
      </c>
      <c r="BM469" s="3">
        <v>40</v>
      </c>
      <c r="BN469" s="5">
        <v>35346</v>
      </c>
      <c r="BO469" s="3">
        <v>2</v>
      </c>
      <c r="BP469" s="3">
        <v>5</v>
      </c>
      <c r="BR469" s="3" t="s">
        <v>97</v>
      </c>
      <c r="BS469" s="3">
        <v>23140</v>
      </c>
      <c r="BT469" s="3">
        <v>883</v>
      </c>
      <c r="BV469" s="3" t="s">
        <v>494</v>
      </c>
      <c r="BW469" s="3" t="s">
        <v>99</v>
      </c>
      <c r="BX469" s="3">
        <v>3</v>
      </c>
      <c r="BY469" s="3" t="s">
        <v>100</v>
      </c>
      <c r="BZ469" s="3">
        <v>123</v>
      </c>
      <c r="CA469" s="3" t="s">
        <v>101</v>
      </c>
      <c r="CD469" s="3">
        <v>30.115957900000002</v>
      </c>
      <c r="CE469" s="3">
        <v>262</v>
      </c>
      <c r="CF469" s="3">
        <v>-94.978443299999995</v>
      </c>
      <c r="CG469" s="3">
        <v>3</v>
      </c>
      <c r="CI469" s="3" t="s">
        <v>102</v>
      </c>
      <c r="CJ469" s="3" t="s">
        <v>495</v>
      </c>
      <c r="CK469" s="3" t="s">
        <v>152</v>
      </c>
      <c r="CL469" s="3">
        <v>406780</v>
      </c>
      <c r="CM469" s="3">
        <v>714</v>
      </c>
      <c r="CO469" s="3">
        <v>12138</v>
      </c>
      <c r="CP469" s="3">
        <v>6923</v>
      </c>
    </row>
    <row r="470" spans="1:94" ht="45">
      <c r="A470" s="4">
        <v>42089004070000</v>
      </c>
      <c r="B470" s="7">
        <v>4208900407</v>
      </c>
      <c r="C470" s="4">
        <f>COUNTIF(Table2[API 10/UWI],Table1[[#This Row],[Cleaned API]])</f>
        <v>5</v>
      </c>
      <c r="D470" s="7" t="str">
        <f>IFERROR(INDEX(Table2[Permit Type],MATCH(Table1[[#This Row],[Cleaned API]],Table2[API 10/UWI],0)), "Not in Permit List")</f>
        <v>Recomplete</v>
      </c>
      <c r="E470" s="7" t="str">
        <f>IF(AND(Table1[[#This Row],[Occurences in Magnum Permit List]]&gt;0, Table1[[#This Row],[Data Pull Permit Type]]="NewDrill"), "Y", "N")</f>
        <v>N</v>
      </c>
      <c r="F470" s="3" t="s">
        <v>89</v>
      </c>
      <c r="G470" s="3" t="s">
        <v>1175</v>
      </c>
      <c r="H470" s="8">
        <v>1</v>
      </c>
      <c r="I470" s="3" t="s">
        <v>179</v>
      </c>
      <c r="J470" s="3" t="str">
        <f>LEFT(Table1[[#This Row],[County/Parish]],LEN(Table1[[#This Row],[County/Parish]])-5)</f>
        <v>COLORADO</v>
      </c>
      <c r="K470" s="3" t="s">
        <v>1176</v>
      </c>
      <c r="L470" s="3" t="s">
        <v>107</v>
      </c>
      <c r="M470" s="3" t="s">
        <v>94</v>
      </c>
      <c r="N470" s="3" t="s">
        <v>95</v>
      </c>
      <c r="O470" s="3">
        <v>10721</v>
      </c>
      <c r="P470" s="5">
        <v>34844</v>
      </c>
      <c r="Q470" s="5">
        <v>35370</v>
      </c>
      <c r="R470" s="5">
        <v>36892</v>
      </c>
      <c r="S470" s="3">
        <v>51</v>
      </c>
      <c r="T470" s="3">
        <v>41421</v>
      </c>
      <c r="V470" s="3">
        <v>18920</v>
      </c>
      <c r="X470" s="3">
        <v>41</v>
      </c>
      <c r="Y470" s="3">
        <v>602</v>
      </c>
      <c r="Z470" s="3">
        <v>0</v>
      </c>
      <c r="AA470" s="3">
        <v>25823</v>
      </c>
      <c r="AC470" s="3">
        <v>194</v>
      </c>
      <c r="AE470" s="3">
        <v>4635</v>
      </c>
      <c r="AF470" s="3" t="s">
        <v>108</v>
      </c>
      <c r="AG470" s="3">
        <v>7201</v>
      </c>
      <c r="AH470" s="3">
        <v>5835</v>
      </c>
      <c r="AI470" s="3">
        <v>0</v>
      </c>
      <c r="AJ470" s="3" t="s">
        <v>181</v>
      </c>
      <c r="AK470" s="3">
        <v>26</v>
      </c>
      <c r="AL470" s="3">
        <v>32</v>
      </c>
      <c r="AM470" s="3">
        <v>39</v>
      </c>
      <c r="AN470" s="3">
        <v>191935</v>
      </c>
      <c r="AO470" s="3">
        <v>0</v>
      </c>
      <c r="AP470" s="3">
        <v>2156</v>
      </c>
      <c r="AQ470" s="3">
        <v>9818</v>
      </c>
      <c r="AR470" s="5">
        <v>35247</v>
      </c>
      <c r="AS470" s="3">
        <v>0</v>
      </c>
      <c r="AV470" s="3">
        <v>1510</v>
      </c>
      <c r="AW470" s="3">
        <v>215.53899999999999</v>
      </c>
      <c r="AX470" s="3">
        <v>2190</v>
      </c>
      <c r="AY470" s="3">
        <v>4639.5349999999999</v>
      </c>
      <c r="AZ470" s="3">
        <v>661.1</v>
      </c>
      <c r="BA470" s="3">
        <v>68.099999999999994</v>
      </c>
      <c r="BB470" s="3">
        <v>2695</v>
      </c>
      <c r="BC470" s="3">
        <v>24</v>
      </c>
      <c r="BD470" s="3">
        <v>1001</v>
      </c>
      <c r="BE470" s="3">
        <v>5</v>
      </c>
      <c r="BF470" s="3">
        <v>1303</v>
      </c>
      <c r="BG470" s="3">
        <v>5</v>
      </c>
      <c r="BH470" s="3">
        <v>8</v>
      </c>
      <c r="BI470" s="3">
        <v>5</v>
      </c>
      <c r="BJ470" s="3">
        <v>7770</v>
      </c>
      <c r="BK470" s="3">
        <v>9247</v>
      </c>
      <c r="BM470" s="3">
        <v>34</v>
      </c>
      <c r="BN470" s="5">
        <v>34957</v>
      </c>
      <c r="BO470" s="3">
        <v>1</v>
      </c>
      <c r="BP470" s="3">
        <v>1</v>
      </c>
      <c r="BQ470" s="3" t="s">
        <v>89</v>
      </c>
      <c r="BR470" s="3" t="s">
        <v>165</v>
      </c>
      <c r="BS470" s="3">
        <v>23130</v>
      </c>
      <c r="BT470" s="3">
        <v>1477</v>
      </c>
      <c r="BV470" s="3" t="s">
        <v>243</v>
      </c>
      <c r="BW470" s="3" t="s">
        <v>99</v>
      </c>
      <c r="BX470" s="3">
        <v>3</v>
      </c>
      <c r="BY470" s="3" t="s">
        <v>100</v>
      </c>
      <c r="CA470" s="3" t="s">
        <v>101</v>
      </c>
      <c r="CD470" s="3">
        <v>29.528549699999999</v>
      </c>
      <c r="CF470" s="3">
        <v>-96.701554700000003</v>
      </c>
      <c r="CI470" s="3" t="s">
        <v>102</v>
      </c>
      <c r="CJ470" s="3" t="s">
        <v>89</v>
      </c>
      <c r="CL470" s="3">
        <v>406770</v>
      </c>
      <c r="CM470" s="3">
        <v>2793</v>
      </c>
      <c r="CN470" s="3">
        <v>602</v>
      </c>
      <c r="CO470" s="3">
        <v>0</v>
      </c>
      <c r="CP470" s="3">
        <v>0</v>
      </c>
    </row>
    <row r="471" spans="1:94" ht="60">
      <c r="A471" s="4">
        <v>42291322220000</v>
      </c>
      <c r="B471" s="7">
        <v>4229132222</v>
      </c>
      <c r="C471" s="4">
        <f>COUNTIF(Table2[API 10/UWI],Table1[[#This Row],[Cleaned API]])</f>
        <v>0</v>
      </c>
      <c r="D471" s="7" t="str">
        <f>IFERROR(INDEX(Table2[Permit Type],MATCH(Table1[[#This Row],[Cleaned API]],Table2[API 10/UWI],0)), "Not in Permit List")</f>
        <v>Not in Permit List</v>
      </c>
      <c r="E471" s="7" t="str">
        <f>IF(AND(Table1[[#This Row],[Occurences in Magnum Permit List]]&gt;0, Table1[[#This Row],[Data Pull Permit Type]]="NewDrill"), "Y", "N")</f>
        <v>N</v>
      </c>
      <c r="F471" s="3" t="s">
        <v>490</v>
      </c>
      <c r="G471" s="3" t="s">
        <v>1177</v>
      </c>
      <c r="H471" s="8"/>
      <c r="I471" s="3" t="s">
        <v>492</v>
      </c>
      <c r="J471" s="3" t="str">
        <f>LEFT(Table1[[#This Row],[County/Parish]],LEN(Table1[[#This Row],[County/Parish]])-5)</f>
        <v>LIBERTY</v>
      </c>
      <c r="K471" s="3" t="s">
        <v>493</v>
      </c>
      <c r="L471" s="3" t="s">
        <v>107</v>
      </c>
      <c r="M471" s="3" t="s">
        <v>94</v>
      </c>
      <c r="N471" s="3" t="s">
        <v>119</v>
      </c>
      <c r="O471" s="3">
        <v>4140</v>
      </c>
      <c r="P471" s="5">
        <v>34780</v>
      </c>
      <c r="Q471" s="5">
        <v>34790</v>
      </c>
      <c r="R471" s="5">
        <v>43983</v>
      </c>
      <c r="S471" s="3">
        <v>294</v>
      </c>
      <c r="T471" s="3">
        <v>63685</v>
      </c>
      <c r="V471" s="3">
        <v>154841</v>
      </c>
      <c r="W471" s="3">
        <v>2</v>
      </c>
      <c r="X471" s="3">
        <v>88</v>
      </c>
      <c r="Z471" s="3">
        <v>1126694</v>
      </c>
      <c r="AA471" s="3">
        <v>165455</v>
      </c>
      <c r="AC471" s="3">
        <v>1599</v>
      </c>
      <c r="AD471" s="3">
        <v>378</v>
      </c>
      <c r="AE471" s="3">
        <v>32948</v>
      </c>
      <c r="AF471" s="3" t="s">
        <v>108</v>
      </c>
      <c r="AG471" s="3">
        <v>15888</v>
      </c>
      <c r="AH471" s="3">
        <v>35596</v>
      </c>
      <c r="AI471" s="3">
        <v>96854</v>
      </c>
      <c r="AK471" s="3">
        <v>218</v>
      </c>
      <c r="AL471" s="3">
        <v>230</v>
      </c>
      <c r="AM471" s="3">
        <v>74</v>
      </c>
      <c r="AN471" s="3">
        <v>1382419</v>
      </c>
      <c r="AO471" s="3">
        <v>1123</v>
      </c>
      <c r="AP471" s="3">
        <v>596</v>
      </c>
      <c r="AR471" s="5">
        <v>43814</v>
      </c>
      <c r="AS471" s="3">
        <v>7608</v>
      </c>
      <c r="AV471" s="3">
        <v>340</v>
      </c>
      <c r="AX471" s="3">
        <v>410</v>
      </c>
      <c r="AZ471" s="3">
        <v>2937.4</v>
      </c>
      <c r="BB471" s="3">
        <v>4107</v>
      </c>
      <c r="BC471" s="3">
        <v>3</v>
      </c>
      <c r="BD471" s="3">
        <v>6818</v>
      </c>
      <c r="BE471" s="3">
        <v>3</v>
      </c>
      <c r="BF471" s="3">
        <v>7503</v>
      </c>
      <c r="BG471" s="3">
        <v>3</v>
      </c>
      <c r="BH471" s="3">
        <v>45</v>
      </c>
      <c r="BI471" s="3">
        <v>3</v>
      </c>
      <c r="BJ471" s="3">
        <v>3802</v>
      </c>
      <c r="BK471" s="3">
        <v>3906</v>
      </c>
      <c r="BM471" s="3">
        <v>40</v>
      </c>
      <c r="BN471" s="5">
        <v>34809</v>
      </c>
      <c r="BO471" s="3">
        <v>2</v>
      </c>
      <c r="BP471" s="3">
        <v>2</v>
      </c>
      <c r="BR471" s="3" t="s">
        <v>97</v>
      </c>
      <c r="BS471" s="3">
        <v>22711</v>
      </c>
      <c r="BT471" s="3">
        <v>104</v>
      </c>
      <c r="BV471" s="3" t="s">
        <v>494</v>
      </c>
      <c r="BW471" s="3" t="s">
        <v>99</v>
      </c>
      <c r="BX471" s="3">
        <v>3</v>
      </c>
      <c r="BY471" s="3" t="s">
        <v>100</v>
      </c>
      <c r="BZ471" s="3">
        <v>123</v>
      </c>
      <c r="CA471" s="3" t="s">
        <v>101</v>
      </c>
      <c r="CD471" s="3">
        <v>30.115492700000001</v>
      </c>
      <c r="CE471" s="3">
        <v>262</v>
      </c>
      <c r="CF471" s="3">
        <v>-94.978538599999993</v>
      </c>
      <c r="CG471" s="3">
        <v>3</v>
      </c>
      <c r="CI471" s="3" t="s">
        <v>102</v>
      </c>
      <c r="CJ471" s="3" t="s">
        <v>495</v>
      </c>
      <c r="CK471" s="3" t="s">
        <v>152</v>
      </c>
      <c r="CL471" s="3">
        <v>406354</v>
      </c>
      <c r="CM471" s="3">
        <v>703</v>
      </c>
      <c r="CO471" s="3">
        <v>8973</v>
      </c>
      <c r="CP471" s="3">
        <v>6923</v>
      </c>
    </row>
    <row r="472" spans="1:94" ht="60">
      <c r="A472" s="4">
        <v>42481010380000</v>
      </c>
      <c r="B472" s="7">
        <v>4248101038</v>
      </c>
      <c r="C472" s="4">
        <f>COUNTIF(Table2[API 10/UWI],Table1[[#This Row],[Cleaned API]])</f>
        <v>1</v>
      </c>
      <c r="D472" s="7" t="str">
        <f>IFERROR(INDEX(Table2[Permit Type],MATCH(Table1[[#This Row],[Cleaned API]],Table2[API 10/UWI],0)), "Not in Permit List")</f>
        <v>Recomplete</v>
      </c>
      <c r="E472" s="7" t="str">
        <f>IF(AND(Table1[[#This Row],[Occurences in Magnum Permit List]]&gt;0, Table1[[#This Row],[Data Pull Permit Type]]="NewDrill"), "Y", "N")</f>
        <v>N</v>
      </c>
      <c r="F472" s="3" t="s">
        <v>490</v>
      </c>
      <c r="G472" s="3" t="s">
        <v>1178</v>
      </c>
      <c r="H472" s="8">
        <v>2</v>
      </c>
      <c r="I472" s="3" t="s">
        <v>142</v>
      </c>
      <c r="J472" s="3" t="str">
        <f>LEFT(Table1[[#This Row],[County/Parish]],LEN(Table1[[#This Row],[County/Parish]])-5)</f>
        <v>WHARTON</v>
      </c>
      <c r="K472" s="3" t="s">
        <v>1179</v>
      </c>
      <c r="L472" s="3" t="s">
        <v>107</v>
      </c>
      <c r="M472" s="3" t="s">
        <v>94</v>
      </c>
      <c r="N472" s="3" t="s">
        <v>95</v>
      </c>
      <c r="O472" s="3">
        <v>6470</v>
      </c>
      <c r="P472" s="5">
        <v>22675</v>
      </c>
      <c r="Q472" s="5">
        <v>34731</v>
      </c>
      <c r="R472" s="5">
        <v>36557</v>
      </c>
      <c r="S472" s="3">
        <v>20</v>
      </c>
      <c r="T472" s="3">
        <v>2933</v>
      </c>
      <c r="V472" s="3">
        <v>5179</v>
      </c>
      <c r="X472" s="3">
        <v>6</v>
      </c>
      <c r="Y472" s="3">
        <v>455</v>
      </c>
      <c r="Z472" s="3">
        <v>0</v>
      </c>
      <c r="AA472" s="3">
        <v>5668</v>
      </c>
      <c r="AC472" s="3">
        <v>298</v>
      </c>
      <c r="AE472" s="3">
        <v>2081</v>
      </c>
      <c r="AF472" s="3" t="s">
        <v>108</v>
      </c>
      <c r="AG472" s="3">
        <v>538</v>
      </c>
      <c r="AH472" s="3">
        <v>2171</v>
      </c>
      <c r="AI472" s="3">
        <v>0</v>
      </c>
      <c r="AK472" s="3">
        <v>8</v>
      </c>
      <c r="AL472" s="3">
        <v>8</v>
      </c>
      <c r="AM472" s="3">
        <v>0</v>
      </c>
      <c r="AN472" s="3">
        <v>46645</v>
      </c>
      <c r="AO472" s="3">
        <v>0</v>
      </c>
      <c r="AR472" s="5">
        <v>38384</v>
      </c>
      <c r="AV472" s="3">
        <v>0</v>
      </c>
      <c r="AW472" s="3">
        <v>75833.332999999999</v>
      </c>
      <c r="AX472" s="3">
        <v>570</v>
      </c>
      <c r="AY472" s="3">
        <v>13.186999999999999</v>
      </c>
      <c r="BA472" s="3">
        <v>13.2</v>
      </c>
      <c r="BB472" s="3">
        <v>455</v>
      </c>
      <c r="BC472" s="3">
        <v>57</v>
      </c>
      <c r="BD472" s="3">
        <v>455</v>
      </c>
      <c r="BE472" s="3">
        <v>6</v>
      </c>
      <c r="BF472" s="3">
        <v>510</v>
      </c>
      <c r="BG472" s="3">
        <v>6</v>
      </c>
      <c r="BH472" s="3">
        <v>3</v>
      </c>
      <c r="BI472" s="3">
        <v>6</v>
      </c>
      <c r="BJ472" s="3">
        <v>6323</v>
      </c>
      <c r="BK472" s="3">
        <v>6336</v>
      </c>
      <c r="BM472" s="3">
        <v>28</v>
      </c>
      <c r="BN472" s="5">
        <v>22682</v>
      </c>
      <c r="BO472" s="3">
        <v>1</v>
      </c>
      <c r="BP472" s="3">
        <v>1</v>
      </c>
      <c r="BQ472" s="3" t="s">
        <v>842</v>
      </c>
      <c r="BR472" s="3" t="s">
        <v>335</v>
      </c>
      <c r="BS472" s="3">
        <v>22653</v>
      </c>
      <c r="BT472" s="3">
        <v>13</v>
      </c>
      <c r="BV472" s="3" t="s">
        <v>550</v>
      </c>
      <c r="BW472" s="3" t="s">
        <v>99</v>
      </c>
      <c r="BX472" s="3">
        <v>3</v>
      </c>
      <c r="BY472" s="3" t="s">
        <v>100</v>
      </c>
      <c r="CA472" s="3" t="s">
        <v>101</v>
      </c>
      <c r="CD472" s="3">
        <v>29.260605000000002</v>
      </c>
      <c r="CE472" s="3">
        <v>7</v>
      </c>
      <c r="CF472" s="3">
        <v>-96.070188299999998</v>
      </c>
      <c r="CI472" s="3" t="s">
        <v>102</v>
      </c>
      <c r="CJ472" s="3" t="s">
        <v>495</v>
      </c>
      <c r="CK472" s="3" t="s">
        <v>551</v>
      </c>
      <c r="CL472" s="3">
        <v>406296</v>
      </c>
      <c r="CM472" s="3">
        <v>6</v>
      </c>
      <c r="CN472" s="3">
        <v>455</v>
      </c>
      <c r="CO472" s="3">
        <v>0</v>
      </c>
      <c r="CP472" s="3">
        <v>8936</v>
      </c>
    </row>
    <row r="473" spans="1:94" ht="75">
      <c r="A473" s="4">
        <v>42071316880000</v>
      </c>
      <c r="B473" s="7">
        <v>4207131688</v>
      </c>
      <c r="C473" s="4">
        <f>COUNTIF(Table2[API 10/UWI],Table1[[#This Row],[Cleaned API]])</f>
        <v>4</v>
      </c>
      <c r="D473" s="7" t="str">
        <f>IFERROR(INDEX(Table2[Permit Type],MATCH(Table1[[#This Row],[Cleaned API]],Table2[API 10/UWI],0)), "Not in Permit List")</f>
        <v>Recomplete</v>
      </c>
      <c r="E473" s="7" t="str">
        <f>IF(AND(Table1[[#This Row],[Occurences in Magnum Permit List]]&gt;0, Table1[[#This Row],[Data Pull Permit Type]]="NewDrill"), "Y", "N")</f>
        <v>N</v>
      </c>
      <c r="F473" s="3" t="s">
        <v>89</v>
      </c>
      <c r="G473" s="3" t="s">
        <v>1180</v>
      </c>
      <c r="H473" s="8"/>
      <c r="I473" s="3" t="s">
        <v>507</v>
      </c>
      <c r="J473" s="3" t="str">
        <f>LEFT(Table1[[#This Row],[County/Parish]],LEN(Table1[[#This Row],[County/Parish]])-5)</f>
        <v>CHAMBERS</v>
      </c>
      <c r="K473" s="3" t="s">
        <v>1181</v>
      </c>
      <c r="L473" s="3" t="s">
        <v>107</v>
      </c>
      <c r="M473" s="3" t="s">
        <v>94</v>
      </c>
      <c r="N473" s="3" t="s">
        <v>95</v>
      </c>
      <c r="O473" s="3">
        <v>9200</v>
      </c>
      <c r="P473" s="5">
        <v>38027</v>
      </c>
      <c r="Q473" s="5">
        <v>34578</v>
      </c>
      <c r="R473" s="5">
        <v>40787</v>
      </c>
      <c r="S473" s="3">
        <v>139</v>
      </c>
      <c r="T473" s="3">
        <v>186810</v>
      </c>
      <c r="V473" s="3">
        <v>184388</v>
      </c>
      <c r="X473" s="3">
        <v>18</v>
      </c>
      <c r="Z473" s="3">
        <v>0</v>
      </c>
      <c r="AA473" s="3">
        <v>215523</v>
      </c>
      <c r="AC473" s="3">
        <v>1186</v>
      </c>
      <c r="AD473" s="3">
        <v>5616</v>
      </c>
      <c r="AE473" s="3">
        <v>1241</v>
      </c>
      <c r="AF473" s="3" t="s">
        <v>108</v>
      </c>
      <c r="AG473" s="3">
        <v>6010</v>
      </c>
      <c r="AH473" s="3">
        <v>2243</v>
      </c>
      <c r="AI473" s="3">
        <v>0</v>
      </c>
      <c r="AK473" s="3">
        <v>2</v>
      </c>
      <c r="AL473" s="3">
        <v>4</v>
      </c>
      <c r="AM473" s="3">
        <v>13</v>
      </c>
      <c r="AN473" s="3">
        <v>23355</v>
      </c>
      <c r="AO473" s="3">
        <v>0</v>
      </c>
      <c r="AP473" s="3">
        <v>4965</v>
      </c>
      <c r="AQ473" s="3">
        <v>4577</v>
      </c>
      <c r="AR473" s="5">
        <v>43252</v>
      </c>
      <c r="AS473" s="3">
        <v>0</v>
      </c>
      <c r="AV473" s="3">
        <v>7160</v>
      </c>
      <c r="AX473" s="3">
        <v>1010</v>
      </c>
      <c r="AZ473" s="3">
        <v>139.6</v>
      </c>
      <c r="BB473" s="3">
        <v>5616</v>
      </c>
      <c r="BC473" s="3">
        <v>1</v>
      </c>
      <c r="BD473" s="3">
        <v>3601</v>
      </c>
      <c r="BE473" s="3">
        <v>94</v>
      </c>
      <c r="BF473" s="3">
        <v>4175</v>
      </c>
      <c r="BG473" s="3">
        <v>95</v>
      </c>
      <c r="BH473" s="3">
        <v>25</v>
      </c>
      <c r="BI473" s="3">
        <v>95</v>
      </c>
      <c r="BJ473" s="3">
        <v>8386</v>
      </c>
      <c r="BK473" s="3">
        <v>8390</v>
      </c>
      <c r="BM473" s="3">
        <v>37.9</v>
      </c>
      <c r="BN473" s="5">
        <v>31158</v>
      </c>
      <c r="BO473" s="3">
        <v>1</v>
      </c>
      <c r="BP473" s="3">
        <v>1</v>
      </c>
      <c r="BQ473" s="3" t="s">
        <v>789</v>
      </c>
      <c r="BR473" s="3" t="s">
        <v>159</v>
      </c>
      <c r="BS473" s="3">
        <v>22499</v>
      </c>
      <c r="BT473" s="3">
        <v>4</v>
      </c>
      <c r="BV473" s="3" t="s">
        <v>827</v>
      </c>
      <c r="BW473" s="3" t="s">
        <v>99</v>
      </c>
      <c r="BX473" s="3">
        <v>3</v>
      </c>
      <c r="BY473" s="3" t="s">
        <v>100</v>
      </c>
      <c r="CA473" s="3" t="s">
        <v>101</v>
      </c>
      <c r="CD473" s="3">
        <v>29.8033812</v>
      </c>
      <c r="CE473" s="3">
        <v>48</v>
      </c>
      <c r="CF473" s="3">
        <v>-94.651257099999995</v>
      </c>
      <c r="CI473" s="3" t="s">
        <v>102</v>
      </c>
      <c r="CJ473" s="3" t="s">
        <v>89</v>
      </c>
      <c r="CK473" s="3" t="s">
        <v>791</v>
      </c>
      <c r="CL473" s="3">
        <v>406142</v>
      </c>
      <c r="CM473" s="3">
        <v>1398</v>
      </c>
      <c r="CO473" s="3">
        <v>0</v>
      </c>
      <c r="CP473" s="3">
        <v>0</v>
      </c>
    </row>
    <row r="474" spans="1:94" ht="45">
      <c r="A474" s="4">
        <v>42481017460000</v>
      </c>
      <c r="B474" s="7">
        <v>4248101746</v>
      </c>
      <c r="C474" s="4">
        <f>COUNTIF(Table2[API 10/UWI],Table1[[#This Row],[Cleaned API]])</f>
        <v>1</v>
      </c>
      <c r="D474" s="7" t="str">
        <f>IFERROR(INDEX(Table2[Permit Type],MATCH(Table1[[#This Row],[Cleaned API]],Table2[API 10/UWI],0)), "Not in Permit List")</f>
        <v>Recomplete</v>
      </c>
      <c r="E474" s="7" t="str">
        <f>IF(AND(Table1[[#This Row],[Occurences in Magnum Permit List]]&gt;0, Table1[[#This Row],[Data Pull Permit Type]]="NewDrill"), "Y", "N")</f>
        <v>N</v>
      </c>
      <c r="F474" s="3" t="s">
        <v>89</v>
      </c>
      <c r="G474" s="3" t="s">
        <v>1182</v>
      </c>
      <c r="H474" s="8">
        <v>2</v>
      </c>
      <c r="I474" s="3" t="s">
        <v>142</v>
      </c>
      <c r="J474" s="3" t="str">
        <f>LEFT(Table1[[#This Row],[County/Parish]],LEN(Table1[[#This Row],[County/Parish]])-5)</f>
        <v>WHARTON</v>
      </c>
      <c r="K474" s="3" t="s">
        <v>1183</v>
      </c>
      <c r="L474" s="3" t="s">
        <v>107</v>
      </c>
      <c r="M474" s="3" t="s">
        <v>94</v>
      </c>
      <c r="N474" s="3" t="s">
        <v>95</v>
      </c>
      <c r="O474" s="3">
        <v>7200</v>
      </c>
      <c r="P474" s="5">
        <v>31440</v>
      </c>
      <c r="Q474" s="5">
        <v>34455</v>
      </c>
      <c r="R474" s="5">
        <v>40087</v>
      </c>
      <c r="S474" s="3">
        <v>179</v>
      </c>
      <c r="T474" s="3">
        <v>224575</v>
      </c>
      <c r="V474" s="3">
        <v>78148</v>
      </c>
      <c r="X474" s="3">
        <v>13</v>
      </c>
      <c r="Z474" s="3">
        <v>408011</v>
      </c>
      <c r="AA474" s="3">
        <v>115577</v>
      </c>
      <c r="AC474" s="3">
        <v>1219</v>
      </c>
      <c r="AD474" s="3">
        <v>4568</v>
      </c>
      <c r="AE474" s="3">
        <v>7226</v>
      </c>
      <c r="AF474" s="3" t="s">
        <v>108</v>
      </c>
      <c r="AG474" s="3">
        <v>28130</v>
      </c>
      <c r="AH474" s="3">
        <v>11914</v>
      </c>
      <c r="AI474" s="3">
        <v>33601</v>
      </c>
      <c r="AK474" s="3">
        <v>50</v>
      </c>
      <c r="AL474" s="3">
        <v>79</v>
      </c>
      <c r="AM474" s="3">
        <v>170</v>
      </c>
      <c r="AN474" s="3">
        <v>471133</v>
      </c>
      <c r="AO474" s="3">
        <v>559</v>
      </c>
      <c r="AP474" s="3">
        <v>473</v>
      </c>
      <c r="AQ474" s="3">
        <v>3260</v>
      </c>
      <c r="AR474" s="5">
        <v>44027</v>
      </c>
      <c r="AS474" s="3">
        <v>17375</v>
      </c>
      <c r="AV474" s="3">
        <v>3380</v>
      </c>
      <c r="AW474" s="3">
        <v>933.33299999999997</v>
      </c>
      <c r="AX474" s="3">
        <v>2870</v>
      </c>
      <c r="AY474" s="3">
        <v>1071.4290000000001</v>
      </c>
      <c r="AZ474" s="3">
        <v>296</v>
      </c>
      <c r="BB474" s="3">
        <v>7150</v>
      </c>
      <c r="BC474" s="3">
        <v>41</v>
      </c>
      <c r="BD474" s="3">
        <v>2350</v>
      </c>
      <c r="BE474" s="3">
        <v>9</v>
      </c>
      <c r="BF474" s="3">
        <v>2738</v>
      </c>
      <c r="BG474" s="3">
        <v>7</v>
      </c>
      <c r="BH474" s="3">
        <v>16</v>
      </c>
      <c r="BI474" s="3">
        <v>7</v>
      </c>
      <c r="BJ474" s="3">
        <v>6430</v>
      </c>
      <c r="BK474" s="3">
        <v>6436</v>
      </c>
      <c r="BM474" s="3">
        <v>53.9</v>
      </c>
      <c r="BN474" s="5">
        <v>25112</v>
      </c>
      <c r="BO474" s="3">
        <v>1</v>
      </c>
      <c r="BP474" s="3">
        <v>2</v>
      </c>
      <c r="BQ474" s="3" t="s">
        <v>89</v>
      </c>
      <c r="BR474" s="3" t="s">
        <v>212</v>
      </c>
      <c r="BS474" s="3">
        <v>22393</v>
      </c>
      <c r="BT474" s="3">
        <v>6</v>
      </c>
      <c r="BV474" s="3" t="s">
        <v>144</v>
      </c>
      <c r="BW474" s="3" t="s">
        <v>99</v>
      </c>
      <c r="BX474" s="3">
        <v>3</v>
      </c>
      <c r="BY474" s="3" t="s">
        <v>100</v>
      </c>
      <c r="BZ474" s="3">
        <v>23</v>
      </c>
      <c r="CA474" s="3" t="s">
        <v>101</v>
      </c>
      <c r="CD474" s="3">
        <v>29.062601999999998</v>
      </c>
      <c r="CE474" s="3">
        <v>287</v>
      </c>
      <c r="CF474" s="3">
        <v>-96.388354100000001</v>
      </c>
      <c r="CI474" s="3" t="s">
        <v>102</v>
      </c>
      <c r="CJ474" s="3" t="s">
        <v>89</v>
      </c>
      <c r="CK474" s="3" t="s">
        <v>145</v>
      </c>
      <c r="CL474" s="3">
        <v>406037</v>
      </c>
      <c r="CM474" s="3">
        <v>15</v>
      </c>
      <c r="CN474" s="3">
        <v>14</v>
      </c>
      <c r="CO474" s="3">
        <v>645</v>
      </c>
      <c r="CP474" s="3">
        <v>1471</v>
      </c>
    </row>
    <row r="475" spans="1:94" ht="45">
      <c r="A475" s="4">
        <v>42015301390000</v>
      </c>
      <c r="B475" s="7">
        <v>4201530139</v>
      </c>
      <c r="C475" s="4">
        <f>COUNTIF(Table2[API 10/UWI],Table1[[#This Row],[Cleaned API]])</f>
        <v>4</v>
      </c>
      <c r="D475" s="7" t="str">
        <f>IFERROR(INDEX(Table2[Permit Type],MATCH(Table1[[#This Row],[Cleaned API]],Table2[API 10/UWI],0)), "Not in Permit List")</f>
        <v>Recomplete</v>
      </c>
      <c r="E475" s="7" t="str">
        <f>IF(AND(Table1[[#This Row],[Occurences in Magnum Permit List]]&gt;0, Table1[[#This Row],[Data Pull Permit Type]]="NewDrill"), "Y", "N")</f>
        <v>N</v>
      </c>
      <c r="F475" s="3" t="s">
        <v>502</v>
      </c>
      <c r="G475" s="3" t="s">
        <v>744</v>
      </c>
      <c r="H475" s="8">
        <v>1</v>
      </c>
      <c r="I475" s="3" t="s">
        <v>236</v>
      </c>
      <c r="J475" s="3" t="str">
        <f>LEFT(Table1[[#This Row],[County/Parish]],LEN(Table1[[#This Row],[County/Parish]])-5)</f>
        <v>AUSTIN</v>
      </c>
      <c r="K475" s="3">
        <v>9100</v>
      </c>
      <c r="L475" s="3" t="s">
        <v>107</v>
      </c>
      <c r="M475" s="3" t="s">
        <v>94</v>
      </c>
      <c r="N475" s="3" t="s">
        <v>95</v>
      </c>
      <c r="O475" s="3">
        <v>11082</v>
      </c>
      <c r="P475" s="5">
        <v>37164</v>
      </c>
      <c r="Q475" s="5">
        <v>34151</v>
      </c>
      <c r="R475" s="5">
        <v>36831</v>
      </c>
      <c r="S475" s="3">
        <v>83</v>
      </c>
      <c r="T475" s="3">
        <v>47101</v>
      </c>
      <c r="V475" s="3">
        <v>7051</v>
      </c>
      <c r="X475" s="3">
        <v>484</v>
      </c>
      <c r="Y475" s="3">
        <v>4895</v>
      </c>
      <c r="Z475" s="3">
        <v>0</v>
      </c>
      <c r="AA475" s="3">
        <v>14901</v>
      </c>
      <c r="AC475" s="3">
        <v>50</v>
      </c>
      <c r="AD475" s="3">
        <v>71</v>
      </c>
      <c r="AE475" s="3">
        <v>265</v>
      </c>
      <c r="AF475" s="3" t="s">
        <v>108</v>
      </c>
      <c r="AG475" s="3">
        <v>3916</v>
      </c>
      <c r="AH475" s="3">
        <v>918</v>
      </c>
      <c r="AI475" s="3">
        <v>0</v>
      </c>
      <c r="AJ475" s="3" t="s">
        <v>181</v>
      </c>
      <c r="AK475" s="3">
        <v>5</v>
      </c>
      <c r="AL475" s="3">
        <v>21</v>
      </c>
      <c r="AM475" s="3">
        <v>97</v>
      </c>
      <c r="AN475" s="3">
        <v>127194</v>
      </c>
      <c r="AO475" s="3">
        <v>0</v>
      </c>
      <c r="AP475" s="3">
        <v>57</v>
      </c>
      <c r="AQ475" s="3">
        <v>643</v>
      </c>
      <c r="AR475" s="5">
        <v>38857</v>
      </c>
      <c r="AS475" s="3">
        <v>0</v>
      </c>
      <c r="AV475" s="3">
        <v>19110</v>
      </c>
      <c r="AW475" s="3">
        <v>8384.5740000000005</v>
      </c>
      <c r="AX475" s="3">
        <v>6680</v>
      </c>
      <c r="AY475" s="3">
        <v>119.267</v>
      </c>
      <c r="AZ475" s="3">
        <v>52.3</v>
      </c>
      <c r="BA475" s="3">
        <v>98.9</v>
      </c>
      <c r="BB475" s="3">
        <v>4895</v>
      </c>
      <c r="BC475" s="3">
        <v>89</v>
      </c>
      <c r="BD475" s="3">
        <v>484</v>
      </c>
      <c r="BE475" s="3">
        <v>89</v>
      </c>
      <c r="BF475" s="3">
        <v>1300</v>
      </c>
      <c r="BG475" s="3">
        <v>89</v>
      </c>
      <c r="BH475" s="3">
        <v>8</v>
      </c>
      <c r="BI475" s="3">
        <v>89</v>
      </c>
      <c r="BJ475" s="3">
        <v>9428</v>
      </c>
      <c r="BK475" s="3">
        <v>9434</v>
      </c>
      <c r="BM475" s="3">
        <v>51.6</v>
      </c>
      <c r="BN475" s="5">
        <v>27061</v>
      </c>
      <c r="BO475" s="3">
        <v>1</v>
      </c>
      <c r="BP475" s="3">
        <v>1</v>
      </c>
      <c r="BQ475" s="3" t="s">
        <v>1184</v>
      </c>
      <c r="BR475" s="3" t="s">
        <v>165</v>
      </c>
      <c r="BS475" s="3">
        <v>22169</v>
      </c>
      <c r="BT475" s="3">
        <v>6</v>
      </c>
      <c r="BV475" s="3" t="s">
        <v>640</v>
      </c>
      <c r="BW475" s="3" t="s">
        <v>99</v>
      </c>
      <c r="BX475" s="3">
        <v>3</v>
      </c>
      <c r="BY475" s="3" t="s">
        <v>100</v>
      </c>
      <c r="CA475" s="3" t="s">
        <v>101</v>
      </c>
      <c r="CD475" s="3">
        <v>29.976056799999999</v>
      </c>
      <c r="CE475" s="3">
        <v>4</v>
      </c>
      <c r="CF475" s="3">
        <v>-96.340064900000002</v>
      </c>
      <c r="CI475" s="3" t="s">
        <v>102</v>
      </c>
      <c r="CJ475" s="3" t="s">
        <v>502</v>
      </c>
      <c r="CK475" s="3" t="s">
        <v>505</v>
      </c>
      <c r="CL475" s="3">
        <v>405814</v>
      </c>
      <c r="CM475" s="3">
        <v>1880</v>
      </c>
      <c r="CN475" s="3">
        <v>15763</v>
      </c>
      <c r="CO475" s="3">
        <v>0</v>
      </c>
      <c r="CP475" s="3">
        <v>0</v>
      </c>
    </row>
    <row r="476" spans="1:94" ht="60">
      <c r="A476" s="4">
        <v>42339303990000</v>
      </c>
      <c r="B476" s="7">
        <v>4233930399</v>
      </c>
      <c r="C476" s="4">
        <f>COUNTIF(Table2[API 10/UWI],Table1[[#This Row],[Cleaned API]])</f>
        <v>2</v>
      </c>
      <c r="D476" s="7" t="str">
        <f>IFERROR(INDEX(Table2[Permit Type],MATCH(Table1[[#This Row],[Cleaned API]],Table2[API 10/UWI],0)), "Not in Permit List")</f>
        <v>Recomplete</v>
      </c>
      <c r="E476" s="7" t="str">
        <f>IF(AND(Table1[[#This Row],[Occurences in Magnum Permit List]]&gt;0, Table1[[#This Row],[Data Pull Permit Type]]="NewDrill"), "Y", "N")</f>
        <v>N</v>
      </c>
      <c r="F476" s="3" t="s">
        <v>502</v>
      </c>
      <c r="G476" s="3" t="s">
        <v>957</v>
      </c>
      <c r="H476" s="8" t="s">
        <v>1185</v>
      </c>
      <c r="I476" s="3" t="s">
        <v>602</v>
      </c>
      <c r="J476" s="3" t="str">
        <f>LEFT(Table1[[#This Row],[County/Parish]],LEN(Table1[[#This Row],[County/Parish]])-5)</f>
        <v>MONTGOMERY</v>
      </c>
      <c r="K476" s="3" t="s">
        <v>1186</v>
      </c>
      <c r="L476" s="3" t="s">
        <v>107</v>
      </c>
      <c r="M476" s="3" t="s">
        <v>94</v>
      </c>
      <c r="N476" s="3" t="s">
        <v>95</v>
      </c>
      <c r="O476" s="3">
        <v>9400</v>
      </c>
      <c r="P476" s="5">
        <v>35765</v>
      </c>
      <c r="Q476" s="5">
        <v>33909</v>
      </c>
      <c r="R476" s="5">
        <v>34029</v>
      </c>
      <c r="S476" s="3">
        <v>5</v>
      </c>
      <c r="T476" s="3">
        <v>3667</v>
      </c>
      <c r="V476" s="3">
        <v>1509</v>
      </c>
      <c r="X476" s="3">
        <v>41</v>
      </c>
      <c r="Y476" s="3">
        <v>248</v>
      </c>
      <c r="Z476" s="3">
        <v>0</v>
      </c>
      <c r="AA476" s="3">
        <v>2120</v>
      </c>
      <c r="AC476" s="3">
        <v>585</v>
      </c>
      <c r="AD476" s="3">
        <v>1</v>
      </c>
      <c r="AF476" s="3" t="s">
        <v>108</v>
      </c>
      <c r="AK476" s="3">
        <v>18</v>
      </c>
      <c r="AL476" s="3">
        <v>36</v>
      </c>
      <c r="AM476" s="3">
        <v>106</v>
      </c>
      <c r="AN476" s="3">
        <v>215613</v>
      </c>
      <c r="AO476" s="3">
        <v>0</v>
      </c>
      <c r="AR476" s="5">
        <v>39934</v>
      </c>
      <c r="AV476" s="3">
        <v>5850</v>
      </c>
      <c r="AW476" s="3">
        <v>2430.0859999999998</v>
      </c>
      <c r="AX476" s="3">
        <v>2430</v>
      </c>
      <c r="AY476" s="3">
        <v>411.50799999999998</v>
      </c>
      <c r="AZ476" s="3">
        <v>170.9</v>
      </c>
      <c r="BA476" s="3">
        <v>165.3</v>
      </c>
      <c r="BB476" s="3">
        <v>3300</v>
      </c>
      <c r="BC476" s="3">
        <v>2</v>
      </c>
      <c r="BD476" s="3">
        <v>585</v>
      </c>
      <c r="BE476" s="3">
        <v>1</v>
      </c>
      <c r="BF476" s="3">
        <v>1114</v>
      </c>
      <c r="BG476" s="3">
        <v>2</v>
      </c>
      <c r="BH476" s="3">
        <v>7</v>
      </c>
      <c r="BI476" s="3">
        <v>2</v>
      </c>
      <c r="BJ476" s="3">
        <v>8086</v>
      </c>
      <c r="BK476" s="3">
        <v>8106</v>
      </c>
      <c r="BM476" s="3">
        <v>30</v>
      </c>
      <c r="BN476" s="5">
        <v>28742</v>
      </c>
      <c r="BO476" s="3">
        <v>1</v>
      </c>
      <c r="BP476" s="3">
        <v>1</v>
      </c>
      <c r="BQ476" s="3" t="s">
        <v>1187</v>
      </c>
      <c r="BR476" s="3" t="s">
        <v>1188</v>
      </c>
      <c r="BS476" s="3">
        <v>21998</v>
      </c>
      <c r="BT476" s="3">
        <v>20</v>
      </c>
      <c r="BV476" s="3" t="s">
        <v>1076</v>
      </c>
      <c r="BW476" s="3" t="s">
        <v>99</v>
      </c>
      <c r="BX476" s="3">
        <v>3</v>
      </c>
      <c r="BY476" s="3" t="s">
        <v>100</v>
      </c>
      <c r="CA476" s="3" t="s">
        <v>101</v>
      </c>
      <c r="CD476" s="3">
        <v>30.2278366</v>
      </c>
      <c r="CE476" s="3">
        <v>502</v>
      </c>
      <c r="CF476" s="3">
        <v>-95.377884699999996</v>
      </c>
      <c r="CI476" s="3" t="s">
        <v>102</v>
      </c>
      <c r="CJ476" s="3" t="s">
        <v>502</v>
      </c>
      <c r="CK476" s="3" t="s">
        <v>605</v>
      </c>
      <c r="CL476" s="3">
        <v>405645</v>
      </c>
      <c r="CM476" s="3">
        <v>1509</v>
      </c>
      <c r="CN476" s="3">
        <v>3667</v>
      </c>
      <c r="CO476" s="3">
        <v>0</v>
      </c>
      <c r="CP476" s="3">
        <v>0</v>
      </c>
    </row>
    <row r="477" spans="1:94" ht="45">
      <c r="A477" s="4">
        <v>42089313560000</v>
      </c>
      <c r="B477" s="7">
        <v>4208931356</v>
      </c>
      <c r="C477" s="4">
        <f>COUNTIF(Table2[API 10/UWI],Table1[[#This Row],[Cleaned API]])</f>
        <v>0</v>
      </c>
      <c r="D477" s="7" t="str">
        <f>IFERROR(INDEX(Table2[Permit Type],MATCH(Table1[[#This Row],[Cleaned API]],Table2[API 10/UWI],0)), "Not in Permit List")</f>
        <v>Not in Permit List</v>
      </c>
      <c r="E477" s="7" t="str">
        <f>IF(AND(Table1[[#This Row],[Occurences in Magnum Permit List]]&gt;0, Table1[[#This Row],[Data Pull Permit Type]]="NewDrill"), "Y", "N")</f>
        <v>N</v>
      </c>
      <c r="F477" s="3" t="s">
        <v>89</v>
      </c>
      <c r="G477" s="3" t="s">
        <v>1189</v>
      </c>
      <c r="H477" s="8">
        <v>1</v>
      </c>
      <c r="I477" s="3" t="s">
        <v>179</v>
      </c>
      <c r="J477" s="3" t="str">
        <f>LEFT(Table1[[#This Row],[County/Parish]],LEN(Table1[[#This Row],[County/Parish]])-5)</f>
        <v>COLORADO</v>
      </c>
      <c r="K477" s="3" t="s">
        <v>1190</v>
      </c>
      <c r="L477" s="3" t="s">
        <v>107</v>
      </c>
      <c r="M477" s="3" t="s">
        <v>94</v>
      </c>
      <c r="N477" s="3" t="s">
        <v>95</v>
      </c>
      <c r="O477" s="3">
        <v>10800</v>
      </c>
      <c r="P477" s="5">
        <v>33946</v>
      </c>
      <c r="Q477" s="5">
        <v>33939</v>
      </c>
      <c r="R477" s="5">
        <v>35400</v>
      </c>
      <c r="S477" s="3">
        <v>49</v>
      </c>
      <c r="T477" s="3">
        <v>47012</v>
      </c>
      <c r="V477" s="3">
        <v>4743</v>
      </c>
      <c r="X477" s="3">
        <v>1</v>
      </c>
      <c r="Y477" s="3">
        <v>1</v>
      </c>
      <c r="Z477" s="3">
        <v>0</v>
      </c>
      <c r="AA477" s="3">
        <v>12578</v>
      </c>
      <c r="AC477" s="3">
        <v>283</v>
      </c>
      <c r="AD477" s="3">
        <v>3837</v>
      </c>
      <c r="AE477" s="3">
        <v>1469</v>
      </c>
      <c r="AF477" s="3" t="s">
        <v>108</v>
      </c>
      <c r="AG477" s="3">
        <v>19932</v>
      </c>
      <c r="AH477" s="3">
        <v>4791</v>
      </c>
      <c r="AI477" s="3">
        <v>0</v>
      </c>
      <c r="AJ477" s="3" t="s">
        <v>181</v>
      </c>
      <c r="AK477" s="3">
        <v>11</v>
      </c>
      <c r="AL477" s="3">
        <v>35</v>
      </c>
      <c r="AM477" s="3">
        <v>148</v>
      </c>
      <c r="AN477" s="3">
        <v>211903</v>
      </c>
      <c r="AO477" s="3">
        <v>0</v>
      </c>
      <c r="AP477" s="3">
        <v>778</v>
      </c>
      <c r="AQ477" s="3">
        <v>5629</v>
      </c>
      <c r="AR477" s="5">
        <v>41275</v>
      </c>
      <c r="AS477" s="3">
        <v>0</v>
      </c>
      <c r="AV477" s="3">
        <v>14030</v>
      </c>
      <c r="AW477" s="3">
        <v>12503.906000000001</v>
      </c>
      <c r="AX477" s="3">
        <v>9910</v>
      </c>
      <c r="AY477" s="3">
        <v>79.974999999999994</v>
      </c>
      <c r="AZ477" s="3">
        <v>71.3</v>
      </c>
      <c r="BA477" s="3">
        <v>1000</v>
      </c>
      <c r="BB477" s="3">
        <v>4601</v>
      </c>
      <c r="BC477" s="3">
        <v>2</v>
      </c>
      <c r="BD477" s="3">
        <v>328</v>
      </c>
      <c r="BE477" s="3">
        <v>2</v>
      </c>
      <c r="BF477" s="3">
        <v>1095</v>
      </c>
      <c r="BG477" s="3">
        <v>2</v>
      </c>
      <c r="BH477" s="3">
        <v>7</v>
      </c>
      <c r="BI477" s="3">
        <v>2</v>
      </c>
      <c r="BJ477" s="3">
        <v>8541</v>
      </c>
      <c r="BK477" s="3">
        <v>8548</v>
      </c>
      <c r="BM477" s="3">
        <v>42.3</v>
      </c>
      <c r="BN477" s="5">
        <v>30429</v>
      </c>
      <c r="BO477" s="3">
        <v>1</v>
      </c>
      <c r="BP477" s="3">
        <v>1</v>
      </c>
      <c r="BR477" s="3" t="s">
        <v>97</v>
      </c>
      <c r="BS477" s="3">
        <v>21879</v>
      </c>
      <c r="BT477" s="3">
        <v>7</v>
      </c>
      <c r="BV477" s="3" t="s">
        <v>868</v>
      </c>
      <c r="BW477" s="3" t="s">
        <v>99</v>
      </c>
      <c r="BX477" s="3">
        <v>3</v>
      </c>
      <c r="BY477" s="3" t="s">
        <v>100</v>
      </c>
      <c r="CA477" s="3" t="s">
        <v>101</v>
      </c>
      <c r="CD477" s="3">
        <v>29.653881899999998</v>
      </c>
      <c r="CE477" s="3">
        <v>84</v>
      </c>
      <c r="CF477" s="3">
        <v>-96.390707800000001</v>
      </c>
      <c r="CI477" s="3" t="s">
        <v>102</v>
      </c>
      <c r="CJ477" s="3" t="s">
        <v>89</v>
      </c>
      <c r="CK477" s="3" t="s">
        <v>576</v>
      </c>
      <c r="CL477" s="3">
        <v>405526</v>
      </c>
      <c r="CM477" s="3">
        <v>512</v>
      </c>
      <c r="CN477" s="3">
        <v>6402</v>
      </c>
      <c r="CO477" s="3">
        <v>0</v>
      </c>
      <c r="CP477" s="3">
        <v>0</v>
      </c>
    </row>
    <row r="478" spans="1:94" ht="45">
      <c r="A478" s="4">
        <v>42039308180000</v>
      </c>
      <c r="B478" s="7">
        <v>4203930818</v>
      </c>
      <c r="C478" s="4">
        <f>COUNTIF(Table2[API 10/UWI],Table1[[#This Row],[Cleaned API]])</f>
        <v>1</v>
      </c>
      <c r="D478" s="7" t="str">
        <f>IFERROR(INDEX(Table2[Permit Type],MATCH(Table1[[#This Row],[Cleaned API]],Table2[API 10/UWI],0)), "Not in Permit List")</f>
        <v>Recomplete</v>
      </c>
      <c r="E478" s="7" t="str">
        <f>IF(AND(Table1[[#This Row],[Occurences in Magnum Permit List]]&gt;0, Table1[[#This Row],[Data Pull Permit Type]]="NewDrill"), "Y", "N")</f>
        <v>N</v>
      </c>
      <c r="F478" s="3" t="s">
        <v>89</v>
      </c>
      <c r="G478" s="3" t="s">
        <v>1191</v>
      </c>
      <c r="H478" s="8">
        <v>4</v>
      </c>
      <c r="I478" s="3" t="s">
        <v>112</v>
      </c>
      <c r="J478" s="3" t="str">
        <f>LEFT(Table1[[#This Row],[County/Parish]],LEN(Table1[[#This Row],[County/Parish]])-5)</f>
        <v>BRAZORIA</v>
      </c>
      <c r="K478" s="3">
        <v>9400</v>
      </c>
      <c r="L478" s="3" t="s">
        <v>107</v>
      </c>
      <c r="M478" s="3" t="s">
        <v>94</v>
      </c>
      <c r="N478" s="3" t="s">
        <v>95</v>
      </c>
      <c r="O478" s="3">
        <v>10447</v>
      </c>
      <c r="P478" s="5">
        <v>33696</v>
      </c>
      <c r="Q478" s="5">
        <v>33695</v>
      </c>
      <c r="R478" s="5">
        <v>43983</v>
      </c>
      <c r="S478" s="3">
        <v>193</v>
      </c>
      <c r="T478" s="3">
        <v>82254</v>
      </c>
      <c r="V478" s="3">
        <v>40646</v>
      </c>
      <c r="W478" s="3">
        <v>10</v>
      </c>
      <c r="X478" s="3">
        <v>4</v>
      </c>
      <c r="Z478" s="3">
        <v>733399</v>
      </c>
      <c r="AA478" s="3">
        <v>54355</v>
      </c>
      <c r="AC478" s="3">
        <v>126</v>
      </c>
      <c r="AD478" s="3">
        <v>2107</v>
      </c>
      <c r="AE478" s="3">
        <v>692</v>
      </c>
      <c r="AF478" s="3" t="s">
        <v>108</v>
      </c>
      <c r="AG478" s="3">
        <v>5880</v>
      </c>
      <c r="AH478" s="3">
        <v>1672</v>
      </c>
      <c r="AI478" s="3">
        <v>13840</v>
      </c>
      <c r="AK478" s="3">
        <v>5</v>
      </c>
      <c r="AL478" s="3">
        <v>12</v>
      </c>
      <c r="AM478" s="3">
        <v>46</v>
      </c>
      <c r="AN478" s="3">
        <v>73581</v>
      </c>
      <c r="AO478" s="3">
        <v>46</v>
      </c>
      <c r="AP478" s="3">
        <v>12502</v>
      </c>
      <c r="AR478" s="5">
        <v>43817</v>
      </c>
      <c r="AS478" s="3">
        <v>213883</v>
      </c>
      <c r="AV478" s="3">
        <v>9840</v>
      </c>
      <c r="AX478" s="3">
        <v>2020</v>
      </c>
      <c r="AZ478" s="3">
        <v>101.6</v>
      </c>
      <c r="BB478" s="3">
        <v>4220</v>
      </c>
      <c r="BC478" s="3">
        <v>18</v>
      </c>
      <c r="BD478" s="3">
        <v>2028</v>
      </c>
      <c r="BE478" s="3">
        <v>312</v>
      </c>
      <c r="BF478" s="3">
        <v>2028</v>
      </c>
      <c r="BG478" s="3">
        <v>312</v>
      </c>
      <c r="BH478" s="3">
        <v>12</v>
      </c>
      <c r="BI478" s="3">
        <v>312</v>
      </c>
      <c r="BJ478" s="3">
        <v>9398</v>
      </c>
      <c r="BK478" s="3">
        <v>9404</v>
      </c>
      <c r="BM478" s="3">
        <v>26</v>
      </c>
      <c r="BN478" s="5">
        <v>30573</v>
      </c>
      <c r="BO478" s="3">
        <v>1</v>
      </c>
      <c r="BP478" s="3">
        <v>1</v>
      </c>
      <c r="BQ478" s="3" t="s">
        <v>89</v>
      </c>
      <c r="BR478" s="3" t="s">
        <v>165</v>
      </c>
      <c r="BS478" s="3">
        <v>21610</v>
      </c>
      <c r="BT478" s="3">
        <v>6</v>
      </c>
      <c r="BV478" s="3" t="s">
        <v>760</v>
      </c>
      <c r="BW478" s="3" t="s">
        <v>99</v>
      </c>
      <c r="BX478" s="3">
        <v>3</v>
      </c>
      <c r="BY478" s="3" t="s">
        <v>100</v>
      </c>
      <c r="CA478" s="3" t="s">
        <v>101</v>
      </c>
      <c r="CD478" s="3">
        <v>29.2134307</v>
      </c>
      <c r="CE478" s="3">
        <v>82</v>
      </c>
      <c r="CF478" s="3">
        <v>-95.503194500000006</v>
      </c>
      <c r="CI478" s="3" t="s">
        <v>102</v>
      </c>
      <c r="CJ478" s="3" t="s">
        <v>89</v>
      </c>
      <c r="CK478" s="3" t="s">
        <v>417</v>
      </c>
      <c r="CL478" s="3">
        <v>405259</v>
      </c>
      <c r="CM478" s="3">
        <v>5080</v>
      </c>
      <c r="CO478" s="3">
        <v>58246</v>
      </c>
      <c r="CP478" s="3">
        <v>0</v>
      </c>
    </row>
    <row r="479" spans="1:94" ht="75">
      <c r="A479" s="4">
        <v>42167310970000</v>
      </c>
      <c r="B479" s="7">
        <v>4216731097</v>
      </c>
      <c r="C479" s="4">
        <f>COUNTIF(Table2[API 10/UWI],Table1[[#This Row],[Cleaned API]])</f>
        <v>0</v>
      </c>
      <c r="D479" s="7" t="str">
        <f>IFERROR(INDEX(Table2[Permit Type],MATCH(Table1[[#This Row],[Cleaned API]],Table2[API 10/UWI],0)), "Not in Permit List")</f>
        <v>Not in Permit List</v>
      </c>
      <c r="E479" s="7" t="str">
        <f>IF(AND(Table1[[#This Row],[Occurences in Magnum Permit List]]&gt;0, Table1[[#This Row],[Data Pull Permit Type]]="NewDrill"), "Y", "N")</f>
        <v>N</v>
      </c>
      <c r="F479" s="3" t="s">
        <v>502</v>
      </c>
      <c r="G479" s="3" t="s">
        <v>1192</v>
      </c>
      <c r="H479" s="8">
        <v>1</v>
      </c>
      <c r="I479" s="3" t="s">
        <v>566</v>
      </c>
      <c r="J479" s="3" t="str">
        <f>LEFT(Table1[[#This Row],[County/Parish]],LEN(Table1[[#This Row],[County/Parish]])-5)</f>
        <v>GALVESTON</v>
      </c>
      <c r="K479" s="3" t="s">
        <v>1193</v>
      </c>
      <c r="L479" s="3" t="s">
        <v>107</v>
      </c>
      <c r="M479" s="3" t="s">
        <v>94</v>
      </c>
      <c r="N479" s="3" t="s">
        <v>119</v>
      </c>
      <c r="O479" s="3">
        <v>10904</v>
      </c>
      <c r="P479" s="5">
        <v>31397</v>
      </c>
      <c r="Q479" s="5">
        <v>33512</v>
      </c>
      <c r="R479" s="5">
        <v>34700</v>
      </c>
      <c r="S479" s="3">
        <v>39</v>
      </c>
      <c r="T479" s="3">
        <v>2551</v>
      </c>
      <c r="V479" s="3">
        <v>23985</v>
      </c>
      <c r="X479" s="3">
        <v>183</v>
      </c>
      <c r="Z479" s="3">
        <v>0</v>
      </c>
      <c r="AA479" s="3">
        <v>24410</v>
      </c>
      <c r="AC479" s="3">
        <v>646</v>
      </c>
      <c r="AD479" s="3">
        <v>42</v>
      </c>
      <c r="AE479" s="3">
        <v>7630</v>
      </c>
      <c r="AF479" s="3" t="s">
        <v>108</v>
      </c>
      <c r="AG479" s="3">
        <v>1615</v>
      </c>
      <c r="AH479" s="3">
        <v>7899</v>
      </c>
      <c r="AI479" s="3">
        <v>0</v>
      </c>
      <c r="AK479" s="3">
        <v>31</v>
      </c>
      <c r="AL479" s="3">
        <v>32</v>
      </c>
      <c r="AM479" s="3">
        <v>5</v>
      </c>
      <c r="AN479" s="3">
        <v>191667</v>
      </c>
      <c r="AO479" s="3">
        <v>0</v>
      </c>
      <c r="AP479" s="3">
        <v>5597</v>
      </c>
      <c r="AQ479" s="3">
        <v>12</v>
      </c>
      <c r="AS479" s="3">
        <v>0</v>
      </c>
      <c r="AV479" s="3">
        <v>160</v>
      </c>
      <c r="AW479" s="3">
        <v>2.0619999999999998</v>
      </c>
      <c r="AX479" s="3">
        <v>110</v>
      </c>
      <c r="AY479" s="3">
        <v>485000</v>
      </c>
      <c r="AZ479" s="3">
        <v>6397.3</v>
      </c>
      <c r="BB479" s="3">
        <v>427</v>
      </c>
      <c r="BC479" s="3">
        <v>6</v>
      </c>
      <c r="BD479" s="3">
        <v>2952</v>
      </c>
      <c r="BE479" s="3">
        <v>4</v>
      </c>
      <c r="BF479" s="3">
        <v>3009</v>
      </c>
      <c r="BG479" s="3">
        <v>4</v>
      </c>
      <c r="BH479" s="3">
        <v>18</v>
      </c>
      <c r="BI479" s="3">
        <v>4</v>
      </c>
      <c r="BJ479" s="3">
        <v>10340</v>
      </c>
      <c r="BK479" s="3">
        <v>10490</v>
      </c>
      <c r="BM479" s="3">
        <v>26</v>
      </c>
      <c r="BN479" s="5">
        <v>24119</v>
      </c>
      <c r="BO479" s="3">
        <v>1</v>
      </c>
      <c r="BP479" s="3">
        <v>1</v>
      </c>
      <c r="BQ479" s="3" t="s">
        <v>502</v>
      </c>
      <c r="BR479" s="3" t="s">
        <v>1041</v>
      </c>
      <c r="BS479" s="3">
        <v>21477</v>
      </c>
      <c r="BT479" s="3">
        <v>150</v>
      </c>
      <c r="BV479" s="3" t="s">
        <v>1194</v>
      </c>
      <c r="BW479" s="3" t="s">
        <v>99</v>
      </c>
      <c r="BX479" s="3">
        <v>3</v>
      </c>
      <c r="BY479" s="3" t="s">
        <v>100</v>
      </c>
      <c r="CA479" s="3" t="s">
        <v>101</v>
      </c>
      <c r="CD479" s="3">
        <v>29.540500000000002</v>
      </c>
      <c r="CF479" s="3">
        <v>-94.418563500000005</v>
      </c>
      <c r="CI479" s="3" t="s">
        <v>102</v>
      </c>
      <c r="CJ479" s="3" t="s">
        <v>502</v>
      </c>
      <c r="CL479" s="3">
        <v>405128</v>
      </c>
      <c r="CM479" s="3">
        <v>3880</v>
      </c>
      <c r="CN479" s="3">
        <v>8</v>
      </c>
      <c r="CO479" s="3">
        <v>0</v>
      </c>
      <c r="CP479" s="3">
        <v>0</v>
      </c>
    </row>
    <row r="480" spans="1:94" ht="60">
      <c r="A480" s="4">
        <v>42149324240000</v>
      </c>
      <c r="B480" s="7">
        <v>4214932424</v>
      </c>
      <c r="C480" s="4">
        <f>COUNTIF(Table2[API 10/UWI],Table1[[#This Row],[Cleaned API]])</f>
        <v>1</v>
      </c>
      <c r="D480" s="7" t="str">
        <f>IFERROR(INDEX(Table2[Permit Type],MATCH(Table1[[#This Row],[Cleaned API]],Table2[API 10/UWI],0)), "Not in Permit List")</f>
        <v>Recomplete</v>
      </c>
      <c r="E480" s="7" t="str">
        <f>IF(AND(Table1[[#This Row],[Occurences in Magnum Permit List]]&gt;0, Table1[[#This Row],[Data Pull Permit Type]]="NewDrill"), "Y", "N")</f>
        <v>N</v>
      </c>
      <c r="F480" s="3" t="s">
        <v>89</v>
      </c>
      <c r="G480" s="3" t="s">
        <v>1195</v>
      </c>
      <c r="H480" s="8">
        <v>1</v>
      </c>
      <c r="I480" s="3" t="s">
        <v>281</v>
      </c>
      <c r="J480" s="3" t="str">
        <f>LEFT(Table1[[#This Row],[County/Parish]],LEN(Table1[[#This Row],[County/Parish]])-5)</f>
        <v>FAYETTE</v>
      </c>
      <c r="K480" s="3" t="s">
        <v>1196</v>
      </c>
      <c r="L480" s="3" t="s">
        <v>107</v>
      </c>
      <c r="M480" s="3" t="s">
        <v>94</v>
      </c>
      <c r="N480" s="3" t="s">
        <v>149</v>
      </c>
      <c r="O480" s="3">
        <v>13410</v>
      </c>
      <c r="P480" s="5">
        <v>38761</v>
      </c>
      <c r="Q480" s="5">
        <v>33329</v>
      </c>
      <c r="R480" s="5">
        <v>40330</v>
      </c>
      <c r="S480" s="3">
        <v>166</v>
      </c>
      <c r="T480" s="3">
        <v>977691</v>
      </c>
      <c r="V480" s="3">
        <v>163563</v>
      </c>
      <c r="Y480" s="3">
        <v>13</v>
      </c>
      <c r="Z480" s="3">
        <v>0</v>
      </c>
      <c r="AA480" s="3">
        <v>326512</v>
      </c>
      <c r="AB480" s="3" t="s">
        <v>283</v>
      </c>
      <c r="AC480" s="3">
        <v>534</v>
      </c>
      <c r="AD480" s="3">
        <v>1318</v>
      </c>
      <c r="AE480" s="3">
        <v>40066</v>
      </c>
      <c r="AF480" s="3" t="s">
        <v>108</v>
      </c>
      <c r="AG480" s="3">
        <v>246464</v>
      </c>
      <c r="AH480" s="3">
        <v>81143</v>
      </c>
      <c r="AI480" s="3">
        <v>0</v>
      </c>
      <c r="AJ480" s="3" t="s">
        <v>181</v>
      </c>
      <c r="AK480" s="3">
        <v>478</v>
      </c>
      <c r="AL480" s="3">
        <v>869</v>
      </c>
      <c r="AM480" s="3">
        <v>2348</v>
      </c>
      <c r="AN480" s="3">
        <v>5213581</v>
      </c>
      <c r="AO480" s="3">
        <v>0</v>
      </c>
      <c r="AP480" s="3">
        <v>3170</v>
      </c>
      <c r="AQ480" s="3">
        <v>31660</v>
      </c>
      <c r="AR480" s="5">
        <v>40909</v>
      </c>
      <c r="AS480" s="3">
        <v>0</v>
      </c>
      <c r="AV480" s="3">
        <v>4920</v>
      </c>
      <c r="AW480" s="3">
        <v>3427.3130000000001</v>
      </c>
      <c r="AX480" s="3">
        <v>5980</v>
      </c>
      <c r="AY480" s="3">
        <v>291.774</v>
      </c>
      <c r="AZ480" s="3">
        <v>203.4</v>
      </c>
      <c r="BA480" s="3">
        <v>0</v>
      </c>
      <c r="BB480" s="3">
        <v>72785</v>
      </c>
      <c r="BC480" s="3">
        <v>2</v>
      </c>
      <c r="BD480" s="3">
        <v>14806</v>
      </c>
      <c r="BE480" s="3">
        <v>2</v>
      </c>
      <c r="BF480" s="3">
        <v>26937</v>
      </c>
      <c r="BG480" s="3">
        <v>2</v>
      </c>
      <c r="BH480" s="3">
        <v>162</v>
      </c>
      <c r="BI480" s="3">
        <v>2</v>
      </c>
      <c r="BJ480" s="3">
        <v>10720</v>
      </c>
      <c r="BK480" s="3">
        <v>13410</v>
      </c>
      <c r="BM480" s="3">
        <v>43.3</v>
      </c>
      <c r="BN480" s="5">
        <v>33353</v>
      </c>
      <c r="BO480" s="3">
        <v>1</v>
      </c>
      <c r="BP480" s="3">
        <v>1</v>
      </c>
      <c r="BQ480" s="3" t="s">
        <v>995</v>
      </c>
      <c r="BR480" s="3" t="s">
        <v>150</v>
      </c>
      <c r="BS480" s="3">
        <v>21068</v>
      </c>
      <c r="BT480" s="3">
        <v>2690</v>
      </c>
      <c r="BV480" s="3" t="s">
        <v>283</v>
      </c>
      <c r="BW480" s="3" t="s">
        <v>99</v>
      </c>
      <c r="BX480" s="3">
        <v>3</v>
      </c>
      <c r="BY480" s="3" t="s">
        <v>100</v>
      </c>
      <c r="CA480" s="3" t="s">
        <v>101</v>
      </c>
      <c r="CD480" s="3">
        <v>29.979092600000001</v>
      </c>
      <c r="CE480" s="3">
        <v>22</v>
      </c>
      <c r="CF480" s="3">
        <v>-96.812266199999996</v>
      </c>
      <c r="CI480" s="3" t="s">
        <v>102</v>
      </c>
      <c r="CJ480" s="3" t="s">
        <v>89</v>
      </c>
      <c r="CK480" s="3" t="s">
        <v>1197</v>
      </c>
      <c r="CL480" s="3">
        <v>404720</v>
      </c>
      <c r="CM480" s="3">
        <v>1816</v>
      </c>
      <c r="CN480" s="3">
        <v>6224</v>
      </c>
      <c r="CO480" s="3">
        <v>0</v>
      </c>
      <c r="CP480" s="3">
        <v>0</v>
      </c>
    </row>
    <row r="481" spans="1:94" ht="75">
      <c r="A481" s="4">
        <v>42201312140000</v>
      </c>
      <c r="B481" s="7">
        <v>4220131214</v>
      </c>
      <c r="C481" s="4">
        <f>COUNTIF(Table2[API 10/UWI],Table1[[#This Row],[Cleaned API]])</f>
        <v>0</v>
      </c>
      <c r="D481" s="7" t="str">
        <f>IFERROR(INDEX(Table2[Permit Type],MATCH(Table1[[#This Row],[Cleaned API]],Table2[API 10/UWI],0)), "Not in Permit List")</f>
        <v>Not in Permit List</v>
      </c>
      <c r="E481" s="7" t="str">
        <f>IF(AND(Table1[[#This Row],[Occurences in Magnum Permit List]]&gt;0, Table1[[#This Row],[Data Pull Permit Type]]="NewDrill"), "Y", "N")</f>
        <v>N</v>
      </c>
      <c r="F481" s="3" t="s">
        <v>89</v>
      </c>
      <c r="G481" s="3" t="s">
        <v>1198</v>
      </c>
      <c r="H481" s="8">
        <v>2</v>
      </c>
      <c r="I481" s="3" t="s">
        <v>540</v>
      </c>
      <c r="J481" s="3" t="str">
        <f>LEFT(Table1[[#This Row],[County/Parish]],LEN(Table1[[#This Row],[County/Parish]])-5)</f>
        <v>HARRIS</v>
      </c>
      <c r="K481" s="3" t="s">
        <v>1199</v>
      </c>
      <c r="L481" s="3" t="s">
        <v>107</v>
      </c>
      <c r="M481" s="3" t="s">
        <v>94</v>
      </c>
      <c r="N481" s="3" t="s">
        <v>119</v>
      </c>
      <c r="O481" s="3">
        <v>7794</v>
      </c>
      <c r="P481" s="5">
        <v>32013</v>
      </c>
      <c r="Q481" s="5">
        <v>33359</v>
      </c>
      <c r="R481" s="5">
        <v>34820</v>
      </c>
      <c r="S481" s="3">
        <v>42</v>
      </c>
      <c r="T481" s="3">
        <v>61</v>
      </c>
      <c r="V481" s="3">
        <v>2793</v>
      </c>
      <c r="X481" s="3">
        <v>1</v>
      </c>
      <c r="Z481" s="3">
        <v>0</v>
      </c>
      <c r="AA481" s="3">
        <v>2803</v>
      </c>
      <c r="AC481" s="3">
        <v>58</v>
      </c>
      <c r="AD481" s="3">
        <v>10</v>
      </c>
      <c r="AE481" s="3">
        <v>679</v>
      </c>
      <c r="AF481" s="3" t="s">
        <v>108</v>
      </c>
      <c r="AG481" s="3">
        <v>23</v>
      </c>
      <c r="AH481" s="3">
        <v>683</v>
      </c>
      <c r="AI481" s="3">
        <v>0</v>
      </c>
      <c r="AK481" s="3">
        <v>5</v>
      </c>
      <c r="AL481" s="3">
        <v>5</v>
      </c>
      <c r="AM481" s="3">
        <v>0</v>
      </c>
      <c r="AN481" s="3">
        <v>27900</v>
      </c>
      <c r="AO481" s="3">
        <v>0</v>
      </c>
      <c r="AP481" s="3">
        <v>667</v>
      </c>
      <c r="AQ481" s="3">
        <v>10</v>
      </c>
      <c r="AR481" s="5">
        <v>38108</v>
      </c>
      <c r="AS481" s="3">
        <v>0</v>
      </c>
      <c r="AV481" s="3">
        <v>20</v>
      </c>
      <c r="AW481" s="3">
        <v>9.6850000000000005</v>
      </c>
      <c r="AX481" s="3">
        <v>20</v>
      </c>
      <c r="AY481" s="3">
        <v>103250</v>
      </c>
      <c r="AZ481" s="3">
        <v>46333.3</v>
      </c>
      <c r="BB481" s="3">
        <v>10</v>
      </c>
      <c r="BC481" s="3">
        <v>1</v>
      </c>
      <c r="BD481" s="3">
        <v>155</v>
      </c>
      <c r="BE481" s="3">
        <v>31</v>
      </c>
      <c r="BF481" s="3">
        <v>155</v>
      </c>
      <c r="BG481" s="3">
        <v>31</v>
      </c>
      <c r="BH481" s="3">
        <v>1</v>
      </c>
      <c r="BI481" s="3">
        <v>31</v>
      </c>
      <c r="BJ481" s="3">
        <v>7028</v>
      </c>
      <c r="BK481" s="3">
        <v>7030</v>
      </c>
      <c r="BM481" s="3">
        <v>34.5</v>
      </c>
      <c r="BN481" s="5">
        <v>29926</v>
      </c>
      <c r="BO481" s="3">
        <v>1</v>
      </c>
      <c r="BP481" s="3">
        <v>1</v>
      </c>
      <c r="BQ481" s="3" t="s">
        <v>789</v>
      </c>
      <c r="BR481" s="3" t="s">
        <v>165</v>
      </c>
      <c r="BS481" s="3">
        <v>21042</v>
      </c>
      <c r="BT481" s="3">
        <v>2</v>
      </c>
      <c r="BV481" s="3" t="s">
        <v>1200</v>
      </c>
      <c r="BW481" s="3" t="s">
        <v>99</v>
      </c>
      <c r="BX481" s="3">
        <v>3</v>
      </c>
      <c r="BY481" s="3" t="s">
        <v>100</v>
      </c>
      <c r="BZ481" s="3">
        <v>22</v>
      </c>
      <c r="CA481" s="3" t="s">
        <v>101</v>
      </c>
      <c r="CD481" s="3">
        <v>29.916832400000001</v>
      </c>
      <c r="CE481" s="3">
        <v>1630</v>
      </c>
      <c r="CF481" s="3">
        <v>-95.451160999999999</v>
      </c>
      <c r="CG481" s="3">
        <v>4</v>
      </c>
      <c r="CI481" s="3" t="s">
        <v>102</v>
      </c>
      <c r="CJ481" s="3" t="s">
        <v>89</v>
      </c>
      <c r="CK481" s="3" t="s">
        <v>632</v>
      </c>
      <c r="CL481" s="3">
        <v>404695</v>
      </c>
      <c r="CM481" s="3">
        <v>413</v>
      </c>
      <c r="CN481" s="3">
        <v>4</v>
      </c>
      <c r="CO481" s="3">
        <v>0</v>
      </c>
      <c r="CP481" s="3">
        <v>0</v>
      </c>
    </row>
    <row r="482" spans="1:94" ht="45">
      <c r="A482" s="4">
        <v>42481329570000</v>
      </c>
      <c r="B482" s="7">
        <v>4248132957</v>
      </c>
      <c r="C482" s="4">
        <f>COUNTIF(Table2[API 10/UWI],Table1[[#This Row],[Cleaned API]])</f>
        <v>2</v>
      </c>
      <c r="D482" s="7" t="str">
        <f>IFERROR(INDEX(Table2[Permit Type],MATCH(Table1[[#This Row],[Cleaned API]],Table2[API 10/UWI],0)), "Not in Permit List")</f>
        <v>Recomplete</v>
      </c>
      <c r="E482" s="7" t="str">
        <f>IF(AND(Table1[[#This Row],[Occurences in Magnum Permit List]]&gt;0, Table1[[#This Row],[Data Pull Permit Type]]="NewDrill"), "Y", "N")</f>
        <v>N</v>
      </c>
      <c r="F482" s="3" t="s">
        <v>502</v>
      </c>
      <c r="G482" s="3" t="s">
        <v>544</v>
      </c>
      <c r="H482" s="8">
        <v>1</v>
      </c>
      <c r="I482" s="3" t="s">
        <v>142</v>
      </c>
      <c r="J482" s="3" t="str">
        <f>LEFT(Table1[[#This Row],[County/Parish]],LEN(Table1[[#This Row],[County/Parish]])-5)</f>
        <v>WHARTON</v>
      </c>
      <c r="K482" s="3">
        <v>6800</v>
      </c>
      <c r="L482" s="3" t="s">
        <v>107</v>
      </c>
      <c r="M482" s="3" t="s">
        <v>94</v>
      </c>
      <c r="N482" s="3" t="s">
        <v>95</v>
      </c>
      <c r="O482" s="3">
        <v>7513</v>
      </c>
      <c r="P482" s="5">
        <v>31479</v>
      </c>
      <c r="Q482" s="5">
        <v>33239</v>
      </c>
      <c r="R482" s="5">
        <v>35490</v>
      </c>
      <c r="S482" s="3">
        <v>71</v>
      </c>
      <c r="T482" s="3">
        <v>35108</v>
      </c>
      <c r="V482" s="3">
        <v>27657</v>
      </c>
      <c r="X482" s="3">
        <v>40</v>
      </c>
      <c r="Z482" s="3">
        <v>0</v>
      </c>
      <c r="AA482" s="3">
        <v>33508</v>
      </c>
      <c r="AC482" s="3">
        <v>1868</v>
      </c>
      <c r="AD482" s="3">
        <v>1362</v>
      </c>
      <c r="AE482" s="3">
        <v>5708</v>
      </c>
      <c r="AF482" s="3" t="s">
        <v>108</v>
      </c>
      <c r="AG482" s="3">
        <v>3194</v>
      </c>
      <c r="AH482" s="3">
        <v>6240</v>
      </c>
      <c r="AI482" s="3">
        <v>0</v>
      </c>
      <c r="AK482" s="3">
        <v>71</v>
      </c>
      <c r="AL482" s="3">
        <v>77</v>
      </c>
      <c r="AM482" s="3">
        <v>35</v>
      </c>
      <c r="AN482" s="3">
        <v>461929</v>
      </c>
      <c r="AO482" s="3">
        <v>0</v>
      </c>
      <c r="AP482" s="3">
        <v>1501</v>
      </c>
      <c r="AQ482" s="3">
        <v>103</v>
      </c>
      <c r="AR482" s="5">
        <v>39114</v>
      </c>
      <c r="AS482" s="3">
        <v>0</v>
      </c>
      <c r="AV482" s="3">
        <v>490</v>
      </c>
      <c r="AX482" s="3">
        <v>1270</v>
      </c>
      <c r="AZ482" s="3">
        <v>2042</v>
      </c>
      <c r="BB482" s="3">
        <v>2770</v>
      </c>
      <c r="BC482" s="3">
        <v>13</v>
      </c>
      <c r="BD482" s="3">
        <v>2505</v>
      </c>
      <c r="BE482" s="3">
        <v>9</v>
      </c>
      <c r="BF482" s="3">
        <v>2958</v>
      </c>
      <c r="BG482" s="3">
        <v>9</v>
      </c>
      <c r="BH482" s="3">
        <v>18</v>
      </c>
      <c r="BI482" s="3">
        <v>9</v>
      </c>
      <c r="BJ482" s="3">
        <v>6061</v>
      </c>
      <c r="BK482" s="3">
        <v>6862</v>
      </c>
      <c r="BM482" s="3">
        <v>48.7</v>
      </c>
      <c r="BN482" s="5">
        <v>31492</v>
      </c>
      <c r="BO482" s="3">
        <v>1</v>
      </c>
      <c r="BP482" s="3">
        <v>1</v>
      </c>
      <c r="BS482" s="3">
        <v>20923</v>
      </c>
      <c r="BT482" s="3">
        <v>801</v>
      </c>
      <c r="BV482" s="3" t="s">
        <v>546</v>
      </c>
      <c r="BW482" s="3" t="s">
        <v>99</v>
      </c>
      <c r="BX482" s="3">
        <v>3</v>
      </c>
      <c r="BY482" s="3" t="s">
        <v>100</v>
      </c>
      <c r="CA482" s="3" t="s">
        <v>101</v>
      </c>
      <c r="CD482" s="3">
        <v>29.111374600000001</v>
      </c>
      <c r="CF482" s="3">
        <v>-96.237239000000002</v>
      </c>
      <c r="CI482" s="3" t="s">
        <v>102</v>
      </c>
      <c r="CJ482" s="3" t="s">
        <v>502</v>
      </c>
      <c r="CL482" s="3">
        <v>404576</v>
      </c>
      <c r="CM482" s="3">
        <v>1106</v>
      </c>
      <c r="CO482" s="3">
        <v>0</v>
      </c>
      <c r="CP482" s="3">
        <v>0</v>
      </c>
    </row>
    <row r="483" spans="1:94" ht="60">
      <c r="A483" s="4">
        <v>42481330550000</v>
      </c>
      <c r="B483" s="7">
        <v>4248133055</v>
      </c>
      <c r="C483" s="4">
        <f>COUNTIF(Table2[API 10/UWI],Table1[[#This Row],[Cleaned API]])</f>
        <v>1</v>
      </c>
      <c r="D483" s="7" t="str">
        <f>IFERROR(INDEX(Table2[Permit Type],MATCH(Table1[[#This Row],[Cleaned API]],Table2[API 10/UWI],0)), "Not in Permit List")</f>
        <v>DeepenWithinCasing</v>
      </c>
      <c r="E483" s="7" t="str">
        <f>IF(AND(Table1[[#This Row],[Occurences in Magnum Permit List]]&gt;0, Table1[[#This Row],[Data Pull Permit Type]]="NewDrill"), "Y", "N")</f>
        <v>N</v>
      </c>
      <c r="F483" s="3" t="s">
        <v>89</v>
      </c>
      <c r="G483" s="3" t="s">
        <v>544</v>
      </c>
      <c r="H483" s="8">
        <v>4</v>
      </c>
      <c r="I483" s="3" t="s">
        <v>142</v>
      </c>
      <c r="J483" s="3" t="str">
        <f>LEFT(Table1[[#This Row],[County/Parish]],LEN(Table1[[#This Row],[County/Parish]])-5)</f>
        <v>WHARTON</v>
      </c>
      <c r="K483" s="3">
        <v>6890</v>
      </c>
      <c r="L483" s="3" t="s">
        <v>107</v>
      </c>
      <c r="M483" s="3" t="s">
        <v>94</v>
      </c>
      <c r="N483" s="3" t="s">
        <v>95</v>
      </c>
      <c r="O483" s="3">
        <v>7512</v>
      </c>
      <c r="P483" s="5">
        <v>31897</v>
      </c>
      <c r="Q483" s="5">
        <v>33239</v>
      </c>
      <c r="R483" s="5">
        <v>34731</v>
      </c>
      <c r="S483" s="3">
        <v>48</v>
      </c>
      <c r="T483" s="3">
        <v>20336</v>
      </c>
      <c r="V483" s="3">
        <v>8692</v>
      </c>
      <c r="X483" s="3">
        <v>55</v>
      </c>
      <c r="Y483" s="3">
        <v>350</v>
      </c>
      <c r="Z483" s="3">
        <v>0</v>
      </c>
      <c r="AA483" s="3">
        <v>12081</v>
      </c>
      <c r="AC483" s="3">
        <v>91</v>
      </c>
      <c r="AD483" s="3">
        <v>82</v>
      </c>
      <c r="AE483" s="3">
        <v>2153</v>
      </c>
      <c r="AF483" s="3" t="s">
        <v>108</v>
      </c>
      <c r="AG483" s="3">
        <v>1577</v>
      </c>
      <c r="AH483" s="3">
        <v>2416</v>
      </c>
      <c r="AI483" s="3">
        <v>0</v>
      </c>
      <c r="AK483" s="3">
        <v>3</v>
      </c>
      <c r="AL483" s="3">
        <v>4</v>
      </c>
      <c r="AM483" s="3">
        <v>3</v>
      </c>
      <c r="AN483" s="3">
        <v>22000</v>
      </c>
      <c r="AO483" s="3">
        <v>0</v>
      </c>
      <c r="AP483" s="3">
        <v>1011</v>
      </c>
      <c r="AQ483" s="3">
        <v>4361</v>
      </c>
      <c r="AR483" s="5">
        <v>41306</v>
      </c>
      <c r="AS483" s="3">
        <v>0</v>
      </c>
      <c r="AV483" s="3">
        <v>920</v>
      </c>
      <c r="AW483" s="3">
        <v>5983.4639999999999</v>
      </c>
      <c r="AX483" s="3">
        <v>2340</v>
      </c>
      <c r="AY483" s="3">
        <v>167.12700000000001</v>
      </c>
      <c r="AZ483" s="3">
        <v>1085.4000000000001</v>
      </c>
      <c r="BA483" s="3">
        <v>157.1</v>
      </c>
      <c r="BB483" s="3">
        <v>1170</v>
      </c>
      <c r="BC483" s="3">
        <v>11</v>
      </c>
      <c r="BD483" s="3">
        <v>698</v>
      </c>
      <c r="BE483" s="3">
        <v>6</v>
      </c>
      <c r="BF483" s="3">
        <v>797</v>
      </c>
      <c r="BG483" s="3">
        <v>6</v>
      </c>
      <c r="BH483" s="3">
        <v>5</v>
      </c>
      <c r="BI483" s="3">
        <v>6</v>
      </c>
      <c r="BJ483" s="3">
        <v>6919</v>
      </c>
      <c r="BK483" s="3">
        <v>6924</v>
      </c>
      <c r="BM483" s="3">
        <v>38.5</v>
      </c>
      <c r="BN483" s="5">
        <v>31910</v>
      </c>
      <c r="BO483" s="3">
        <v>1</v>
      </c>
      <c r="BP483" s="3">
        <v>1</v>
      </c>
      <c r="BQ483" s="3" t="s">
        <v>1171</v>
      </c>
      <c r="BR483" s="3" t="s">
        <v>165</v>
      </c>
      <c r="BS483" s="3">
        <v>20917</v>
      </c>
      <c r="BT483" s="3">
        <v>5</v>
      </c>
      <c r="BV483" s="3" t="s">
        <v>546</v>
      </c>
      <c r="BW483" s="3" t="s">
        <v>99</v>
      </c>
      <c r="BX483" s="3">
        <v>3</v>
      </c>
      <c r="BY483" s="3" t="s">
        <v>100</v>
      </c>
      <c r="BZ483" s="3">
        <v>62</v>
      </c>
      <c r="CA483" s="3" t="s">
        <v>101</v>
      </c>
      <c r="CD483" s="3">
        <v>29.113169500000001</v>
      </c>
      <c r="CE483" s="3">
        <v>567</v>
      </c>
      <c r="CF483" s="3">
        <v>-96.238559800000004</v>
      </c>
      <c r="CI483" s="3" t="s">
        <v>102</v>
      </c>
      <c r="CJ483" s="3" t="s">
        <v>89</v>
      </c>
      <c r="CK483" s="3" t="s">
        <v>547</v>
      </c>
      <c r="CL483" s="3">
        <v>404570</v>
      </c>
      <c r="CM483" s="3">
        <v>1149</v>
      </c>
      <c r="CN483" s="3">
        <v>6875</v>
      </c>
      <c r="CO483" s="3">
        <v>0</v>
      </c>
      <c r="CP483" s="3">
        <v>2534</v>
      </c>
    </row>
    <row r="484" spans="1:94" ht="60">
      <c r="A484" s="4">
        <v>42291320960000</v>
      </c>
      <c r="B484" s="7">
        <v>4229132096</v>
      </c>
      <c r="C484" s="4">
        <f>COUNTIF(Table2[API 10/UWI],Table1[[#This Row],[Cleaned API]])</f>
        <v>0</v>
      </c>
      <c r="D484" s="7" t="str">
        <f>IFERROR(INDEX(Table2[Permit Type],MATCH(Table1[[#This Row],[Cleaned API]],Table2[API 10/UWI],0)), "Not in Permit List")</f>
        <v>Not in Permit List</v>
      </c>
      <c r="E484" s="7" t="str">
        <f>IF(AND(Table1[[#This Row],[Occurences in Magnum Permit List]]&gt;0, Table1[[#This Row],[Data Pull Permit Type]]="NewDrill"), "Y", "N")</f>
        <v>N</v>
      </c>
      <c r="F484" s="3" t="s">
        <v>490</v>
      </c>
      <c r="G484" s="3" t="s">
        <v>1201</v>
      </c>
      <c r="H484" s="8"/>
      <c r="I484" s="3" t="s">
        <v>492</v>
      </c>
      <c r="J484" s="3" t="str">
        <f>LEFT(Table1[[#This Row],[County/Parish]],LEN(Table1[[#This Row],[County/Parish]])-5)</f>
        <v>LIBERTY</v>
      </c>
      <c r="K484" s="3" t="s">
        <v>493</v>
      </c>
      <c r="L484" s="3" t="s">
        <v>107</v>
      </c>
      <c r="M484" s="3" t="s">
        <v>94</v>
      </c>
      <c r="N484" s="3" t="s">
        <v>119</v>
      </c>
      <c r="O484" s="3">
        <v>4165</v>
      </c>
      <c r="P484" s="5">
        <v>32981</v>
      </c>
      <c r="Q484" s="5">
        <v>32994</v>
      </c>
      <c r="R484" s="5">
        <v>43983</v>
      </c>
      <c r="S484" s="3">
        <v>212</v>
      </c>
      <c r="T484" s="3">
        <v>240189</v>
      </c>
      <c r="V484" s="3">
        <v>268825</v>
      </c>
      <c r="W484" s="3">
        <v>1</v>
      </c>
      <c r="X484" s="3">
        <v>60</v>
      </c>
      <c r="Z484" s="3">
        <v>887227</v>
      </c>
      <c r="AA484" s="3">
        <v>308857</v>
      </c>
      <c r="AC484" s="3">
        <v>1369</v>
      </c>
      <c r="AD484" s="3">
        <v>1</v>
      </c>
      <c r="AE484" s="3">
        <v>25338</v>
      </c>
      <c r="AF484" s="3" t="s">
        <v>108</v>
      </c>
      <c r="AG484" s="3">
        <v>6</v>
      </c>
      <c r="AH484" s="3">
        <v>25339</v>
      </c>
      <c r="AI484" s="3">
        <v>58277</v>
      </c>
      <c r="AK484" s="3">
        <v>108</v>
      </c>
      <c r="AL484" s="3">
        <v>108</v>
      </c>
      <c r="AM484" s="3">
        <v>0</v>
      </c>
      <c r="AN484" s="3">
        <v>645433</v>
      </c>
      <c r="AO484" s="3">
        <v>2275</v>
      </c>
      <c r="AP484" s="3">
        <v>454</v>
      </c>
      <c r="AR484" s="5">
        <v>43814</v>
      </c>
      <c r="AS484" s="3">
        <v>17212</v>
      </c>
      <c r="AV484" s="3">
        <v>0</v>
      </c>
      <c r="AX484" s="3">
        <v>890</v>
      </c>
      <c r="AZ484" s="3">
        <v>3227000</v>
      </c>
      <c r="BB484" s="3">
        <v>6843</v>
      </c>
      <c r="BC484" s="3">
        <v>13</v>
      </c>
      <c r="BD484" s="3">
        <v>7557</v>
      </c>
      <c r="BE484" s="3">
        <v>30</v>
      </c>
      <c r="BF484" s="3">
        <v>7620</v>
      </c>
      <c r="BG484" s="3">
        <v>7</v>
      </c>
      <c r="BH484" s="3">
        <v>46</v>
      </c>
      <c r="BI484" s="3">
        <v>7</v>
      </c>
      <c r="BJ484" s="3">
        <v>3200</v>
      </c>
      <c r="BK484" s="3">
        <v>3920</v>
      </c>
      <c r="BM484" s="3">
        <v>40</v>
      </c>
      <c r="BN484" s="5">
        <v>33018</v>
      </c>
      <c r="BO484" s="3">
        <v>1</v>
      </c>
      <c r="BP484" s="3">
        <v>3</v>
      </c>
      <c r="BR484" s="3" t="s">
        <v>97</v>
      </c>
      <c r="BS484" s="3">
        <v>20714</v>
      </c>
      <c r="BT484" s="3">
        <v>720</v>
      </c>
      <c r="BV484" s="3" t="s">
        <v>494</v>
      </c>
      <c r="BW484" s="3" t="s">
        <v>99</v>
      </c>
      <c r="BX484" s="3">
        <v>3</v>
      </c>
      <c r="BY484" s="3" t="s">
        <v>100</v>
      </c>
      <c r="BZ484" s="3">
        <v>123</v>
      </c>
      <c r="CA484" s="3" t="s">
        <v>101</v>
      </c>
      <c r="CD484" s="3">
        <v>30.115383999999999</v>
      </c>
      <c r="CE484" s="3">
        <v>262</v>
      </c>
      <c r="CF484" s="3">
        <v>-94.977484899999993</v>
      </c>
      <c r="CG484" s="3">
        <v>3</v>
      </c>
      <c r="CI484" s="3" t="s">
        <v>102</v>
      </c>
      <c r="CJ484" s="3" t="s">
        <v>495</v>
      </c>
      <c r="CK484" s="3" t="s">
        <v>152</v>
      </c>
      <c r="CL484" s="3">
        <v>404369</v>
      </c>
      <c r="CM484" s="3">
        <v>301</v>
      </c>
      <c r="CO484" s="3">
        <v>11408</v>
      </c>
      <c r="CP484" s="3">
        <v>6923</v>
      </c>
    </row>
    <row r="485" spans="1:94" ht="75">
      <c r="A485" s="4">
        <v>42481329570000</v>
      </c>
      <c r="B485" s="7">
        <v>4248132957</v>
      </c>
      <c r="C485" s="4">
        <f>COUNTIF(Table2[API 10/UWI],Table1[[#This Row],[Cleaned API]])</f>
        <v>2</v>
      </c>
      <c r="D485" s="7" t="str">
        <f>IFERROR(INDEX(Table2[Permit Type],MATCH(Table1[[#This Row],[Cleaned API]],Table2[API 10/UWI],0)), "Not in Permit List")</f>
        <v>Recomplete</v>
      </c>
      <c r="E485" s="7" t="str">
        <f>IF(AND(Table1[[#This Row],[Occurences in Magnum Permit List]]&gt;0, Table1[[#This Row],[Data Pull Permit Type]]="NewDrill"), "Y", "N")</f>
        <v>N</v>
      </c>
      <c r="F485" s="3" t="s">
        <v>502</v>
      </c>
      <c r="G485" s="3" t="s">
        <v>544</v>
      </c>
      <c r="H485" s="8" t="s">
        <v>731</v>
      </c>
      <c r="I485" s="3" t="s">
        <v>142</v>
      </c>
      <c r="J485" s="3" t="str">
        <f>LEFT(Table1[[#This Row],[County/Parish]],LEN(Table1[[#This Row],[County/Parish]])-5)</f>
        <v>WHARTON</v>
      </c>
      <c r="K485" s="3" t="s">
        <v>1202</v>
      </c>
      <c r="L485" s="3" t="s">
        <v>107</v>
      </c>
      <c r="M485" s="3" t="s">
        <v>94</v>
      </c>
      <c r="N485" s="3" t="s">
        <v>95</v>
      </c>
      <c r="O485" s="3">
        <v>7513</v>
      </c>
      <c r="P485" s="5">
        <v>31479</v>
      </c>
      <c r="Q485" s="5">
        <v>32721</v>
      </c>
      <c r="R485" s="5">
        <v>32813</v>
      </c>
      <c r="S485" s="3">
        <v>4</v>
      </c>
      <c r="T485" s="3">
        <v>11917</v>
      </c>
      <c r="V485" s="3">
        <v>7495</v>
      </c>
      <c r="X485" s="3">
        <v>563</v>
      </c>
      <c r="Y485" s="3">
        <v>1777</v>
      </c>
      <c r="Z485" s="3">
        <v>0</v>
      </c>
      <c r="AA485" s="3">
        <v>9481</v>
      </c>
      <c r="AC485" s="3">
        <v>2175</v>
      </c>
      <c r="AD485" s="3">
        <v>1925</v>
      </c>
      <c r="AF485" s="3" t="s">
        <v>108</v>
      </c>
      <c r="AK485" s="3">
        <v>96</v>
      </c>
      <c r="AL485" s="3">
        <v>120</v>
      </c>
      <c r="AM485" s="3">
        <v>142</v>
      </c>
      <c r="AN485" s="3">
        <v>718533</v>
      </c>
      <c r="AO485" s="3">
        <v>0</v>
      </c>
      <c r="AR485" s="5">
        <v>39845</v>
      </c>
      <c r="AV485" s="3">
        <v>1480</v>
      </c>
      <c r="AW485" s="3">
        <v>1589.9929999999999</v>
      </c>
      <c r="AX485" s="3">
        <v>1590</v>
      </c>
      <c r="AY485" s="3">
        <v>628.93299999999999</v>
      </c>
      <c r="AZ485" s="3">
        <v>677.1</v>
      </c>
      <c r="BA485" s="3">
        <v>316.8</v>
      </c>
      <c r="BB485" s="3">
        <v>4258</v>
      </c>
      <c r="BC485" s="3">
        <v>2</v>
      </c>
      <c r="BD485" s="3">
        <v>2883</v>
      </c>
      <c r="BE485" s="3">
        <v>2</v>
      </c>
      <c r="BF485" s="3">
        <v>3593</v>
      </c>
      <c r="BG485" s="3">
        <v>2</v>
      </c>
      <c r="BH485" s="3">
        <v>22</v>
      </c>
      <c r="BI485" s="3">
        <v>2</v>
      </c>
      <c r="BJ485" s="3">
        <v>6909</v>
      </c>
      <c r="BK485" s="3">
        <v>6913</v>
      </c>
      <c r="BM485" s="3">
        <v>39</v>
      </c>
      <c r="BN485" s="5">
        <v>31492</v>
      </c>
      <c r="BO485" s="3">
        <v>1</v>
      </c>
      <c r="BP485" s="3">
        <v>1</v>
      </c>
      <c r="BQ485" s="3" t="s">
        <v>1203</v>
      </c>
      <c r="BR485" s="3" t="s">
        <v>1163</v>
      </c>
      <c r="BS485" s="3">
        <v>20538</v>
      </c>
      <c r="BT485" s="3">
        <v>4</v>
      </c>
      <c r="BV485" s="3" t="s">
        <v>546</v>
      </c>
      <c r="BW485" s="3" t="s">
        <v>99</v>
      </c>
      <c r="BX485" s="3">
        <v>3</v>
      </c>
      <c r="BY485" s="3" t="s">
        <v>100</v>
      </c>
      <c r="BZ485" s="3">
        <v>62</v>
      </c>
      <c r="CA485" s="3" t="s">
        <v>101</v>
      </c>
      <c r="CD485" s="3">
        <v>29.111374600000001</v>
      </c>
      <c r="CE485" s="3">
        <v>567</v>
      </c>
      <c r="CF485" s="3">
        <v>-96.237239000000002</v>
      </c>
      <c r="CI485" s="3" t="s">
        <v>102</v>
      </c>
      <c r="CJ485" s="3" t="s">
        <v>502</v>
      </c>
      <c r="CK485" s="3" t="s">
        <v>547</v>
      </c>
      <c r="CL485" s="3">
        <v>404194</v>
      </c>
      <c r="CM485" s="3">
        <v>7495</v>
      </c>
      <c r="CN485" s="3">
        <v>11917</v>
      </c>
      <c r="CO485" s="3">
        <v>0</v>
      </c>
      <c r="CP485" s="3">
        <v>0</v>
      </c>
    </row>
    <row r="486" spans="1:94" ht="60">
      <c r="A486" s="4">
        <v>42481010370000</v>
      </c>
      <c r="B486" s="7">
        <v>4248101037</v>
      </c>
      <c r="C486" s="4">
        <f>COUNTIF(Table2[API 10/UWI],Table1[[#This Row],[Cleaned API]])</f>
        <v>0</v>
      </c>
      <c r="D486" s="7" t="str">
        <f>IFERROR(INDEX(Table2[Permit Type],MATCH(Table1[[#This Row],[Cleaned API]],Table2[API 10/UWI],0)), "Not in Permit List")</f>
        <v>Not in Permit List</v>
      </c>
      <c r="E486" s="7" t="str">
        <f>IF(AND(Table1[[#This Row],[Occurences in Magnum Permit List]]&gt;0, Table1[[#This Row],[Data Pull Permit Type]]="NewDrill"), "Y", "N")</f>
        <v>N</v>
      </c>
      <c r="F486" s="3" t="s">
        <v>490</v>
      </c>
      <c r="G486" s="3" t="s">
        <v>1178</v>
      </c>
      <c r="H486" s="8">
        <v>1</v>
      </c>
      <c r="I486" s="3" t="s">
        <v>142</v>
      </c>
      <c r="J486" s="3" t="str">
        <f>LEFT(Table1[[#This Row],[County/Parish]],LEN(Table1[[#This Row],[County/Parish]])-5)</f>
        <v>WHARTON</v>
      </c>
      <c r="K486" s="3" t="s">
        <v>597</v>
      </c>
      <c r="L486" s="3" t="s">
        <v>107</v>
      </c>
      <c r="M486" s="3" t="s">
        <v>94</v>
      </c>
      <c r="N486" s="3" t="s">
        <v>95</v>
      </c>
      <c r="O486" s="3">
        <v>6463</v>
      </c>
      <c r="P486" s="5">
        <v>22587</v>
      </c>
      <c r="Q486" s="5">
        <v>32417</v>
      </c>
      <c r="R486" s="5">
        <v>35278</v>
      </c>
      <c r="S486" s="3">
        <v>51</v>
      </c>
      <c r="T486" s="3">
        <v>27517</v>
      </c>
      <c r="V486" s="3">
        <v>13827</v>
      </c>
      <c r="X486" s="3">
        <v>40</v>
      </c>
      <c r="Z486" s="3">
        <v>0</v>
      </c>
      <c r="AA486" s="3">
        <v>18413</v>
      </c>
      <c r="AC486" s="3">
        <v>72</v>
      </c>
      <c r="AD486" s="3">
        <v>31</v>
      </c>
      <c r="AE486" s="3">
        <v>1942</v>
      </c>
      <c r="AF486" s="3" t="s">
        <v>108</v>
      </c>
      <c r="AG486" s="3">
        <v>20742</v>
      </c>
      <c r="AH486" s="3">
        <v>5399</v>
      </c>
      <c r="AI486" s="3">
        <v>0</v>
      </c>
      <c r="AK486" s="3">
        <v>28</v>
      </c>
      <c r="AL486" s="3">
        <v>100</v>
      </c>
      <c r="AM486" s="3">
        <v>438</v>
      </c>
      <c r="AN486" s="3">
        <v>602733</v>
      </c>
      <c r="AO486" s="3">
        <v>0</v>
      </c>
      <c r="AP486" s="3">
        <v>3306</v>
      </c>
      <c r="AQ486" s="3">
        <v>1314</v>
      </c>
      <c r="AR486" s="5">
        <v>38384</v>
      </c>
      <c r="AS486" s="3">
        <v>0</v>
      </c>
      <c r="AV486" s="3">
        <v>15920</v>
      </c>
      <c r="AW486" s="3">
        <v>708.75900000000001</v>
      </c>
      <c r="AX486" s="3">
        <v>1990</v>
      </c>
      <c r="AY486" s="3">
        <v>1410.9159999999999</v>
      </c>
      <c r="AZ486" s="3">
        <v>62.8</v>
      </c>
      <c r="BB486" s="3">
        <v>13132</v>
      </c>
      <c r="BC486" s="3">
        <v>2</v>
      </c>
      <c r="BD486" s="3">
        <v>825</v>
      </c>
      <c r="BE486" s="3">
        <v>2</v>
      </c>
      <c r="BF486" s="3">
        <v>3014</v>
      </c>
      <c r="BG486" s="3">
        <v>2</v>
      </c>
      <c r="BH486" s="3">
        <v>18</v>
      </c>
      <c r="BI486" s="3">
        <v>2</v>
      </c>
      <c r="BJ486" s="3">
        <v>6007</v>
      </c>
      <c r="BK486" s="3">
        <v>6009</v>
      </c>
      <c r="BM486" s="3">
        <v>29</v>
      </c>
      <c r="BN486" s="5">
        <v>22624</v>
      </c>
      <c r="BO486" s="3">
        <v>1</v>
      </c>
      <c r="BP486" s="3">
        <v>1</v>
      </c>
      <c r="BQ486" s="3" t="s">
        <v>842</v>
      </c>
      <c r="BR486" s="3" t="s">
        <v>335</v>
      </c>
      <c r="BS486" s="3">
        <v>20305</v>
      </c>
      <c r="BT486" s="3">
        <v>2</v>
      </c>
      <c r="BV486" s="3" t="s">
        <v>550</v>
      </c>
      <c r="BW486" s="3" t="s">
        <v>99</v>
      </c>
      <c r="BX486" s="3">
        <v>3</v>
      </c>
      <c r="BY486" s="3" t="s">
        <v>100</v>
      </c>
      <c r="CA486" s="3" t="s">
        <v>101</v>
      </c>
      <c r="CD486" s="3">
        <v>29.261068600000002</v>
      </c>
      <c r="CE486" s="3">
        <v>7</v>
      </c>
      <c r="CF486" s="3">
        <v>-96.068976800000002</v>
      </c>
      <c r="CI486" s="3" t="s">
        <v>102</v>
      </c>
      <c r="CJ486" s="3" t="s">
        <v>495</v>
      </c>
      <c r="CK486" s="3" t="s">
        <v>551</v>
      </c>
      <c r="CL486" s="3">
        <v>403961</v>
      </c>
      <c r="CM486" s="3">
        <v>2249</v>
      </c>
      <c r="CN486" s="3">
        <v>1594</v>
      </c>
      <c r="CO486" s="3">
        <v>0</v>
      </c>
      <c r="CP486" s="3">
        <v>0</v>
      </c>
    </row>
    <row r="487" spans="1:94" ht="60">
      <c r="A487" s="4">
        <v>42015304050000</v>
      </c>
      <c r="B487" s="7">
        <v>4201530405</v>
      </c>
      <c r="C487" s="4">
        <f>COUNTIF(Table2[API 10/UWI],Table1[[#This Row],[Cleaned API]])</f>
        <v>0</v>
      </c>
      <c r="D487" s="7" t="str">
        <f>IFERROR(INDEX(Table2[Permit Type],MATCH(Table1[[#This Row],[Cleaned API]],Table2[API 10/UWI],0)), "Not in Permit List")</f>
        <v>Not in Permit List</v>
      </c>
      <c r="E487" s="7" t="str">
        <f>IF(AND(Table1[[#This Row],[Occurences in Magnum Permit List]]&gt;0, Table1[[#This Row],[Data Pull Permit Type]]="NewDrill"), "Y", "N")</f>
        <v>N</v>
      </c>
      <c r="F487" s="3" t="s">
        <v>502</v>
      </c>
      <c r="G487" s="3" t="s">
        <v>1204</v>
      </c>
      <c r="H487" s="8" t="s">
        <v>731</v>
      </c>
      <c r="I487" s="3" t="s">
        <v>236</v>
      </c>
      <c r="J487" s="3" t="str">
        <f>LEFT(Table1[[#This Row],[County/Parish]],LEN(Table1[[#This Row],[County/Parish]])-5)</f>
        <v>AUSTIN</v>
      </c>
      <c r="K487" s="3">
        <v>9830</v>
      </c>
      <c r="L487" s="3" t="s">
        <v>107</v>
      </c>
      <c r="M487" s="3" t="s">
        <v>94</v>
      </c>
      <c r="N487" s="3" t="s">
        <v>95</v>
      </c>
      <c r="O487" s="3">
        <v>10500</v>
      </c>
      <c r="P487" s="5">
        <v>32392</v>
      </c>
      <c r="Q487" s="5">
        <v>32387</v>
      </c>
      <c r="R487" s="5">
        <v>33939</v>
      </c>
      <c r="S487" s="3">
        <v>27</v>
      </c>
      <c r="T487" s="3">
        <v>27428</v>
      </c>
      <c r="V487" s="3">
        <v>3112</v>
      </c>
      <c r="X487" s="3">
        <v>32</v>
      </c>
      <c r="Y487" s="3">
        <v>1</v>
      </c>
      <c r="Z487" s="3">
        <v>0</v>
      </c>
      <c r="AA487" s="3">
        <v>7683</v>
      </c>
      <c r="AC487" s="3">
        <v>296</v>
      </c>
      <c r="AD487" s="3">
        <v>2717</v>
      </c>
      <c r="AE487" s="3">
        <v>2043</v>
      </c>
      <c r="AF487" s="3" t="s">
        <v>108</v>
      </c>
      <c r="AG487" s="3">
        <v>20174</v>
      </c>
      <c r="AH487" s="3">
        <v>5405</v>
      </c>
      <c r="AI487" s="3">
        <v>0</v>
      </c>
      <c r="AJ487" s="3" t="s">
        <v>181</v>
      </c>
      <c r="AK487" s="3">
        <v>12</v>
      </c>
      <c r="AL487" s="3">
        <v>39</v>
      </c>
      <c r="AM487" s="3">
        <v>161</v>
      </c>
      <c r="AN487" s="3">
        <v>231355</v>
      </c>
      <c r="AO487" s="3">
        <v>0</v>
      </c>
      <c r="AP487" s="3">
        <v>345</v>
      </c>
      <c r="AQ487" s="3">
        <v>2030</v>
      </c>
      <c r="AS487" s="3">
        <v>0</v>
      </c>
      <c r="AV487" s="3">
        <v>13810</v>
      </c>
      <c r="AW487" s="3">
        <v>5383.5619999999999</v>
      </c>
      <c r="AX487" s="3">
        <v>8810</v>
      </c>
      <c r="AY487" s="3">
        <v>185.751</v>
      </c>
      <c r="AZ487" s="3">
        <v>72.400000000000006</v>
      </c>
      <c r="BA487" s="3">
        <v>32000</v>
      </c>
      <c r="BB487" s="3">
        <v>5000</v>
      </c>
      <c r="BC487" s="3">
        <v>2</v>
      </c>
      <c r="BD487" s="3">
        <v>420</v>
      </c>
      <c r="BE487" s="3">
        <v>4</v>
      </c>
      <c r="BF487" s="3">
        <v>1195</v>
      </c>
      <c r="BG487" s="3">
        <v>2</v>
      </c>
      <c r="BH487" s="3">
        <v>7</v>
      </c>
      <c r="BI487" s="3">
        <v>2</v>
      </c>
      <c r="BJ487" s="3">
        <v>9827</v>
      </c>
      <c r="BK487" s="3">
        <v>9835</v>
      </c>
      <c r="BM487" s="3">
        <v>43.6</v>
      </c>
      <c r="BN487" s="5">
        <v>28665</v>
      </c>
      <c r="BO487" s="3">
        <v>1</v>
      </c>
      <c r="BP487" s="3">
        <v>1</v>
      </c>
      <c r="BQ487" s="3" t="s">
        <v>1205</v>
      </c>
      <c r="BR487" s="3" t="s">
        <v>1041</v>
      </c>
      <c r="BS487" s="3">
        <v>20266</v>
      </c>
      <c r="BT487" s="3">
        <v>8</v>
      </c>
      <c r="BV487" s="3" t="s">
        <v>1206</v>
      </c>
      <c r="BW487" s="3" t="s">
        <v>99</v>
      </c>
      <c r="BX487" s="3">
        <v>3</v>
      </c>
      <c r="BY487" s="3" t="s">
        <v>100</v>
      </c>
      <c r="CA487" s="3" t="s">
        <v>101</v>
      </c>
      <c r="CD487" s="3">
        <v>29.888455199999999</v>
      </c>
      <c r="CE487" s="3">
        <v>308</v>
      </c>
      <c r="CF487" s="3">
        <v>-96.404451600000002</v>
      </c>
      <c r="CI487" s="3" t="s">
        <v>102</v>
      </c>
      <c r="CJ487" s="3" t="s">
        <v>502</v>
      </c>
      <c r="CK487" s="3" t="s">
        <v>1207</v>
      </c>
      <c r="CL487" s="3">
        <v>403922</v>
      </c>
      <c r="CM487" s="3">
        <v>292</v>
      </c>
      <c r="CN487" s="3">
        <v>1572</v>
      </c>
      <c r="CO487" s="3">
        <v>0</v>
      </c>
      <c r="CP487" s="3">
        <v>0</v>
      </c>
    </row>
    <row r="488" spans="1:94" ht="75">
      <c r="A488" s="4">
        <v>42481329570000</v>
      </c>
      <c r="B488" s="7">
        <v>4248132957</v>
      </c>
      <c r="C488" s="4">
        <f>COUNTIF(Table2[API 10/UWI],Table1[[#This Row],[Cleaned API]])</f>
        <v>2</v>
      </c>
      <c r="D488" s="7" t="str">
        <f>IFERROR(INDEX(Table2[Permit Type],MATCH(Table1[[#This Row],[Cleaned API]],Table2[API 10/UWI],0)), "Not in Permit List")</f>
        <v>Recomplete</v>
      </c>
      <c r="E488" s="7" t="str">
        <f>IF(AND(Table1[[#This Row],[Occurences in Magnum Permit List]]&gt;0, Table1[[#This Row],[Data Pull Permit Type]]="NewDrill"), "Y", "N")</f>
        <v>N</v>
      </c>
      <c r="F488" s="3" t="s">
        <v>502</v>
      </c>
      <c r="G488" s="3" t="s">
        <v>544</v>
      </c>
      <c r="H488" s="8"/>
      <c r="I488" s="3" t="s">
        <v>142</v>
      </c>
      <c r="J488" s="3" t="str">
        <f>LEFT(Table1[[#This Row],[County/Parish]],LEN(Table1[[#This Row],[County/Parish]])-5)</f>
        <v>WHARTON</v>
      </c>
      <c r="K488" s="3">
        <v>6200</v>
      </c>
      <c r="L488" s="3" t="s">
        <v>107</v>
      </c>
      <c r="M488" s="3" t="s">
        <v>94</v>
      </c>
      <c r="N488" s="3" t="s">
        <v>95</v>
      </c>
      <c r="O488" s="3">
        <v>7513</v>
      </c>
      <c r="P488" s="5">
        <v>31479</v>
      </c>
      <c r="Q488" s="5">
        <v>32264</v>
      </c>
      <c r="R488" s="5">
        <v>33239</v>
      </c>
      <c r="S488" s="3">
        <v>25</v>
      </c>
      <c r="T488" s="3">
        <v>26770</v>
      </c>
      <c r="V488" s="3">
        <v>34580</v>
      </c>
      <c r="X488" s="3">
        <v>45</v>
      </c>
      <c r="Y488" s="3">
        <v>1</v>
      </c>
      <c r="Z488" s="3">
        <v>0</v>
      </c>
      <c r="AA488" s="3">
        <v>39042</v>
      </c>
      <c r="AC488" s="3">
        <v>1334</v>
      </c>
      <c r="AD488" s="3">
        <v>914</v>
      </c>
      <c r="AE488" s="3">
        <v>2349</v>
      </c>
      <c r="AF488" s="3" t="s">
        <v>108</v>
      </c>
      <c r="AG488" s="3">
        <v>3154</v>
      </c>
      <c r="AH488" s="3">
        <v>2875</v>
      </c>
      <c r="AI488" s="3">
        <v>0</v>
      </c>
      <c r="AK488" s="3">
        <v>19</v>
      </c>
      <c r="AL488" s="3">
        <v>20</v>
      </c>
      <c r="AM488" s="3">
        <v>5</v>
      </c>
      <c r="AN488" s="3">
        <v>119500</v>
      </c>
      <c r="AO488" s="3">
        <v>0</v>
      </c>
      <c r="AP488" s="3">
        <v>18640</v>
      </c>
      <c r="AQ488" s="3">
        <v>12283</v>
      </c>
      <c r="AR488" s="5">
        <v>39845</v>
      </c>
      <c r="AS488" s="3">
        <v>0</v>
      </c>
      <c r="AV488" s="3">
        <v>270</v>
      </c>
      <c r="AW488" s="3">
        <v>777.20600000000002</v>
      </c>
      <c r="AX488" s="3">
        <v>770</v>
      </c>
      <c r="AY488" s="3">
        <v>1286.6610000000001</v>
      </c>
      <c r="AZ488" s="3">
        <v>3738.6</v>
      </c>
      <c r="BA488" s="3">
        <v>45000</v>
      </c>
      <c r="BB488" s="3">
        <v>2841</v>
      </c>
      <c r="BC488" s="3">
        <v>16</v>
      </c>
      <c r="BD488" s="3">
        <v>3692</v>
      </c>
      <c r="BE488" s="3">
        <v>18</v>
      </c>
      <c r="BF488" s="3">
        <v>4114</v>
      </c>
      <c r="BG488" s="3">
        <v>18</v>
      </c>
      <c r="BH488" s="3">
        <v>25</v>
      </c>
      <c r="BI488" s="3">
        <v>18</v>
      </c>
      <c r="BJ488" s="3">
        <v>6061</v>
      </c>
      <c r="BK488" s="3">
        <v>6924</v>
      </c>
      <c r="BM488" s="3">
        <v>35.700000000000003</v>
      </c>
      <c r="BN488" s="5">
        <v>31492</v>
      </c>
      <c r="BO488" s="3">
        <v>1</v>
      </c>
      <c r="BP488" s="3">
        <v>1</v>
      </c>
      <c r="BQ488" s="3" t="s">
        <v>1203</v>
      </c>
      <c r="BR488" s="3" t="s">
        <v>1163</v>
      </c>
      <c r="BS488" s="3">
        <v>20123</v>
      </c>
      <c r="BT488" s="3">
        <v>863</v>
      </c>
      <c r="BV488" s="3" t="s">
        <v>546</v>
      </c>
      <c r="BW488" s="3" t="s">
        <v>99</v>
      </c>
      <c r="BX488" s="3">
        <v>3</v>
      </c>
      <c r="BY488" s="3" t="s">
        <v>100</v>
      </c>
      <c r="BZ488" s="3">
        <v>62</v>
      </c>
      <c r="CA488" s="3" t="s">
        <v>101</v>
      </c>
      <c r="CD488" s="3">
        <v>29.111374600000001</v>
      </c>
      <c r="CE488" s="3">
        <v>567</v>
      </c>
      <c r="CF488" s="3">
        <v>-96.237239000000002</v>
      </c>
      <c r="CI488" s="3" t="s">
        <v>102</v>
      </c>
      <c r="CJ488" s="3" t="s">
        <v>502</v>
      </c>
      <c r="CK488" s="3" t="s">
        <v>547</v>
      </c>
      <c r="CL488" s="3">
        <v>403779</v>
      </c>
      <c r="CM488" s="3">
        <v>13591</v>
      </c>
      <c r="CN488" s="3">
        <v>10563</v>
      </c>
      <c r="CO488" s="3">
        <v>0</v>
      </c>
      <c r="CP488" s="3">
        <v>0</v>
      </c>
    </row>
    <row r="489" spans="1:94" ht="60">
      <c r="A489" s="4">
        <v>42089306800000</v>
      </c>
      <c r="B489" s="7">
        <v>4208930680</v>
      </c>
      <c r="C489" s="4">
        <f>COUNTIF(Table2[API 10/UWI],Table1[[#This Row],[Cleaned API]])</f>
        <v>0</v>
      </c>
      <c r="D489" s="7" t="str">
        <f>IFERROR(INDEX(Table2[Permit Type],MATCH(Table1[[#This Row],[Cleaned API]],Table2[API 10/UWI],0)), "Not in Permit List")</f>
        <v>Not in Permit List</v>
      </c>
      <c r="E489" s="7" t="str">
        <f>IF(AND(Table1[[#This Row],[Occurences in Magnum Permit List]]&gt;0, Table1[[#This Row],[Data Pull Permit Type]]="NewDrill"), "Y", "N")</f>
        <v>N</v>
      </c>
      <c r="F489" s="3" t="s">
        <v>89</v>
      </c>
      <c r="G489" s="3" t="s">
        <v>1208</v>
      </c>
      <c r="H489" s="8">
        <v>1</v>
      </c>
      <c r="I489" s="3" t="s">
        <v>179</v>
      </c>
      <c r="J489" s="3" t="str">
        <f>LEFT(Table1[[#This Row],[County/Parish]],LEN(Table1[[#This Row],[County/Parish]])-5)</f>
        <v>COLORADO</v>
      </c>
      <c r="K489" s="3">
        <v>7360</v>
      </c>
      <c r="L489" s="3" t="s">
        <v>107</v>
      </c>
      <c r="M489" s="3" t="s">
        <v>94</v>
      </c>
      <c r="N489" s="3" t="s">
        <v>95</v>
      </c>
      <c r="O489" s="3">
        <v>9459</v>
      </c>
      <c r="P489" s="5">
        <v>30692</v>
      </c>
      <c r="Q489" s="5">
        <v>32021</v>
      </c>
      <c r="R489" s="5">
        <v>43040</v>
      </c>
      <c r="S489" s="3">
        <v>327</v>
      </c>
      <c r="T489" s="3">
        <v>307546</v>
      </c>
      <c r="V489" s="3">
        <v>87522</v>
      </c>
      <c r="Y489" s="3">
        <v>64</v>
      </c>
      <c r="Z489" s="3">
        <v>175044</v>
      </c>
      <c r="AA489" s="3">
        <v>138780</v>
      </c>
      <c r="AC489" s="3">
        <v>332</v>
      </c>
      <c r="AD489" s="3">
        <v>217</v>
      </c>
      <c r="AE489" s="3">
        <v>3009</v>
      </c>
      <c r="AF489" s="3" t="s">
        <v>108</v>
      </c>
      <c r="AG489" s="3">
        <v>19506</v>
      </c>
      <c r="AH489" s="3">
        <v>6260</v>
      </c>
      <c r="AI489" s="3">
        <v>6018</v>
      </c>
      <c r="AJ489" s="3" t="s">
        <v>181</v>
      </c>
      <c r="AK489" s="3">
        <v>20</v>
      </c>
      <c r="AL489" s="3">
        <v>22</v>
      </c>
      <c r="AM489" s="3">
        <v>11</v>
      </c>
      <c r="AN489" s="3">
        <v>133710</v>
      </c>
      <c r="AO489" s="3">
        <v>0</v>
      </c>
      <c r="AP489" s="3">
        <v>160</v>
      </c>
      <c r="AR489" s="5">
        <v>43831</v>
      </c>
      <c r="AS489" s="3">
        <v>320</v>
      </c>
      <c r="AV489" s="3">
        <v>540</v>
      </c>
      <c r="AW489" s="3">
        <v>306.22000000000003</v>
      </c>
      <c r="AX489" s="3">
        <v>3510</v>
      </c>
      <c r="AY489" s="3">
        <v>3265.625</v>
      </c>
      <c r="AZ489" s="3">
        <v>1859.2</v>
      </c>
      <c r="BA489" s="3">
        <v>0</v>
      </c>
      <c r="BB489" s="3">
        <v>7317</v>
      </c>
      <c r="BC489" s="3">
        <v>15</v>
      </c>
      <c r="BD489" s="3">
        <v>936</v>
      </c>
      <c r="BE489" s="3">
        <v>164</v>
      </c>
      <c r="BF489" s="3">
        <v>1633</v>
      </c>
      <c r="BG489" s="3">
        <v>15</v>
      </c>
      <c r="BH489" s="3">
        <v>10</v>
      </c>
      <c r="BI489" s="3">
        <v>15</v>
      </c>
      <c r="BJ489" s="3">
        <v>7253</v>
      </c>
      <c r="BK489" s="3">
        <v>7271</v>
      </c>
      <c r="BM489" s="3">
        <v>41.1</v>
      </c>
      <c r="BN489" s="5">
        <v>28414</v>
      </c>
      <c r="BO489" s="3">
        <v>1</v>
      </c>
      <c r="BP489" s="3">
        <v>1</v>
      </c>
      <c r="BQ489" s="3" t="s">
        <v>89</v>
      </c>
      <c r="BR489" s="3" t="s">
        <v>150</v>
      </c>
      <c r="BS489" s="3">
        <v>19798</v>
      </c>
      <c r="BT489" s="3">
        <v>18</v>
      </c>
      <c r="BV489" s="3" t="s">
        <v>243</v>
      </c>
      <c r="BW489" s="3" t="s">
        <v>99</v>
      </c>
      <c r="BX489" s="3">
        <v>3</v>
      </c>
      <c r="BY489" s="3" t="s">
        <v>100</v>
      </c>
      <c r="CA489" s="3" t="s">
        <v>101</v>
      </c>
      <c r="CD489" s="3">
        <v>29.5280211</v>
      </c>
      <c r="CE489" s="3">
        <v>211</v>
      </c>
      <c r="CF489" s="3">
        <v>-96.702202099999994</v>
      </c>
      <c r="CI489" s="3" t="s">
        <v>102</v>
      </c>
      <c r="CJ489" s="3" t="s">
        <v>89</v>
      </c>
      <c r="CK489" s="3" t="s">
        <v>244</v>
      </c>
      <c r="CL489" s="3">
        <v>403457</v>
      </c>
      <c r="CM489" s="3">
        <v>209</v>
      </c>
      <c r="CN489" s="3">
        <v>64</v>
      </c>
      <c r="CO489" s="3">
        <v>418</v>
      </c>
      <c r="CP489" s="3">
        <v>0</v>
      </c>
    </row>
    <row r="490" spans="1:94" ht="60">
      <c r="A490" s="4">
        <v>42481329660000</v>
      </c>
      <c r="B490" s="7">
        <v>4248132966</v>
      </c>
      <c r="C490" s="4">
        <f>COUNTIF(Table2[API 10/UWI],Table1[[#This Row],[Cleaned API]])</f>
        <v>0</v>
      </c>
      <c r="D490" s="7" t="str">
        <f>IFERROR(INDEX(Table2[Permit Type],MATCH(Table1[[#This Row],[Cleaned API]],Table2[API 10/UWI],0)), "Not in Permit List")</f>
        <v>Not in Permit List</v>
      </c>
      <c r="E490" s="7" t="str">
        <f>IF(AND(Table1[[#This Row],[Occurences in Magnum Permit List]]&gt;0, Table1[[#This Row],[Data Pull Permit Type]]="NewDrill"), "Y", "N")</f>
        <v>N</v>
      </c>
      <c r="F490" s="3" t="s">
        <v>89</v>
      </c>
      <c r="G490" s="3" t="s">
        <v>1209</v>
      </c>
      <c r="H490" s="8">
        <v>2</v>
      </c>
      <c r="I490" s="3" t="s">
        <v>142</v>
      </c>
      <c r="J490" s="3" t="str">
        <f>LEFT(Table1[[#This Row],[County/Parish]],LEN(Table1[[#This Row],[County/Parish]])-5)</f>
        <v>WHARTON</v>
      </c>
      <c r="K490" s="3">
        <v>6060</v>
      </c>
      <c r="L490" s="3" t="s">
        <v>107</v>
      </c>
      <c r="M490" s="3" t="s">
        <v>94</v>
      </c>
      <c r="N490" s="3" t="s">
        <v>95</v>
      </c>
      <c r="O490" s="3">
        <v>7370</v>
      </c>
      <c r="P490" s="5">
        <v>31525</v>
      </c>
      <c r="Q490" s="5">
        <v>31686</v>
      </c>
      <c r="R490" s="5">
        <v>34731</v>
      </c>
      <c r="S490" s="3">
        <v>96</v>
      </c>
      <c r="T490" s="3">
        <v>105089</v>
      </c>
      <c r="V490" s="3">
        <v>134748</v>
      </c>
      <c r="X490" s="3">
        <v>14</v>
      </c>
      <c r="Y490" s="3">
        <v>191</v>
      </c>
      <c r="Z490" s="3">
        <v>0</v>
      </c>
      <c r="AA490" s="3">
        <v>152263</v>
      </c>
      <c r="AC490" s="3">
        <v>816</v>
      </c>
      <c r="AD490" s="3">
        <v>583</v>
      </c>
      <c r="AE490" s="3">
        <v>19802</v>
      </c>
      <c r="AF490" s="3" t="s">
        <v>108</v>
      </c>
      <c r="AG490" s="3">
        <v>5611</v>
      </c>
      <c r="AH490" s="3">
        <v>20737</v>
      </c>
      <c r="AI490" s="3">
        <v>0</v>
      </c>
      <c r="AK490" s="3">
        <v>170</v>
      </c>
      <c r="AL490" s="3">
        <v>173</v>
      </c>
      <c r="AM490" s="3">
        <v>17</v>
      </c>
      <c r="AN490" s="3">
        <v>1035100</v>
      </c>
      <c r="AO490" s="3">
        <v>0</v>
      </c>
      <c r="AP490" s="3">
        <v>1253</v>
      </c>
      <c r="AQ490" s="3">
        <v>4891</v>
      </c>
      <c r="AR490" s="5">
        <v>41487</v>
      </c>
      <c r="AS490" s="3">
        <v>0</v>
      </c>
      <c r="AV490" s="3">
        <v>100</v>
      </c>
      <c r="AW490" s="3">
        <v>6222.3</v>
      </c>
      <c r="AX490" s="3">
        <v>780</v>
      </c>
      <c r="AY490" s="3">
        <v>160.71199999999999</v>
      </c>
      <c r="AZ490" s="3">
        <v>9805.4</v>
      </c>
      <c r="BA490" s="3">
        <v>73.3</v>
      </c>
      <c r="BB490" s="3">
        <v>7890</v>
      </c>
      <c r="BC490" s="3">
        <v>51</v>
      </c>
      <c r="BD490" s="3">
        <v>5089</v>
      </c>
      <c r="BE490" s="3">
        <v>2</v>
      </c>
      <c r="BF490" s="3">
        <v>5333</v>
      </c>
      <c r="BG490" s="3">
        <v>9</v>
      </c>
      <c r="BH490" s="3">
        <v>32</v>
      </c>
      <c r="BI490" s="3">
        <v>9</v>
      </c>
      <c r="BJ490" s="3">
        <v>6062</v>
      </c>
      <c r="BK490" s="3">
        <v>6896</v>
      </c>
      <c r="BM490" s="3">
        <v>39</v>
      </c>
      <c r="BN490" s="5">
        <v>31534</v>
      </c>
      <c r="BO490" s="3">
        <v>1</v>
      </c>
      <c r="BP490" s="3">
        <v>1</v>
      </c>
      <c r="BQ490" s="3" t="s">
        <v>1171</v>
      </c>
      <c r="BR490" s="3" t="s">
        <v>165</v>
      </c>
      <c r="BS490" s="3">
        <v>19418</v>
      </c>
      <c r="BT490" s="3">
        <v>834</v>
      </c>
      <c r="BV490" s="3" t="s">
        <v>546</v>
      </c>
      <c r="BW490" s="3" t="s">
        <v>99</v>
      </c>
      <c r="BX490" s="3">
        <v>3</v>
      </c>
      <c r="BY490" s="3" t="s">
        <v>100</v>
      </c>
      <c r="CA490" s="3" t="s">
        <v>101</v>
      </c>
      <c r="CD490" s="3">
        <v>29.110710099999999</v>
      </c>
      <c r="CF490" s="3">
        <v>-96.236943800000006</v>
      </c>
      <c r="CI490" s="3" t="s">
        <v>102</v>
      </c>
      <c r="CJ490" s="3" t="s">
        <v>89</v>
      </c>
      <c r="CL490" s="3">
        <v>403078</v>
      </c>
      <c r="CM490" s="3">
        <v>1426</v>
      </c>
      <c r="CN490" s="3">
        <v>8873</v>
      </c>
      <c r="CO490" s="3">
        <v>0</v>
      </c>
      <c r="CP490" s="3">
        <v>2534</v>
      </c>
    </row>
    <row r="491" spans="1:94" ht="45">
      <c r="A491" s="4">
        <v>42167308290000</v>
      </c>
      <c r="B491" s="7">
        <v>4216730829</v>
      </c>
      <c r="C491" s="4">
        <f>COUNTIF(Table2[API 10/UWI],Table1[[#This Row],[Cleaned API]])</f>
        <v>0</v>
      </c>
      <c r="D491" s="7" t="str">
        <f>IFERROR(INDEX(Table2[Permit Type],MATCH(Table1[[#This Row],[Cleaned API]],Table2[API 10/UWI],0)), "Not in Permit List")</f>
        <v>Not in Permit List</v>
      </c>
      <c r="E491" s="7" t="str">
        <f>IF(AND(Table1[[#This Row],[Occurences in Magnum Permit List]]&gt;0, Table1[[#This Row],[Data Pull Permit Type]]="NewDrill"), "Y", "N")</f>
        <v>N</v>
      </c>
      <c r="F491" s="3" t="s">
        <v>502</v>
      </c>
      <c r="G491" s="3" t="s">
        <v>565</v>
      </c>
      <c r="H491" s="8"/>
      <c r="I491" s="3" t="s">
        <v>566</v>
      </c>
      <c r="J491" s="3" t="str">
        <f>LEFT(Table1[[#This Row],[County/Parish]],LEN(Table1[[#This Row],[County/Parish]])-5)</f>
        <v>GALVESTON</v>
      </c>
      <c r="K491" s="3" t="s">
        <v>567</v>
      </c>
      <c r="L491" s="3" t="s">
        <v>107</v>
      </c>
      <c r="M491" s="3" t="s">
        <v>94</v>
      </c>
      <c r="N491" s="3" t="s">
        <v>95</v>
      </c>
      <c r="O491" s="3">
        <v>9600</v>
      </c>
      <c r="P491" s="5">
        <v>14427</v>
      </c>
      <c r="Q491" s="5">
        <v>31625</v>
      </c>
      <c r="R491" s="5">
        <v>36982</v>
      </c>
      <c r="S491" s="3">
        <v>107</v>
      </c>
      <c r="T491" s="3">
        <v>64588</v>
      </c>
      <c r="V491" s="3">
        <v>59060</v>
      </c>
      <c r="X491" s="3">
        <v>3</v>
      </c>
      <c r="Z491" s="3">
        <v>0</v>
      </c>
      <c r="AA491" s="3">
        <v>69825</v>
      </c>
      <c r="AC491" s="3">
        <v>424</v>
      </c>
      <c r="AD491" s="3">
        <v>672</v>
      </c>
      <c r="AE491" s="3">
        <v>4885</v>
      </c>
      <c r="AF491" s="3" t="s">
        <v>108</v>
      </c>
      <c r="AG491" s="3">
        <v>5328</v>
      </c>
      <c r="AH491" s="3">
        <v>5773</v>
      </c>
      <c r="AI491" s="3">
        <v>0</v>
      </c>
      <c r="AK491" s="3">
        <v>7</v>
      </c>
      <c r="AL491" s="3">
        <v>9</v>
      </c>
      <c r="AM491" s="3">
        <v>17</v>
      </c>
      <c r="AN491" s="3">
        <v>56233</v>
      </c>
      <c r="AO491" s="3">
        <v>0</v>
      </c>
      <c r="AR491" s="5">
        <v>36678</v>
      </c>
      <c r="AV491" s="3">
        <v>2650</v>
      </c>
      <c r="AX491" s="3">
        <v>1090</v>
      </c>
      <c r="AZ491" s="3">
        <v>377.2</v>
      </c>
      <c r="BB491" s="3">
        <v>2747</v>
      </c>
      <c r="BC491" s="3">
        <v>11</v>
      </c>
      <c r="BD491" s="3">
        <v>1502</v>
      </c>
      <c r="BE491" s="3">
        <v>11</v>
      </c>
      <c r="BF491" s="3">
        <v>1960</v>
      </c>
      <c r="BG491" s="3">
        <v>11</v>
      </c>
      <c r="BH491" s="3">
        <v>12</v>
      </c>
      <c r="BI491" s="3">
        <v>11</v>
      </c>
      <c r="BJ491" s="3">
        <v>2600</v>
      </c>
      <c r="BK491" s="3">
        <v>9036</v>
      </c>
      <c r="BM491" s="3">
        <v>37.5</v>
      </c>
      <c r="BN491" s="5">
        <v>14456</v>
      </c>
      <c r="BO491" s="3">
        <v>1</v>
      </c>
      <c r="BP491" s="3">
        <v>2</v>
      </c>
      <c r="BR491" s="3" t="s">
        <v>97</v>
      </c>
      <c r="BS491" s="3">
        <v>19303</v>
      </c>
      <c r="BT491" s="3">
        <v>6436</v>
      </c>
      <c r="BV491" s="3" t="s">
        <v>568</v>
      </c>
      <c r="BW491" s="3" t="s">
        <v>99</v>
      </c>
      <c r="BX491" s="3">
        <v>3</v>
      </c>
      <c r="BY491" s="3" t="s">
        <v>100</v>
      </c>
      <c r="CA491" s="3" t="s">
        <v>101</v>
      </c>
      <c r="CD491" s="3">
        <v>29.464931100000001</v>
      </c>
      <c r="CE491" s="3">
        <v>19</v>
      </c>
      <c r="CF491" s="3">
        <v>-95.114679899999999</v>
      </c>
      <c r="CI491" s="3" t="s">
        <v>102</v>
      </c>
      <c r="CJ491" s="3" t="s">
        <v>502</v>
      </c>
      <c r="CK491" s="3" t="s">
        <v>569</v>
      </c>
      <c r="CL491" s="3">
        <v>402964</v>
      </c>
      <c r="CM491" s="3">
        <v>3</v>
      </c>
      <c r="CO491" s="3">
        <v>0</v>
      </c>
      <c r="CP491" s="3">
        <v>0</v>
      </c>
    </row>
    <row r="492" spans="1:94" ht="45">
      <c r="A492" s="4">
        <v>42167018000000</v>
      </c>
      <c r="B492" s="7">
        <v>4216701800</v>
      </c>
      <c r="C492" s="4">
        <f>COUNTIF(Table2[API 10/UWI],Table1[[#This Row],[Cleaned API]])</f>
        <v>0</v>
      </c>
      <c r="D492" s="7" t="str">
        <f>IFERROR(INDEX(Table2[Permit Type],MATCH(Table1[[#This Row],[Cleaned API]],Table2[API 10/UWI],0)), "Not in Permit List")</f>
        <v>Not in Permit List</v>
      </c>
      <c r="E492" s="7" t="str">
        <f>IF(AND(Table1[[#This Row],[Occurences in Magnum Permit List]]&gt;0, Table1[[#This Row],[Data Pull Permit Type]]="NewDrill"), "Y", "N")</f>
        <v>N</v>
      </c>
      <c r="F492" s="3" t="s">
        <v>502</v>
      </c>
      <c r="G492" s="3" t="s">
        <v>1210</v>
      </c>
      <c r="H492" s="8"/>
      <c r="I492" s="3" t="s">
        <v>566</v>
      </c>
      <c r="J492" s="3" t="str">
        <f>LEFT(Table1[[#This Row],[County/Parish]],LEN(Table1[[#This Row],[County/Parish]])-5)</f>
        <v>GALVESTON</v>
      </c>
      <c r="K492" s="3" t="s">
        <v>567</v>
      </c>
      <c r="L492" s="3" t="s">
        <v>107</v>
      </c>
      <c r="M492" s="3" t="s">
        <v>94</v>
      </c>
      <c r="N492" s="3" t="s">
        <v>95</v>
      </c>
      <c r="O492" s="3">
        <v>9505</v>
      </c>
      <c r="P492" s="5">
        <v>14534</v>
      </c>
      <c r="Q492" s="5">
        <v>31625</v>
      </c>
      <c r="R492" s="5">
        <v>37196</v>
      </c>
      <c r="S492" s="3">
        <v>178</v>
      </c>
      <c r="T492" s="3">
        <v>196715</v>
      </c>
      <c r="V492" s="3">
        <v>231152</v>
      </c>
      <c r="X492" s="3">
        <v>10</v>
      </c>
      <c r="Z492" s="3">
        <v>7024087</v>
      </c>
      <c r="AA492" s="3">
        <v>263938</v>
      </c>
      <c r="AC492" s="3">
        <v>4528</v>
      </c>
      <c r="AD492" s="3">
        <v>3551</v>
      </c>
      <c r="AE492" s="3">
        <v>26777</v>
      </c>
      <c r="AF492" s="3" t="s">
        <v>108</v>
      </c>
      <c r="AG492" s="3">
        <v>19512</v>
      </c>
      <c r="AH492" s="3">
        <v>30029</v>
      </c>
      <c r="AI492" s="3">
        <v>813682</v>
      </c>
      <c r="AK492" s="3">
        <v>158</v>
      </c>
      <c r="AL492" s="3">
        <v>179</v>
      </c>
      <c r="AM492" s="3">
        <v>125</v>
      </c>
      <c r="AN492" s="3">
        <v>1073833</v>
      </c>
      <c r="AO492" s="3">
        <v>304</v>
      </c>
      <c r="AP492" s="3">
        <v>387</v>
      </c>
      <c r="AQ492" s="3">
        <v>195</v>
      </c>
      <c r="AR492" s="5">
        <v>36678</v>
      </c>
      <c r="AS492" s="3">
        <v>11761</v>
      </c>
      <c r="AV492" s="3">
        <v>790</v>
      </c>
      <c r="AX492" s="3">
        <v>850</v>
      </c>
      <c r="AZ492" s="3">
        <v>1269.3</v>
      </c>
      <c r="BB492" s="3">
        <v>3740</v>
      </c>
      <c r="BC492" s="3">
        <v>15</v>
      </c>
      <c r="BD492" s="3">
        <v>4746</v>
      </c>
      <c r="BE492" s="3">
        <v>2</v>
      </c>
      <c r="BF492" s="3">
        <v>5369</v>
      </c>
      <c r="BG492" s="3">
        <v>2</v>
      </c>
      <c r="BH492" s="3">
        <v>32</v>
      </c>
      <c r="BI492" s="3">
        <v>2</v>
      </c>
      <c r="BJ492" s="3">
        <v>8110</v>
      </c>
      <c r="BK492" s="3">
        <v>9287</v>
      </c>
      <c r="BM492" s="3">
        <v>32.6</v>
      </c>
      <c r="BN492" s="5">
        <v>14584</v>
      </c>
      <c r="BO492" s="3">
        <v>1</v>
      </c>
      <c r="BP492" s="3">
        <v>4</v>
      </c>
      <c r="BR492" s="3" t="s">
        <v>165</v>
      </c>
      <c r="BS492" s="3">
        <v>19302</v>
      </c>
      <c r="BT492" s="3">
        <v>1177</v>
      </c>
      <c r="BV492" s="3" t="s">
        <v>568</v>
      </c>
      <c r="BW492" s="3" t="s">
        <v>99</v>
      </c>
      <c r="BX492" s="3">
        <v>3</v>
      </c>
      <c r="BY492" s="3" t="s">
        <v>100</v>
      </c>
      <c r="CA492" s="3" t="s">
        <v>101</v>
      </c>
      <c r="CD492" s="3">
        <v>29.4644227</v>
      </c>
      <c r="CE492" s="3">
        <v>19</v>
      </c>
      <c r="CF492" s="3">
        <v>-95.111728299999996</v>
      </c>
      <c r="CG492" s="3" t="s">
        <v>1211</v>
      </c>
      <c r="CI492" s="3" t="s">
        <v>102</v>
      </c>
      <c r="CJ492" s="3" t="s">
        <v>502</v>
      </c>
      <c r="CK492" s="3" t="s">
        <v>569</v>
      </c>
      <c r="CL492" s="3">
        <v>402963</v>
      </c>
      <c r="CM492" s="3">
        <v>221</v>
      </c>
      <c r="CO492" s="3">
        <v>6716</v>
      </c>
      <c r="CP492" s="3">
        <v>0</v>
      </c>
    </row>
    <row r="493" spans="1:94" ht="60">
      <c r="A493" s="4">
        <v>42015302260000</v>
      </c>
      <c r="B493" s="7">
        <v>4201530226</v>
      </c>
      <c r="C493" s="4">
        <f>COUNTIF(Table2[API 10/UWI],Table1[[#This Row],[Cleaned API]])</f>
        <v>1</v>
      </c>
      <c r="D493" s="7" t="str">
        <f>IFERROR(INDEX(Table2[Permit Type],MATCH(Table1[[#This Row],[Cleaned API]],Table2[API 10/UWI],0)), "Not in Permit List")</f>
        <v>PlugBack</v>
      </c>
      <c r="E493" s="7" t="str">
        <f>IF(AND(Table1[[#This Row],[Occurences in Magnum Permit List]]&gt;0, Table1[[#This Row],[Data Pull Permit Type]]="NewDrill"), "Y", "N")</f>
        <v>N</v>
      </c>
      <c r="F493" s="3" t="s">
        <v>502</v>
      </c>
      <c r="G493" s="3" t="s">
        <v>1212</v>
      </c>
      <c r="H493" s="8">
        <v>1</v>
      </c>
      <c r="I493" s="3" t="s">
        <v>236</v>
      </c>
      <c r="J493" s="3" t="str">
        <f>LEFT(Table1[[#This Row],[County/Parish]],LEN(Table1[[#This Row],[County/Parish]])-5)</f>
        <v>AUSTIN</v>
      </c>
      <c r="K493" s="3" t="s">
        <v>1213</v>
      </c>
      <c r="L493" s="3" t="s">
        <v>107</v>
      </c>
      <c r="M493" s="3" t="s">
        <v>94</v>
      </c>
      <c r="N493" s="3" t="s">
        <v>95</v>
      </c>
      <c r="O493" s="3">
        <v>10816</v>
      </c>
      <c r="P493" s="5">
        <v>31509</v>
      </c>
      <c r="Q493" s="5">
        <v>31503</v>
      </c>
      <c r="R493" s="5">
        <v>33451</v>
      </c>
      <c r="S493" s="3">
        <v>48</v>
      </c>
      <c r="T493" s="3">
        <v>45562</v>
      </c>
      <c r="V493" s="3">
        <v>2086</v>
      </c>
      <c r="X493" s="3">
        <v>58</v>
      </c>
      <c r="Y493" s="3">
        <v>1650</v>
      </c>
      <c r="Z493" s="3">
        <v>0</v>
      </c>
      <c r="AA493" s="3">
        <v>9680</v>
      </c>
      <c r="AC493" s="3">
        <v>61</v>
      </c>
      <c r="AD493" s="3">
        <v>3937</v>
      </c>
      <c r="AE493" s="3">
        <v>148</v>
      </c>
      <c r="AF493" s="3" t="s">
        <v>108</v>
      </c>
      <c r="AG493" s="3">
        <v>7979</v>
      </c>
      <c r="AH493" s="3">
        <v>1478</v>
      </c>
      <c r="AI493" s="3">
        <v>0</v>
      </c>
      <c r="AJ493" s="3" t="s">
        <v>181</v>
      </c>
      <c r="AK493" s="3">
        <v>1</v>
      </c>
      <c r="AL493" s="3">
        <v>8</v>
      </c>
      <c r="AM493" s="3">
        <v>41</v>
      </c>
      <c r="AN493" s="3">
        <v>46226</v>
      </c>
      <c r="AO493" s="3">
        <v>0</v>
      </c>
      <c r="AP493" s="3">
        <v>41</v>
      </c>
      <c r="AQ493" s="3">
        <v>10</v>
      </c>
      <c r="AR493" s="5">
        <v>34274</v>
      </c>
      <c r="AS493" s="3">
        <v>0</v>
      </c>
      <c r="AV493" s="3">
        <v>51320</v>
      </c>
      <c r="AW493" s="3">
        <v>20142.311000000002</v>
      </c>
      <c r="AX493" s="3">
        <v>21840</v>
      </c>
      <c r="AY493" s="3">
        <v>49.646999999999998</v>
      </c>
      <c r="AZ493" s="3">
        <v>19.5</v>
      </c>
      <c r="BA493" s="3">
        <v>35.200000000000003</v>
      </c>
      <c r="BB493" s="3">
        <v>4091</v>
      </c>
      <c r="BC493" s="3">
        <v>59</v>
      </c>
      <c r="BD493" s="3">
        <v>337</v>
      </c>
      <c r="BE493" s="3">
        <v>59</v>
      </c>
      <c r="BF493" s="3">
        <v>1019</v>
      </c>
      <c r="BG493" s="3">
        <v>59</v>
      </c>
      <c r="BH493" s="3">
        <v>6</v>
      </c>
      <c r="BI493" s="3">
        <v>59</v>
      </c>
      <c r="BJ493" s="3">
        <v>9700</v>
      </c>
      <c r="BK493" s="3">
        <v>9708</v>
      </c>
      <c r="BM493" s="3">
        <v>55.9</v>
      </c>
      <c r="BN493" s="5">
        <v>27638</v>
      </c>
      <c r="BO493" s="3">
        <v>1</v>
      </c>
      <c r="BP493" s="3">
        <v>1</v>
      </c>
      <c r="BQ493" s="3" t="s">
        <v>1214</v>
      </c>
      <c r="BR493" s="3" t="s">
        <v>1041</v>
      </c>
      <c r="BS493" s="3">
        <v>19213</v>
      </c>
      <c r="BT493" s="3">
        <v>8</v>
      </c>
      <c r="BV493" s="3" t="s">
        <v>1215</v>
      </c>
      <c r="BW493" s="3" t="s">
        <v>99</v>
      </c>
      <c r="BX493" s="3">
        <v>3</v>
      </c>
      <c r="BY493" s="3" t="s">
        <v>100</v>
      </c>
      <c r="CA493" s="3" t="s">
        <v>101</v>
      </c>
      <c r="CD493" s="3">
        <v>29.917795699999999</v>
      </c>
      <c r="CE493" s="3">
        <v>314</v>
      </c>
      <c r="CF493" s="3">
        <v>-96.416960000000003</v>
      </c>
      <c r="CI493" s="3" t="s">
        <v>102</v>
      </c>
      <c r="CJ493" s="3" t="s">
        <v>502</v>
      </c>
      <c r="CK493" s="3" t="s">
        <v>1216</v>
      </c>
      <c r="CL493" s="3">
        <v>402874</v>
      </c>
      <c r="CM493" s="3">
        <v>1047</v>
      </c>
      <c r="CN493" s="3">
        <v>21089</v>
      </c>
      <c r="CO493" s="3">
        <v>0</v>
      </c>
      <c r="CP493" s="3">
        <v>0</v>
      </c>
    </row>
    <row r="494" spans="1:94" ht="75">
      <c r="A494" s="4">
        <v>42039316480000</v>
      </c>
      <c r="B494" s="7">
        <v>4203931648</v>
      </c>
      <c r="C494" s="4">
        <f>COUNTIF(Table2[API 10/UWI],Table1[[#This Row],[Cleaned API]])</f>
        <v>0</v>
      </c>
      <c r="D494" s="7" t="str">
        <f>IFERROR(INDEX(Table2[Permit Type],MATCH(Table1[[#This Row],[Cleaned API]],Table2[API 10/UWI],0)), "Not in Permit List")</f>
        <v>Not in Permit List</v>
      </c>
      <c r="E494" s="7" t="str">
        <f>IF(AND(Table1[[#This Row],[Occurences in Magnum Permit List]]&gt;0, Table1[[#This Row],[Data Pull Permit Type]]="NewDrill"), "Y", "N")</f>
        <v>N</v>
      </c>
      <c r="F494" s="3" t="s">
        <v>89</v>
      </c>
      <c r="G494" s="3" t="s">
        <v>577</v>
      </c>
      <c r="H494" s="8">
        <v>1</v>
      </c>
      <c r="I494" s="3" t="s">
        <v>112</v>
      </c>
      <c r="J494" s="3" t="str">
        <f>LEFT(Table1[[#This Row],[County/Parish]],LEN(Table1[[#This Row],[County/Parish]])-5)</f>
        <v>BRAZORIA</v>
      </c>
      <c r="K494" s="3" t="s">
        <v>1217</v>
      </c>
      <c r="L494" s="3" t="s">
        <v>107</v>
      </c>
      <c r="M494" s="3" t="s">
        <v>94</v>
      </c>
      <c r="N494" s="3" t="s">
        <v>95</v>
      </c>
      <c r="O494" s="3">
        <v>10540</v>
      </c>
      <c r="P494" s="5">
        <v>29639</v>
      </c>
      <c r="Q494" s="5">
        <v>31382</v>
      </c>
      <c r="R494" s="5">
        <v>34394</v>
      </c>
      <c r="S494" s="3">
        <v>95</v>
      </c>
      <c r="T494" s="3">
        <v>85543</v>
      </c>
      <c r="V494" s="3">
        <v>29898</v>
      </c>
      <c r="X494" s="3">
        <v>18</v>
      </c>
      <c r="Y494" s="3">
        <v>35</v>
      </c>
      <c r="Z494" s="3">
        <v>0</v>
      </c>
      <c r="AA494" s="3">
        <v>44155</v>
      </c>
      <c r="AC494" s="3">
        <v>529</v>
      </c>
      <c r="AD494" s="3">
        <v>110</v>
      </c>
      <c r="AE494" s="3">
        <v>3033</v>
      </c>
      <c r="AF494" s="3" t="s">
        <v>108</v>
      </c>
      <c r="AG494" s="3">
        <v>5017</v>
      </c>
      <c r="AH494" s="3">
        <v>3869</v>
      </c>
      <c r="AI494" s="3">
        <v>0</v>
      </c>
      <c r="AK494" s="3">
        <v>23</v>
      </c>
      <c r="AL494" s="3">
        <v>28</v>
      </c>
      <c r="AM494" s="3">
        <v>31</v>
      </c>
      <c r="AN494" s="3">
        <v>170839</v>
      </c>
      <c r="AO494" s="3">
        <v>0</v>
      </c>
      <c r="AP494" s="3">
        <v>3214</v>
      </c>
      <c r="AQ494" s="3">
        <v>14752</v>
      </c>
      <c r="AR494" s="5">
        <v>43191</v>
      </c>
      <c r="AS494" s="3">
        <v>0</v>
      </c>
      <c r="AV494" s="3">
        <v>1340</v>
      </c>
      <c r="AW494" s="3">
        <v>2497.0909999999999</v>
      </c>
      <c r="AX494" s="3">
        <v>2860</v>
      </c>
      <c r="AY494" s="3">
        <v>400.46600000000001</v>
      </c>
      <c r="AZ494" s="3">
        <v>749</v>
      </c>
      <c r="BA494" s="3">
        <v>514.29999999999995</v>
      </c>
      <c r="BB494" s="3">
        <v>2317</v>
      </c>
      <c r="BC494" s="3">
        <v>8</v>
      </c>
      <c r="BD494" s="3">
        <v>722</v>
      </c>
      <c r="BE494" s="3">
        <v>2</v>
      </c>
      <c r="BF494" s="3">
        <v>886</v>
      </c>
      <c r="BG494" s="3">
        <v>9</v>
      </c>
      <c r="BH494" s="3">
        <v>5</v>
      </c>
      <c r="BI494" s="3">
        <v>9</v>
      </c>
      <c r="BJ494" s="3">
        <v>8502</v>
      </c>
      <c r="BK494" s="3">
        <v>8512</v>
      </c>
      <c r="BM494" s="3">
        <v>32.1</v>
      </c>
      <c r="BN494" s="5">
        <v>29663</v>
      </c>
      <c r="BO494" s="3">
        <v>1</v>
      </c>
      <c r="BP494" s="3">
        <v>1</v>
      </c>
      <c r="BQ494" s="3" t="s">
        <v>428</v>
      </c>
      <c r="BR494" s="3" t="s">
        <v>165</v>
      </c>
      <c r="BS494" s="3">
        <v>19206</v>
      </c>
      <c r="BT494" s="3">
        <v>10</v>
      </c>
      <c r="BV494" s="3" t="s">
        <v>1218</v>
      </c>
      <c r="BW494" s="3" t="s">
        <v>99</v>
      </c>
      <c r="BX494" s="3">
        <v>3</v>
      </c>
      <c r="BY494" s="3" t="s">
        <v>100</v>
      </c>
      <c r="CA494" s="3" t="s">
        <v>101</v>
      </c>
      <c r="CD494" s="3">
        <v>29.2156348</v>
      </c>
      <c r="CE494" s="3">
        <v>82</v>
      </c>
      <c r="CF494" s="3">
        <v>-95.490921299999997</v>
      </c>
      <c r="CI494" s="3" t="s">
        <v>102</v>
      </c>
      <c r="CJ494" s="3" t="s">
        <v>89</v>
      </c>
      <c r="CK494" s="3" t="s">
        <v>417</v>
      </c>
      <c r="CL494" s="3">
        <v>402867</v>
      </c>
      <c r="CM494" s="3">
        <v>1547</v>
      </c>
      <c r="CN494" s="3">
        <v>3863</v>
      </c>
      <c r="CO494" s="3">
        <v>0</v>
      </c>
      <c r="CP494" s="3">
        <v>0</v>
      </c>
    </row>
    <row r="495" spans="1:94" ht="75">
      <c r="A495" s="4">
        <v>42481321110000</v>
      </c>
      <c r="B495" s="7">
        <v>4248132111</v>
      </c>
      <c r="C495" s="4">
        <f>COUNTIF(Table2[API 10/UWI],Table1[[#This Row],[Cleaned API]])</f>
        <v>0</v>
      </c>
      <c r="D495" s="7" t="str">
        <f>IFERROR(INDEX(Table2[Permit Type],MATCH(Table1[[#This Row],[Cleaned API]],Table2[API 10/UWI],0)), "Not in Permit List")</f>
        <v>Not in Permit List</v>
      </c>
      <c r="E495" s="7" t="str">
        <f>IF(AND(Table1[[#This Row],[Occurences in Magnum Permit List]]&gt;0, Table1[[#This Row],[Data Pull Permit Type]]="NewDrill"), "Y", "N")</f>
        <v>N</v>
      </c>
      <c r="F495" s="3" t="s">
        <v>89</v>
      </c>
      <c r="G495" s="3" t="s">
        <v>544</v>
      </c>
      <c r="H495" s="8"/>
      <c r="I495" s="3" t="s">
        <v>142</v>
      </c>
      <c r="J495" s="3" t="str">
        <f>LEFT(Table1[[#This Row],[County/Parish]],LEN(Table1[[#This Row],[County/Parish]])-5)</f>
        <v>WHARTON</v>
      </c>
      <c r="K495" s="3" t="s">
        <v>545</v>
      </c>
      <c r="L495" s="3" t="s">
        <v>107</v>
      </c>
      <c r="M495" s="3" t="s">
        <v>94</v>
      </c>
      <c r="N495" s="3" t="s">
        <v>95</v>
      </c>
      <c r="O495" s="3">
        <v>7513</v>
      </c>
      <c r="P495" s="5">
        <v>29645</v>
      </c>
      <c r="Q495" s="5">
        <v>31472</v>
      </c>
      <c r="R495" s="5">
        <v>32295</v>
      </c>
      <c r="S495" s="3">
        <v>28</v>
      </c>
      <c r="T495" s="3">
        <v>59413</v>
      </c>
      <c r="V495" s="3">
        <v>36072</v>
      </c>
      <c r="X495" s="3">
        <v>687</v>
      </c>
      <c r="Y495" s="3">
        <v>959</v>
      </c>
      <c r="Z495" s="3">
        <v>0</v>
      </c>
      <c r="AA495" s="3">
        <v>45974</v>
      </c>
      <c r="AC495" s="3">
        <v>940</v>
      </c>
      <c r="AD495" s="3">
        <v>75</v>
      </c>
      <c r="AE495" s="3">
        <v>8570</v>
      </c>
      <c r="AF495" s="3" t="s">
        <v>108</v>
      </c>
      <c r="AG495" s="3">
        <v>3440</v>
      </c>
      <c r="AH495" s="3">
        <v>9143</v>
      </c>
      <c r="AI495" s="3">
        <v>0</v>
      </c>
      <c r="AK495" s="3">
        <v>77</v>
      </c>
      <c r="AL495" s="3">
        <v>78</v>
      </c>
      <c r="AM495" s="3">
        <v>7</v>
      </c>
      <c r="AN495" s="3">
        <v>469200</v>
      </c>
      <c r="AO495" s="3">
        <v>0</v>
      </c>
      <c r="AP495" s="3">
        <v>18889</v>
      </c>
      <c r="AQ495" s="3">
        <v>40631</v>
      </c>
      <c r="AR495" s="5">
        <v>39114</v>
      </c>
      <c r="AS495" s="3">
        <v>0</v>
      </c>
      <c r="AV495" s="3">
        <v>90</v>
      </c>
      <c r="AW495" s="3">
        <v>1693.1569999999999</v>
      </c>
      <c r="AX495" s="3">
        <v>1650</v>
      </c>
      <c r="AY495" s="3">
        <v>590.61300000000006</v>
      </c>
      <c r="AZ495" s="3">
        <v>11333.3</v>
      </c>
      <c r="BA495" s="3">
        <v>716.4</v>
      </c>
      <c r="BB495" s="3">
        <v>8784</v>
      </c>
      <c r="BC495" s="3">
        <v>14</v>
      </c>
      <c r="BD495" s="3">
        <v>3467</v>
      </c>
      <c r="BE495" s="3">
        <v>14</v>
      </c>
      <c r="BF495" s="3">
        <v>4931</v>
      </c>
      <c r="BG495" s="3">
        <v>14</v>
      </c>
      <c r="BH495" s="3">
        <v>30</v>
      </c>
      <c r="BI495" s="3">
        <v>14</v>
      </c>
      <c r="BJ495" s="3">
        <v>2600</v>
      </c>
      <c r="BK495" s="3">
        <v>7203</v>
      </c>
      <c r="BM495" s="3">
        <v>39.1</v>
      </c>
      <c r="BN495" s="5">
        <v>29677</v>
      </c>
      <c r="BO495" s="3">
        <v>1</v>
      </c>
      <c r="BP495" s="3">
        <v>1</v>
      </c>
      <c r="BQ495" s="3" t="s">
        <v>1219</v>
      </c>
      <c r="BR495" s="3" t="s">
        <v>165</v>
      </c>
      <c r="BS495" s="3">
        <v>19181</v>
      </c>
      <c r="BT495" s="3">
        <v>4603</v>
      </c>
      <c r="BV495" s="3" t="s">
        <v>546</v>
      </c>
      <c r="BW495" s="3" t="s">
        <v>99</v>
      </c>
      <c r="BX495" s="3">
        <v>3</v>
      </c>
      <c r="BY495" s="3" t="s">
        <v>100</v>
      </c>
      <c r="BZ495" s="3">
        <v>62</v>
      </c>
      <c r="CA495" s="3" t="s">
        <v>101</v>
      </c>
      <c r="CD495" s="3">
        <v>29.109176099999999</v>
      </c>
      <c r="CE495" s="3">
        <v>567</v>
      </c>
      <c r="CF495" s="3">
        <v>-96.236445200000006</v>
      </c>
      <c r="CI495" s="3" t="s">
        <v>102</v>
      </c>
      <c r="CJ495" s="3" t="s">
        <v>89</v>
      </c>
      <c r="CK495" s="3" t="s">
        <v>547</v>
      </c>
      <c r="CL495" s="3">
        <v>402842</v>
      </c>
      <c r="CM495" s="3">
        <v>10683</v>
      </c>
      <c r="CN495" s="3">
        <v>18088</v>
      </c>
      <c r="CO495" s="3">
        <v>0</v>
      </c>
      <c r="CP495" s="3">
        <v>0</v>
      </c>
    </row>
    <row r="496" spans="1:94" ht="60">
      <c r="A496" s="4">
        <v>42339305420000</v>
      </c>
      <c r="B496" s="7">
        <v>4233930542</v>
      </c>
      <c r="C496" s="4">
        <f>COUNTIF(Table2[API 10/UWI],Table1[[#This Row],[Cleaned API]])</f>
        <v>1</v>
      </c>
      <c r="D496" s="7" t="str">
        <f>IFERROR(INDEX(Table2[Permit Type],MATCH(Table1[[#This Row],[Cleaned API]],Table2[API 10/UWI],0)), "Not in Permit List")</f>
        <v>Amended</v>
      </c>
      <c r="E496" s="7" t="str">
        <f>IF(AND(Table1[[#This Row],[Occurences in Magnum Permit List]]&gt;0, Table1[[#This Row],[Data Pull Permit Type]]="NewDrill"), "Y", "N")</f>
        <v>N</v>
      </c>
      <c r="F496" s="3" t="s">
        <v>502</v>
      </c>
      <c r="G496" s="3" t="s">
        <v>1220</v>
      </c>
      <c r="H496" s="8" t="s">
        <v>958</v>
      </c>
      <c r="I496" s="3" t="s">
        <v>602</v>
      </c>
      <c r="J496" s="3" t="str">
        <f>LEFT(Table1[[#This Row],[County/Parish]],LEN(Table1[[#This Row],[County/Parish]])-5)</f>
        <v>MONTGOMERY</v>
      </c>
      <c r="K496" s="3" t="s">
        <v>1221</v>
      </c>
      <c r="L496" s="3" t="s">
        <v>107</v>
      </c>
      <c r="M496" s="3" t="s">
        <v>94</v>
      </c>
      <c r="N496" s="3" t="s">
        <v>95</v>
      </c>
      <c r="O496" s="3">
        <v>9646</v>
      </c>
      <c r="P496" s="5">
        <v>36725</v>
      </c>
      <c r="Q496" s="5">
        <v>31472</v>
      </c>
      <c r="R496" s="5">
        <v>35977</v>
      </c>
      <c r="S496" s="3">
        <v>149</v>
      </c>
      <c r="T496" s="3">
        <v>536993</v>
      </c>
      <c r="V496" s="3">
        <v>119720</v>
      </c>
      <c r="X496" s="3">
        <v>287</v>
      </c>
      <c r="Z496" s="3">
        <v>232146</v>
      </c>
      <c r="AA496" s="3">
        <v>209219</v>
      </c>
      <c r="AC496" s="3">
        <v>2536</v>
      </c>
      <c r="AD496" s="3">
        <v>10785</v>
      </c>
      <c r="AE496" s="3">
        <v>16961</v>
      </c>
      <c r="AF496" s="3" t="s">
        <v>108</v>
      </c>
      <c r="AG496" s="3">
        <v>83319</v>
      </c>
      <c r="AH496" s="3">
        <v>30848</v>
      </c>
      <c r="AI496" s="3">
        <v>32617</v>
      </c>
      <c r="AK496" s="3">
        <v>114</v>
      </c>
      <c r="AL496" s="3">
        <v>190</v>
      </c>
      <c r="AM496" s="3">
        <v>457</v>
      </c>
      <c r="AN496" s="3">
        <v>1142500</v>
      </c>
      <c r="AO496" s="3">
        <v>718</v>
      </c>
      <c r="AP496" s="3">
        <v>6255</v>
      </c>
      <c r="AQ496" s="3">
        <v>8020</v>
      </c>
      <c r="AR496" s="5">
        <v>37234</v>
      </c>
      <c r="AS496" s="3">
        <v>12029</v>
      </c>
      <c r="AV496" s="3">
        <v>4000</v>
      </c>
      <c r="AW496" s="3">
        <v>117.181</v>
      </c>
      <c r="AX496" s="3">
        <v>4490</v>
      </c>
      <c r="AY496" s="3">
        <v>8533.8130000000001</v>
      </c>
      <c r="AZ496" s="3">
        <v>250.1</v>
      </c>
      <c r="BB496" s="3">
        <v>16905</v>
      </c>
      <c r="BC496" s="3">
        <v>13</v>
      </c>
      <c r="BD496" s="3">
        <v>3428</v>
      </c>
      <c r="BE496" s="3">
        <v>2</v>
      </c>
      <c r="BF496" s="3">
        <v>5713</v>
      </c>
      <c r="BG496" s="3">
        <v>2</v>
      </c>
      <c r="BH496" s="3">
        <v>34</v>
      </c>
      <c r="BI496" s="3">
        <v>2</v>
      </c>
      <c r="BJ496" s="3">
        <v>8064</v>
      </c>
      <c r="BK496" s="3">
        <v>8074</v>
      </c>
      <c r="BM496" s="3">
        <v>36</v>
      </c>
      <c r="BN496" s="5">
        <v>30863</v>
      </c>
      <c r="BO496" s="3">
        <v>1</v>
      </c>
      <c r="BP496" s="3">
        <v>1</v>
      </c>
      <c r="BQ496" s="3" t="s">
        <v>1222</v>
      </c>
      <c r="BR496" s="3" t="s">
        <v>165</v>
      </c>
      <c r="BS496" s="3">
        <v>19170</v>
      </c>
      <c r="BT496" s="3">
        <v>10</v>
      </c>
      <c r="BV496" s="3" t="s">
        <v>1076</v>
      </c>
      <c r="BW496" s="3" t="s">
        <v>99</v>
      </c>
      <c r="BX496" s="3">
        <v>3</v>
      </c>
      <c r="BY496" s="3" t="s">
        <v>100</v>
      </c>
      <c r="CA496" s="3" t="s">
        <v>101</v>
      </c>
      <c r="CD496" s="3">
        <v>30.2280382</v>
      </c>
      <c r="CE496" s="3">
        <v>502</v>
      </c>
      <c r="CF496" s="3">
        <v>-95.378777999999997</v>
      </c>
      <c r="CI496" s="3" t="s">
        <v>102</v>
      </c>
      <c r="CJ496" s="3" t="s">
        <v>502</v>
      </c>
      <c r="CK496" s="3" t="s">
        <v>605</v>
      </c>
      <c r="CL496" s="3">
        <v>402831</v>
      </c>
      <c r="CM496" s="3">
        <v>5931</v>
      </c>
      <c r="CN496" s="3">
        <v>695</v>
      </c>
      <c r="CO496" s="3">
        <v>13323</v>
      </c>
      <c r="CP496" s="3">
        <v>0</v>
      </c>
    </row>
    <row r="497" spans="1:94" ht="45">
      <c r="A497" s="4">
        <v>42089001710000</v>
      </c>
      <c r="B497" s="7">
        <v>4208900171</v>
      </c>
      <c r="C497" s="4">
        <f>COUNTIF(Table2[API 10/UWI],Table1[[#This Row],[Cleaned API]])</f>
        <v>1</v>
      </c>
      <c r="D497" s="7" t="str">
        <f>IFERROR(INDEX(Table2[Permit Type],MATCH(Table1[[#This Row],[Cleaned API]],Table2[API 10/UWI],0)), "Not in Permit List")</f>
        <v>Recomplete</v>
      </c>
      <c r="E497" s="7" t="str">
        <f>IF(AND(Table1[[#This Row],[Occurences in Magnum Permit List]]&gt;0, Table1[[#This Row],[Data Pull Permit Type]]="NewDrill"), "Y", "N")</f>
        <v>N</v>
      </c>
      <c r="F497" s="3" t="s">
        <v>89</v>
      </c>
      <c r="G497" s="3" t="s">
        <v>1223</v>
      </c>
      <c r="H497" s="8">
        <v>1</v>
      </c>
      <c r="I497" s="3" t="s">
        <v>179</v>
      </c>
      <c r="J497" s="3" t="str">
        <f>LEFT(Table1[[#This Row],[County/Parish]],LEN(Table1[[#This Row],[County/Parish]])-5)</f>
        <v>COLORADO</v>
      </c>
      <c r="K497" s="3">
        <v>9100</v>
      </c>
      <c r="L497" s="3" t="s">
        <v>107</v>
      </c>
      <c r="M497" s="3" t="s">
        <v>94</v>
      </c>
      <c r="N497" s="3" t="s">
        <v>95</v>
      </c>
      <c r="O497" s="3">
        <v>10508</v>
      </c>
      <c r="P497" s="5">
        <v>31512</v>
      </c>
      <c r="AF497" s="3" t="s">
        <v>108</v>
      </c>
      <c r="AJ497" s="3" t="s">
        <v>181</v>
      </c>
      <c r="AR497" s="5">
        <v>41640</v>
      </c>
      <c r="BJ497" s="3">
        <v>9110</v>
      </c>
      <c r="BK497" s="3">
        <v>9120</v>
      </c>
      <c r="BM497" s="3">
        <v>39</v>
      </c>
      <c r="BN497" s="5">
        <v>18428</v>
      </c>
      <c r="BO497" s="3">
        <v>1</v>
      </c>
      <c r="BR497" s="3" t="s">
        <v>165</v>
      </c>
      <c r="BS497" s="3">
        <v>19123</v>
      </c>
      <c r="BT497" s="3">
        <v>10</v>
      </c>
      <c r="BV497" s="3" t="s">
        <v>868</v>
      </c>
      <c r="BW497" s="3" t="s">
        <v>99</v>
      </c>
      <c r="BX497" s="3">
        <v>3</v>
      </c>
      <c r="BY497" s="3" t="s">
        <v>100</v>
      </c>
      <c r="CA497" s="3" t="s">
        <v>101</v>
      </c>
      <c r="CD497" s="3">
        <v>29.664851200000001</v>
      </c>
      <c r="CE497" s="3">
        <v>84</v>
      </c>
      <c r="CF497" s="3">
        <v>-96.377883499999996</v>
      </c>
      <c r="CI497" s="3" t="s">
        <v>102</v>
      </c>
      <c r="CJ497" s="3" t="s">
        <v>89</v>
      </c>
      <c r="CK497" s="3" t="s">
        <v>576</v>
      </c>
      <c r="CL497" s="3">
        <v>402784</v>
      </c>
      <c r="CP497" s="3">
        <v>0</v>
      </c>
    </row>
    <row r="498" spans="1:94" ht="60">
      <c r="A498" s="4">
        <v>42321026720000</v>
      </c>
      <c r="B498" s="7">
        <v>4232102672</v>
      </c>
      <c r="C498" s="4">
        <f>COUNTIF(Table2[API 10/UWI],Table1[[#This Row],[Cleaned API]])</f>
        <v>0</v>
      </c>
      <c r="D498" s="7" t="str">
        <f>IFERROR(INDEX(Table2[Permit Type],MATCH(Table1[[#This Row],[Cleaned API]],Table2[API 10/UWI],0)), "Not in Permit List")</f>
        <v>Not in Permit List</v>
      </c>
      <c r="E498" s="7" t="str">
        <f>IF(AND(Table1[[#This Row],[Occurences in Magnum Permit List]]&gt;0, Table1[[#This Row],[Data Pull Permit Type]]="NewDrill"), "Y", "N")</f>
        <v>N</v>
      </c>
      <c r="F498" s="3" t="s">
        <v>490</v>
      </c>
      <c r="G498" s="3" t="s">
        <v>1224</v>
      </c>
      <c r="H498" s="8">
        <v>1</v>
      </c>
      <c r="I498" s="3" t="s">
        <v>117</v>
      </c>
      <c r="J498" s="3" t="str">
        <f>LEFT(Table1[[#This Row],[County/Parish]],LEN(Table1[[#This Row],[County/Parish]])-5)</f>
        <v>MATAGORDA</v>
      </c>
      <c r="K498" s="3" t="s">
        <v>1225</v>
      </c>
      <c r="L498" s="3" t="s">
        <v>107</v>
      </c>
      <c r="M498" s="3" t="s">
        <v>94</v>
      </c>
      <c r="N498" s="3" t="s">
        <v>95</v>
      </c>
      <c r="O498" s="3">
        <v>9450</v>
      </c>
      <c r="P498" s="5">
        <v>23687</v>
      </c>
      <c r="Q498" s="5">
        <v>31382</v>
      </c>
      <c r="R498" s="5">
        <v>43800</v>
      </c>
      <c r="S498" s="3">
        <v>374</v>
      </c>
      <c r="T498" s="3">
        <v>4225</v>
      </c>
      <c r="V498" s="3">
        <v>39750</v>
      </c>
      <c r="W498" s="3">
        <v>0</v>
      </c>
      <c r="X498" s="3">
        <v>3</v>
      </c>
      <c r="Z498" s="3">
        <v>0</v>
      </c>
      <c r="AA498" s="3">
        <v>40454</v>
      </c>
      <c r="AC498" s="3">
        <v>1013</v>
      </c>
      <c r="AD498" s="3">
        <v>1054</v>
      </c>
      <c r="AE498" s="3">
        <v>2316</v>
      </c>
      <c r="AF498" s="3" t="s">
        <v>108</v>
      </c>
      <c r="AG498" s="3">
        <v>2409</v>
      </c>
      <c r="AH498" s="3">
        <v>2718</v>
      </c>
      <c r="AI498" s="3">
        <v>0</v>
      </c>
      <c r="AK498" s="3">
        <v>8</v>
      </c>
      <c r="AL498" s="3">
        <v>10</v>
      </c>
      <c r="AM498" s="3">
        <v>9</v>
      </c>
      <c r="AN498" s="3">
        <v>59484</v>
      </c>
      <c r="AO498" s="3">
        <v>0</v>
      </c>
      <c r="AP498" s="3">
        <v>36</v>
      </c>
      <c r="AS498" s="3">
        <v>0</v>
      </c>
      <c r="AV498" s="3">
        <v>1040</v>
      </c>
      <c r="AX498" s="3">
        <v>110</v>
      </c>
      <c r="AZ498" s="3">
        <v>963.2</v>
      </c>
      <c r="BB498" s="3">
        <v>1054</v>
      </c>
      <c r="BC498" s="3">
        <v>1</v>
      </c>
      <c r="BD498" s="3">
        <v>1013</v>
      </c>
      <c r="BE498" s="3">
        <v>1</v>
      </c>
      <c r="BF498" s="3">
        <v>1189</v>
      </c>
      <c r="BG498" s="3">
        <v>1</v>
      </c>
      <c r="BH498" s="3">
        <v>7</v>
      </c>
      <c r="BI498" s="3">
        <v>1</v>
      </c>
      <c r="BJ498" s="3">
        <v>9324</v>
      </c>
      <c r="BK498" s="3">
        <v>9337</v>
      </c>
      <c r="BM498" s="3">
        <v>35</v>
      </c>
      <c r="BN498" s="5">
        <v>31363</v>
      </c>
      <c r="BO498" s="3">
        <v>1</v>
      </c>
      <c r="BP498" s="3">
        <v>1</v>
      </c>
      <c r="BR498" s="3" t="s">
        <v>97</v>
      </c>
      <c r="BS498" s="3">
        <v>19066</v>
      </c>
      <c r="BT498" s="3">
        <v>13</v>
      </c>
      <c r="BV498" s="3" t="s">
        <v>1226</v>
      </c>
      <c r="BW498" s="3" t="s">
        <v>99</v>
      </c>
      <c r="BX498" s="3">
        <v>3</v>
      </c>
      <c r="BY498" s="3" t="s">
        <v>100</v>
      </c>
      <c r="CA498" s="3" t="s">
        <v>101</v>
      </c>
      <c r="CD498" s="3">
        <v>28.798092199999999</v>
      </c>
      <c r="CE498" s="3">
        <v>349</v>
      </c>
      <c r="CF498" s="3">
        <v>-96.2196596</v>
      </c>
      <c r="CI498" s="3" t="s">
        <v>102</v>
      </c>
      <c r="CJ498" s="3" t="s">
        <v>495</v>
      </c>
      <c r="CK498" s="3" t="s">
        <v>1227</v>
      </c>
      <c r="CL498" s="3">
        <v>402727</v>
      </c>
      <c r="CM498" s="3">
        <v>58</v>
      </c>
      <c r="CO498" s="3">
        <v>0</v>
      </c>
      <c r="CP498" s="3">
        <v>0</v>
      </c>
    </row>
    <row r="499" spans="1:94" ht="60">
      <c r="A499" s="4">
        <v>42015304720000</v>
      </c>
      <c r="B499" s="7">
        <v>4201530472</v>
      </c>
      <c r="C499" s="4">
        <f>COUNTIF(Table2[API 10/UWI],Table1[[#This Row],[Cleaned API]])</f>
        <v>1</v>
      </c>
      <c r="D499" s="7" t="str">
        <f>IFERROR(INDEX(Table2[Permit Type],MATCH(Table1[[#This Row],[Cleaned API]],Table2[API 10/UWI],0)), "Not in Permit List")</f>
        <v>DeepenWithinCasing</v>
      </c>
      <c r="E499" s="7" t="str">
        <f>IF(AND(Table1[[#This Row],[Occurences in Magnum Permit List]]&gt;0, Table1[[#This Row],[Data Pull Permit Type]]="NewDrill"), "Y", "N")</f>
        <v>N</v>
      </c>
      <c r="F499" s="3" t="s">
        <v>502</v>
      </c>
      <c r="G499" s="3" t="s">
        <v>1228</v>
      </c>
      <c r="H499" s="8">
        <v>6</v>
      </c>
      <c r="I499" s="3" t="s">
        <v>236</v>
      </c>
      <c r="J499" s="3" t="str">
        <f>LEFT(Table1[[#This Row],[County/Parish]],LEN(Table1[[#This Row],[County/Parish]])-5)</f>
        <v>AUSTIN</v>
      </c>
      <c r="K499" s="3">
        <v>8650</v>
      </c>
      <c r="L499" s="3" t="s">
        <v>107</v>
      </c>
      <c r="M499" s="3" t="s">
        <v>94</v>
      </c>
      <c r="N499" s="3" t="s">
        <v>95</v>
      </c>
      <c r="O499" s="3">
        <v>10418</v>
      </c>
      <c r="Q499" s="5">
        <v>31321</v>
      </c>
      <c r="R499" s="5">
        <v>33970</v>
      </c>
      <c r="S499" s="3">
        <v>72</v>
      </c>
      <c r="T499" s="3">
        <v>75821</v>
      </c>
      <c r="V499" s="3">
        <v>37345</v>
      </c>
      <c r="X499" s="3">
        <v>15</v>
      </c>
      <c r="Y499" s="3">
        <v>1</v>
      </c>
      <c r="Z499" s="3">
        <v>0</v>
      </c>
      <c r="AA499" s="3">
        <v>49982</v>
      </c>
      <c r="AC499" s="3">
        <v>1584</v>
      </c>
      <c r="AD499" s="3">
        <v>2356</v>
      </c>
      <c r="AE499" s="3">
        <v>9376</v>
      </c>
      <c r="AF499" s="3" t="s">
        <v>108</v>
      </c>
      <c r="AG499" s="3">
        <v>13246</v>
      </c>
      <c r="AH499" s="3">
        <v>11584</v>
      </c>
      <c r="AI499" s="3">
        <v>0</v>
      </c>
      <c r="AJ499" s="3" t="s">
        <v>181</v>
      </c>
      <c r="AK499" s="3">
        <v>52</v>
      </c>
      <c r="AL499" s="3">
        <v>66</v>
      </c>
      <c r="AM499" s="3">
        <v>85</v>
      </c>
      <c r="AN499" s="3">
        <v>395733</v>
      </c>
      <c r="AO499" s="3">
        <v>0</v>
      </c>
      <c r="AP499" s="3">
        <v>2155</v>
      </c>
      <c r="AQ499" s="3">
        <v>5411</v>
      </c>
      <c r="AS499" s="3">
        <v>0</v>
      </c>
      <c r="AV499" s="3">
        <v>1650</v>
      </c>
      <c r="AW499" s="3">
        <v>1903.65</v>
      </c>
      <c r="AX499" s="3">
        <v>2030</v>
      </c>
      <c r="AY499" s="3">
        <v>525.30700000000002</v>
      </c>
      <c r="AZ499" s="3">
        <v>606.29999999999995</v>
      </c>
      <c r="BA499" s="3">
        <v>15000</v>
      </c>
      <c r="BB499" s="3">
        <v>2560</v>
      </c>
      <c r="BC499" s="3">
        <v>2</v>
      </c>
      <c r="BD499" s="3">
        <v>1682</v>
      </c>
      <c r="BE499" s="3">
        <v>7</v>
      </c>
      <c r="BF499" s="3">
        <v>2049</v>
      </c>
      <c r="BG499" s="3">
        <v>7</v>
      </c>
      <c r="BH499" s="3">
        <v>12</v>
      </c>
      <c r="BI499" s="3">
        <v>7</v>
      </c>
      <c r="BJ499" s="3">
        <v>8585</v>
      </c>
      <c r="BK499" s="3">
        <v>9592</v>
      </c>
      <c r="BM499" s="3">
        <v>57.5</v>
      </c>
      <c r="BN499" s="5">
        <v>29719</v>
      </c>
      <c r="BO499" s="3">
        <v>1</v>
      </c>
      <c r="BP499" s="3">
        <v>1</v>
      </c>
      <c r="BQ499" s="3" t="s">
        <v>1205</v>
      </c>
      <c r="BR499" s="3" t="s">
        <v>1041</v>
      </c>
      <c r="BS499" s="3">
        <v>18896</v>
      </c>
      <c r="BT499" s="3">
        <v>1007</v>
      </c>
      <c r="BV499" s="3" t="s">
        <v>1206</v>
      </c>
      <c r="BW499" s="3" t="s">
        <v>99</v>
      </c>
      <c r="BX499" s="3">
        <v>3</v>
      </c>
      <c r="BY499" s="3" t="s">
        <v>100</v>
      </c>
      <c r="CA499" s="3" t="s">
        <v>101</v>
      </c>
      <c r="CD499" s="3">
        <v>29.892522199999998</v>
      </c>
      <c r="CF499" s="3">
        <v>-96.394109900000004</v>
      </c>
      <c r="CI499" s="3" t="s">
        <v>102</v>
      </c>
      <c r="CJ499" s="3" t="s">
        <v>502</v>
      </c>
      <c r="CL499" s="3">
        <v>402557</v>
      </c>
      <c r="CM499" s="3">
        <v>1370</v>
      </c>
      <c r="CN499" s="3">
        <v>2608</v>
      </c>
      <c r="CO499" s="3">
        <v>0</v>
      </c>
      <c r="CP499" s="3">
        <v>0</v>
      </c>
    </row>
    <row r="500" spans="1:94" ht="45">
      <c r="A500" s="4">
        <v>42291318830000</v>
      </c>
      <c r="B500" s="7">
        <v>4229131883</v>
      </c>
      <c r="C500" s="4">
        <f>COUNTIF(Table2[API 10/UWI],Table1[[#This Row],[Cleaned API]])</f>
        <v>0</v>
      </c>
      <c r="D500" s="7" t="str">
        <f>IFERROR(INDEX(Table2[Permit Type],MATCH(Table1[[#This Row],[Cleaned API]],Table2[API 10/UWI],0)), "Not in Permit List")</f>
        <v>Not in Permit List</v>
      </c>
      <c r="E500" s="7" t="str">
        <f>IF(AND(Table1[[#This Row],[Occurences in Magnum Permit List]]&gt;0, Table1[[#This Row],[Data Pull Permit Type]]="NewDrill"), "Y", "N")</f>
        <v>N</v>
      </c>
      <c r="F500" s="3" t="s">
        <v>89</v>
      </c>
      <c r="G500" s="3" t="s">
        <v>1229</v>
      </c>
      <c r="H500" s="8">
        <v>1</v>
      </c>
      <c r="I500" s="3" t="s">
        <v>492</v>
      </c>
      <c r="J500" s="3" t="str">
        <f>LEFT(Table1[[#This Row],[County/Parish]],LEN(Table1[[#This Row],[County/Parish]])-5)</f>
        <v>LIBERTY</v>
      </c>
      <c r="K500" s="3" t="s">
        <v>1230</v>
      </c>
      <c r="L500" s="3" t="s">
        <v>107</v>
      </c>
      <c r="M500" s="3" t="s">
        <v>94</v>
      </c>
      <c r="N500" s="3" t="s">
        <v>95</v>
      </c>
      <c r="O500" s="3">
        <v>14471</v>
      </c>
      <c r="P500" s="5">
        <v>31153</v>
      </c>
      <c r="Q500" s="5">
        <v>31229</v>
      </c>
      <c r="R500" s="5">
        <v>43983</v>
      </c>
      <c r="S500" s="3">
        <v>398</v>
      </c>
      <c r="T500" s="3">
        <v>71891</v>
      </c>
      <c r="V500" s="3">
        <v>107551</v>
      </c>
      <c r="W500" s="3">
        <v>2</v>
      </c>
      <c r="X500" s="3">
        <v>124</v>
      </c>
      <c r="Z500" s="3">
        <v>0</v>
      </c>
      <c r="AA500" s="3">
        <v>119533</v>
      </c>
      <c r="AC500" s="3">
        <v>533</v>
      </c>
      <c r="AD500" s="3">
        <v>923</v>
      </c>
      <c r="AE500" s="3">
        <v>24792</v>
      </c>
      <c r="AF500" s="3" t="s">
        <v>108</v>
      </c>
      <c r="AG500" s="3">
        <v>43236</v>
      </c>
      <c r="AH500" s="3">
        <v>31998</v>
      </c>
      <c r="AI500" s="3">
        <v>0</v>
      </c>
      <c r="AK500" s="3">
        <v>77</v>
      </c>
      <c r="AL500" s="3">
        <v>98</v>
      </c>
      <c r="AM500" s="3">
        <v>130</v>
      </c>
      <c r="AN500" s="3">
        <v>589355</v>
      </c>
      <c r="AO500" s="3">
        <v>0</v>
      </c>
      <c r="AP500" s="3">
        <v>798</v>
      </c>
      <c r="AS500" s="3">
        <v>0</v>
      </c>
      <c r="AV500" s="3">
        <v>1690</v>
      </c>
      <c r="AX500" s="3">
        <v>670</v>
      </c>
      <c r="AZ500" s="3">
        <v>590.79999999999995</v>
      </c>
      <c r="BB500" s="3">
        <v>11255</v>
      </c>
      <c r="BC500" s="3">
        <v>3</v>
      </c>
      <c r="BD500" s="3">
        <v>6438</v>
      </c>
      <c r="BE500" s="3">
        <v>3</v>
      </c>
      <c r="BF500" s="3">
        <v>8314</v>
      </c>
      <c r="BG500" s="3">
        <v>3</v>
      </c>
      <c r="BH500" s="3">
        <v>50</v>
      </c>
      <c r="BI500" s="3">
        <v>3</v>
      </c>
      <c r="BJ500" s="3">
        <v>12585</v>
      </c>
      <c r="BK500" s="3">
        <v>12606</v>
      </c>
      <c r="BM500" s="3">
        <v>40</v>
      </c>
      <c r="BN500" s="5">
        <v>31249</v>
      </c>
      <c r="BO500" s="3">
        <v>1</v>
      </c>
      <c r="BP500" s="3">
        <v>1</v>
      </c>
      <c r="BR500" s="3" t="s">
        <v>97</v>
      </c>
      <c r="BS500" s="3">
        <v>18769</v>
      </c>
      <c r="BT500" s="3">
        <v>21</v>
      </c>
      <c r="BV500" s="3" t="s">
        <v>1231</v>
      </c>
      <c r="BW500" s="3" t="s">
        <v>99</v>
      </c>
      <c r="BX500" s="3">
        <v>3</v>
      </c>
      <c r="BY500" s="3" t="s">
        <v>100</v>
      </c>
      <c r="BZ500" s="3">
        <v>10</v>
      </c>
      <c r="CA500" s="3" t="s">
        <v>101</v>
      </c>
      <c r="CD500" s="3">
        <v>29.9979613</v>
      </c>
      <c r="CE500" s="3">
        <v>589</v>
      </c>
      <c r="CF500" s="3">
        <v>-94.653500800000003</v>
      </c>
      <c r="CI500" s="3" t="s">
        <v>102</v>
      </c>
      <c r="CJ500" s="3" t="s">
        <v>89</v>
      </c>
      <c r="CK500" s="3" t="s">
        <v>632</v>
      </c>
      <c r="CL500" s="3">
        <v>402431</v>
      </c>
      <c r="CM500" s="3">
        <v>705</v>
      </c>
      <c r="CO500" s="3">
        <v>0</v>
      </c>
      <c r="CP500" s="3">
        <v>0</v>
      </c>
    </row>
    <row r="501" spans="1:94" ht="60">
      <c r="A501" s="4">
        <v>42481034810000</v>
      </c>
      <c r="B501" s="7">
        <v>4248103481</v>
      </c>
      <c r="C501" s="4">
        <f>COUNTIF(Table2[API 10/UWI],Table1[[#This Row],[Cleaned API]])</f>
        <v>0</v>
      </c>
      <c r="D501" s="7" t="str">
        <f>IFERROR(INDEX(Table2[Permit Type],MATCH(Table1[[#This Row],[Cleaned API]],Table2[API 10/UWI],0)), "Not in Permit List")</f>
        <v>Not in Permit List</v>
      </c>
      <c r="E501" s="7" t="str">
        <f>IF(AND(Table1[[#This Row],[Occurences in Magnum Permit List]]&gt;0, Table1[[#This Row],[Data Pull Permit Type]]="NewDrill"), "Y", "N")</f>
        <v>N</v>
      </c>
      <c r="F501" s="3" t="s">
        <v>490</v>
      </c>
      <c r="G501" s="3" t="s">
        <v>548</v>
      </c>
      <c r="H501" s="8">
        <v>1</v>
      </c>
      <c r="I501" s="3" t="s">
        <v>142</v>
      </c>
      <c r="J501" s="3" t="str">
        <f>LEFT(Table1[[#This Row],[County/Parish]],LEN(Table1[[#This Row],[County/Parish]])-5)</f>
        <v>WHARTON</v>
      </c>
      <c r="K501" s="3" t="s">
        <v>549</v>
      </c>
      <c r="L501" s="3" t="s">
        <v>107</v>
      </c>
      <c r="M501" s="3" t="s">
        <v>94</v>
      </c>
      <c r="N501" s="3" t="s">
        <v>95</v>
      </c>
      <c r="O501" s="3">
        <v>7006</v>
      </c>
      <c r="Q501" s="5">
        <v>30895</v>
      </c>
      <c r="R501" s="5">
        <v>31138</v>
      </c>
      <c r="S501" s="3">
        <v>6</v>
      </c>
      <c r="T501" s="3">
        <v>486</v>
      </c>
      <c r="V501" s="3">
        <v>317</v>
      </c>
      <c r="X501" s="3">
        <v>45</v>
      </c>
      <c r="Z501" s="3">
        <v>0</v>
      </c>
      <c r="AA501" s="3">
        <v>398</v>
      </c>
      <c r="AC501" s="3">
        <v>88</v>
      </c>
      <c r="AD501" s="3">
        <v>207</v>
      </c>
      <c r="AE501" s="3">
        <v>255</v>
      </c>
      <c r="AF501" s="3" t="s">
        <v>108</v>
      </c>
      <c r="AG501" s="3">
        <v>486</v>
      </c>
      <c r="AH501" s="3">
        <v>336</v>
      </c>
      <c r="AI501" s="3">
        <v>0</v>
      </c>
      <c r="AK501" s="3">
        <v>4</v>
      </c>
      <c r="AL501" s="3">
        <v>6</v>
      </c>
      <c r="AM501" s="3">
        <v>9</v>
      </c>
      <c r="AN501" s="3">
        <v>33500</v>
      </c>
      <c r="AO501" s="3">
        <v>0</v>
      </c>
      <c r="AV501" s="3">
        <v>2310</v>
      </c>
      <c r="AW501" s="3">
        <v>1533.123</v>
      </c>
      <c r="AX501" s="3">
        <v>1530</v>
      </c>
      <c r="AY501" s="3">
        <v>652.26300000000003</v>
      </c>
      <c r="AZ501" s="3">
        <v>433.7</v>
      </c>
      <c r="BB501" s="3">
        <v>279</v>
      </c>
      <c r="BC501" s="3">
        <v>2</v>
      </c>
      <c r="BD501" s="3">
        <v>121</v>
      </c>
      <c r="BE501" s="3">
        <v>2</v>
      </c>
      <c r="BF501" s="3">
        <v>168</v>
      </c>
      <c r="BG501" s="3">
        <v>2</v>
      </c>
      <c r="BH501" s="3">
        <v>1</v>
      </c>
      <c r="BI501" s="3">
        <v>2</v>
      </c>
      <c r="BJ501" s="3">
        <v>6508</v>
      </c>
      <c r="BK501" s="3">
        <v>6512</v>
      </c>
      <c r="BM501" s="3">
        <v>40</v>
      </c>
      <c r="BN501" s="5">
        <v>24130</v>
      </c>
      <c r="BO501" s="3">
        <v>1</v>
      </c>
      <c r="BP501" s="3">
        <v>1</v>
      </c>
      <c r="BS501" s="3">
        <v>18152</v>
      </c>
      <c r="BT501" s="3">
        <v>4</v>
      </c>
      <c r="BV501" s="3" t="s">
        <v>550</v>
      </c>
      <c r="BW501" s="3" t="s">
        <v>99</v>
      </c>
      <c r="BX501" s="3">
        <v>3</v>
      </c>
      <c r="BY501" s="3" t="s">
        <v>100</v>
      </c>
      <c r="CA501" s="3" t="s">
        <v>101</v>
      </c>
      <c r="CD501" s="3">
        <v>29.257907100000001</v>
      </c>
      <c r="CF501" s="3">
        <v>-96.067152300000004</v>
      </c>
      <c r="CI501" s="3" t="s">
        <v>102</v>
      </c>
      <c r="CJ501" s="3" t="s">
        <v>495</v>
      </c>
      <c r="CL501" s="3">
        <v>401818</v>
      </c>
      <c r="CM501" s="3">
        <v>317</v>
      </c>
      <c r="CN501" s="3">
        <v>486</v>
      </c>
      <c r="CO501" s="3">
        <v>0</v>
      </c>
      <c r="CP501" s="3">
        <v>0</v>
      </c>
    </row>
    <row r="502" spans="1:94" ht="60">
      <c r="A502" s="4">
        <v>42015304490000</v>
      </c>
      <c r="B502" s="7">
        <v>4201530449</v>
      </c>
      <c r="C502" s="4">
        <f>COUNTIF(Table2[API 10/UWI],Table1[[#This Row],[Cleaned API]])</f>
        <v>0</v>
      </c>
      <c r="D502" s="7" t="str">
        <f>IFERROR(INDEX(Table2[Permit Type],MATCH(Table1[[#This Row],[Cleaned API]],Table2[API 10/UWI],0)), "Not in Permit List")</f>
        <v>Not in Permit List</v>
      </c>
      <c r="E502" s="7" t="str">
        <f>IF(AND(Table1[[#This Row],[Occurences in Magnum Permit List]]&gt;0, Table1[[#This Row],[Data Pull Permit Type]]="NewDrill"), "Y", "N")</f>
        <v>N</v>
      </c>
      <c r="F502" s="3" t="s">
        <v>502</v>
      </c>
      <c r="G502" s="3" t="s">
        <v>1232</v>
      </c>
      <c r="H502" s="8">
        <v>3</v>
      </c>
      <c r="I502" s="3" t="s">
        <v>236</v>
      </c>
      <c r="J502" s="3" t="str">
        <f>LEFT(Table1[[#This Row],[County/Parish]],LEN(Table1[[#This Row],[County/Parish]])-5)</f>
        <v>AUSTIN</v>
      </c>
      <c r="K502" s="3" t="s">
        <v>1213</v>
      </c>
      <c r="L502" s="3" t="s">
        <v>107</v>
      </c>
      <c r="M502" s="3" t="s">
        <v>94</v>
      </c>
      <c r="N502" s="3" t="s">
        <v>95</v>
      </c>
      <c r="O502" s="3">
        <v>10606</v>
      </c>
      <c r="P502" s="5">
        <v>36096</v>
      </c>
      <c r="Q502" s="5">
        <v>30956</v>
      </c>
      <c r="R502" s="5">
        <v>34669</v>
      </c>
      <c r="S502" s="3">
        <v>85</v>
      </c>
      <c r="T502" s="3">
        <v>126257</v>
      </c>
      <c r="V502" s="3">
        <v>10959</v>
      </c>
      <c r="X502" s="3">
        <v>51</v>
      </c>
      <c r="Z502" s="3">
        <v>0</v>
      </c>
      <c r="AA502" s="3">
        <v>32002</v>
      </c>
      <c r="AC502" s="3">
        <v>247</v>
      </c>
      <c r="AD502" s="3">
        <v>2326</v>
      </c>
      <c r="AE502" s="3">
        <v>2078</v>
      </c>
      <c r="AF502" s="3" t="s">
        <v>108</v>
      </c>
      <c r="AG502" s="3">
        <v>37450</v>
      </c>
      <c r="AH502" s="3">
        <v>8320</v>
      </c>
      <c r="AI502" s="3">
        <v>0</v>
      </c>
      <c r="AJ502" s="3" t="s">
        <v>181</v>
      </c>
      <c r="AK502" s="3">
        <v>25</v>
      </c>
      <c r="AL502" s="3">
        <v>90</v>
      </c>
      <c r="AM502" s="3">
        <v>386</v>
      </c>
      <c r="AN502" s="3">
        <v>537467</v>
      </c>
      <c r="AO502" s="3">
        <v>0</v>
      </c>
      <c r="AP502" s="3">
        <v>1879</v>
      </c>
      <c r="AQ502" s="3">
        <v>30035</v>
      </c>
      <c r="AR502" s="5">
        <v>30987</v>
      </c>
      <c r="AS502" s="3">
        <v>0</v>
      </c>
      <c r="AV502" s="3">
        <v>15300</v>
      </c>
      <c r="AW502" s="3">
        <v>9815.5740000000005</v>
      </c>
      <c r="AX502" s="3">
        <v>11520</v>
      </c>
      <c r="AY502" s="3">
        <v>101.879</v>
      </c>
      <c r="AZ502" s="3">
        <v>65.400000000000006</v>
      </c>
      <c r="BB502" s="3">
        <v>11582</v>
      </c>
      <c r="BC502" s="3">
        <v>2</v>
      </c>
      <c r="BD502" s="3">
        <v>757</v>
      </c>
      <c r="BE502" s="3">
        <v>2</v>
      </c>
      <c r="BF502" s="3">
        <v>2687</v>
      </c>
      <c r="BG502" s="3">
        <v>2</v>
      </c>
      <c r="BH502" s="3">
        <v>16</v>
      </c>
      <c r="BI502" s="3">
        <v>2</v>
      </c>
      <c r="BJ502" s="3">
        <v>9695</v>
      </c>
      <c r="BK502" s="3">
        <v>9702</v>
      </c>
      <c r="BM502" s="3">
        <v>55.9</v>
      </c>
      <c r="BN502" s="5">
        <v>29342</v>
      </c>
      <c r="BO502" s="3">
        <v>1</v>
      </c>
      <c r="BP502" s="3">
        <v>1</v>
      </c>
      <c r="BQ502" s="3" t="s">
        <v>1205</v>
      </c>
      <c r="BR502" s="3" t="s">
        <v>1041</v>
      </c>
      <c r="BS502" s="3">
        <v>18142</v>
      </c>
      <c r="BT502" s="3">
        <v>7</v>
      </c>
      <c r="BV502" s="3" t="s">
        <v>1215</v>
      </c>
      <c r="BW502" s="3" t="s">
        <v>99</v>
      </c>
      <c r="BX502" s="3">
        <v>3</v>
      </c>
      <c r="BY502" s="3" t="s">
        <v>100</v>
      </c>
      <c r="CA502" s="3" t="s">
        <v>101</v>
      </c>
      <c r="CD502" s="3">
        <v>29.9350503</v>
      </c>
      <c r="CE502" s="3">
        <v>327</v>
      </c>
      <c r="CF502" s="3">
        <v>-96.376954100000006</v>
      </c>
      <c r="CI502" s="3" t="s">
        <v>102</v>
      </c>
      <c r="CJ502" s="3" t="s">
        <v>502</v>
      </c>
      <c r="CK502" s="3" t="s">
        <v>1233</v>
      </c>
      <c r="CL502" s="3">
        <v>401808</v>
      </c>
      <c r="CM502" s="3">
        <v>976</v>
      </c>
      <c r="CN502" s="3">
        <v>9580</v>
      </c>
      <c r="CO502" s="3">
        <v>0</v>
      </c>
      <c r="CP502" s="3">
        <v>0</v>
      </c>
    </row>
    <row r="503" spans="1:94" ht="60">
      <c r="A503" s="4">
        <v>42089314600000</v>
      </c>
      <c r="B503" s="7">
        <v>4208931460</v>
      </c>
      <c r="C503" s="4">
        <f>COUNTIF(Table2[API 10/UWI],Table1[[#This Row],[Cleaned API]])</f>
        <v>0</v>
      </c>
      <c r="D503" s="7" t="str">
        <f>IFERROR(INDEX(Table2[Permit Type],MATCH(Table1[[#This Row],[Cleaned API]],Table2[API 10/UWI],0)), "Not in Permit List")</f>
        <v>Not in Permit List</v>
      </c>
      <c r="E503" s="7" t="str">
        <f>IF(AND(Table1[[#This Row],[Occurences in Magnum Permit List]]&gt;0, Table1[[#This Row],[Data Pull Permit Type]]="NewDrill"), "Y", "N")</f>
        <v>N</v>
      </c>
      <c r="F503" s="3" t="s">
        <v>89</v>
      </c>
      <c r="G503" s="3" t="s">
        <v>552</v>
      </c>
      <c r="H503" s="8">
        <v>1</v>
      </c>
      <c r="I503" s="3" t="s">
        <v>179</v>
      </c>
      <c r="J503" s="3" t="str">
        <f>LEFT(Table1[[#This Row],[County/Parish]],LEN(Table1[[#This Row],[County/Parish]])-5)</f>
        <v>COLORADO</v>
      </c>
      <c r="K503" s="3">
        <v>7360</v>
      </c>
      <c r="L503" s="3" t="s">
        <v>107</v>
      </c>
      <c r="M503" s="3" t="s">
        <v>94</v>
      </c>
      <c r="N503" s="3" t="s">
        <v>95</v>
      </c>
      <c r="O503" s="3">
        <v>7516</v>
      </c>
      <c r="P503" s="5">
        <v>30811</v>
      </c>
      <c r="Q503" s="5">
        <v>30834</v>
      </c>
      <c r="R503" s="5">
        <v>31503</v>
      </c>
      <c r="S503" s="3">
        <v>22</v>
      </c>
      <c r="T503" s="3">
        <v>10256</v>
      </c>
      <c r="V503" s="3">
        <v>12064</v>
      </c>
      <c r="X503" s="3">
        <v>44</v>
      </c>
      <c r="Y503" s="3">
        <v>131</v>
      </c>
      <c r="Z503" s="3">
        <v>0</v>
      </c>
      <c r="AA503" s="3">
        <v>13773</v>
      </c>
      <c r="AC503" s="3">
        <v>163</v>
      </c>
      <c r="AD503" s="3">
        <v>45</v>
      </c>
      <c r="AE503" s="3">
        <v>6064</v>
      </c>
      <c r="AF503" s="3" t="s">
        <v>108</v>
      </c>
      <c r="AG503" s="3">
        <v>3605</v>
      </c>
      <c r="AH503" s="3">
        <v>6665</v>
      </c>
      <c r="AI503" s="3">
        <v>0</v>
      </c>
      <c r="AJ503" s="3" t="s">
        <v>181</v>
      </c>
      <c r="AK503" s="3">
        <v>56</v>
      </c>
      <c r="AL503" s="3">
        <v>60</v>
      </c>
      <c r="AM503" s="3">
        <v>28</v>
      </c>
      <c r="AN503" s="3">
        <v>362032</v>
      </c>
      <c r="AO503" s="3">
        <v>0</v>
      </c>
      <c r="AP503" s="3">
        <v>8888</v>
      </c>
      <c r="AQ503" s="3">
        <v>6066</v>
      </c>
      <c r="AS503" s="3">
        <v>0</v>
      </c>
      <c r="AW503" s="3">
        <v>1319.27</v>
      </c>
      <c r="AX503" s="3">
        <v>850</v>
      </c>
      <c r="AY503" s="3">
        <v>757.995</v>
      </c>
      <c r="AZ503" s="3">
        <v>0</v>
      </c>
      <c r="BA503" s="3">
        <v>335.9</v>
      </c>
      <c r="BB503" s="3">
        <v>1305</v>
      </c>
      <c r="BC503" s="3">
        <v>5</v>
      </c>
      <c r="BD503" s="3">
        <v>2254</v>
      </c>
      <c r="BE503" s="3">
        <v>4</v>
      </c>
      <c r="BF503" s="3">
        <v>2404</v>
      </c>
      <c r="BG503" s="3">
        <v>4</v>
      </c>
      <c r="BH503" s="3">
        <v>14</v>
      </c>
      <c r="BI503" s="3">
        <v>4</v>
      </c>
      <c r="BJ503" s="3">
        <v>5068</v>
      </c>
      <c r="BK503" s="3">
        <v>7381</v>
      </c>
      <c r="BM503" s="3">
        <v>40.5</v>
      </c>
      <c r="BN503" s="5">
        <v>30838</v>
      </c>
      <c r="BO503" s="3">
        <v>1</v>
      </c>
      <c r="BP503" s="3">
        <v>1</v>
      </c>
      <c r="BQ503" s="3" t="s">
        <v>1234</v>
      </c>
      <c r="BR503" s="3" t="s">
        <v>150</v>
      </c>
      <c r="BS503" s="3">
        <v>17717</v>
      </c>
      <c r="BT503" s="3">
        <v>2313</v>
      </c>
      <c r="BV503" s="3" t="s">
        <v>243</v>
      </c>
      <c r="BW503" s="3" t="s">
        <v>99</v>
      </c>
      <c r="BX503" s="3">
        <v>3</v>
      </c>
      <c r="BY503" s="3" t="s">
        <v>100</v>
      </c>
      <c r="CA503" s="3" t="s">
        <v>101</v>
      </c>
      <c r="CD503" s="3">
        <v>29.525586100000002</v>
      </c>
      <c r="CE503" s="3">
        <v>215</v>
      </c>
      <c r="CF503" s="3">
        <v>-96.709442699999997</v>
      </c>
      <c r="CI503" s="3" t="s">
        <v>102</v>
      </c>
      <c r="CJ503" s="3" t="s">
        <v>89</v>
      </c>
      <c r="CK503" s="3" t="s">
        <v>383</v>
      </c>
      <c r="CL503" s="3">
        <v>401386</v>
      </c>
      <c r="CM503" s="3">
        <v>3176</v>
      </c>
      <c r="CN503" s="3">
        <v>4190</v>
      </c>
      <c r="CO503" s="3">
        <v>0</v>
      </c>
      <c r="CP503" s="3">
        <v>0</v>
      </c>
    </row>
    <row r="504" spans="1:94" ht="60">
      <c r="A504" s="4">
        <v>42015301390000</v>
      </c>
      <c r="B504" s="7">
        <v>4201530139</v>
      </c>
      <c r="C504" s="4">
        <f>COUNTIF(Table2[API 10/UWI],Table1[[#This Row],[Cleaned API]])</f>
        <v>4</v>
      </c>
      <c r="D504" s="7" t="str">
        <f>IFERROR(INDEX(Table2[Permit Type],MATCH(Table1[[#This Row],[Cleaned API]],Table2[API 10/UWI],0)), "Not in Permit List")</f>
        <v>Recomplete</v>
      </c>
      <c r="E504" s="7" t="str">
        <f>IF(AND(Table1[[#This Row],[Occurences in Magnum Permit List]]&gt;0, Table1[[#This Row],[Data Pull Permit Type]]="NewDrill"), "Y", "N")</f>
        <v>N</v>
      </c>
      <c r="F504" s="3" t="s">
        <v>502</v>
      </c>
      <c r="G504" s="3" t="s">
        <v>744</v>
      </c>
      <c r="H504" s="8">
        <v>1</v>
      </c>
      <c r="I504" s="3" t="s">
        <v>236</v>
      </c>
      <c r="J504" s="3" t="str">
        <f>LEFT(Table1[[#This Row],[County/Parish]],LEN(Table1[[#This Row],[County/Parish]])-5)</f>
        <v>AUSTIN</v>
      </c>
      <c r="K504" s="3">
        <v>9550</v>
      </c>
      <c r="L504" s="3" t="s">
        <v>107</v>
      </c>
      <c r="M504" s="3" t="s">
        <v>94</v>
      </c>
      <c r="N504" s="3" t="s">
        <v>95</v>
      </c>
      <c r="O504" s="3">
        <v>11082</v>
      </c>
      <c r="P504" s="5">
        <v>37164</v>
      </c>
      <c r="Q504" s="5">
        <v>30713</v>
      </c>
      <c r="R504" s="5">
        <v>33939</v>
      </c>
      <c r="S504" s="3">
        <v>107</v>
      </c>
      <c r="T504" s="3">
        <v>427530</v>
      </c>
      <c r="V504" s="3">
        <v>29135</v>
      </c>
      <c r="X504" s="3">
        <v>2</v>
      </c>
      <c r="Y504" s="3">
        <v>367</v>
      </c>
      <c r="Z504" s="3">
        <v>0</v>
      </c>
      <c r="AA504" s="3">
        <v>100390</v>
      </c>
      <c r="AC504" s="3">
        <v>999</v>
      </c>
      <c r="AD504" s="3">
        <v>6934</v>
      </c>
      <c r="AE504" s="3">
        <v>4815</v>
      </c>
      <c r="AF504" s="3" t="s">
        <v>108</v>
      </c>
      <c r="AG504" s="3">
        <v>48654</v>
      </c>
      <c r="AH504" s="3">
        <v>12924</v>
      </c>
      <c r="AI504" s="3">
        <v>0</v>
      </c>
      <c r="AJ504" s="3" t="s">
        <v>181</v>
      </c>
      <c r="AK504" s="3">
        <v>29</v>
      </c>
      <c r="AL504" s="3">
        <v>83</v>
      </c>
      <c r="AM504" s="3">
        <v>325</v>
      </c>
      <c r="AN504" s="3">
        <v>500000</v>
      </c>
      <c r="AO504" s="3">
        <v>0</v>
      </c>
      <c r="AP504" s="3">
        <v>1340</v>
      </c>
      <c r="AQ504" s="3">
        <v>24800</v>
      </c>
      <c r="AR504" s="5">
        <v>38857</v>
      </c>
      <c r="AS504" s="3">
        <v>0</v>
      </c>
      <c r="AV504" s="3">
        <v>11110</v>
      </c>
      <c r="AW504" s="3">
        <v>19068.392</v>
      </c>
      <c r="AX504" s="3">
        <v>14670</v>
      </c>
      <c r="AY504" s="3">
        <v>52.442999999999998</v>
      </c>
      <c r="AZ504" s="3">
        <v>90</v>
      </c>
      <c r="BA504" s="3">
        <v>5.4</v>
      </c>
      <c r="BB504" s="3">
        <v>10064</v>
      </c>
      <c r="BC504" s="3">
        <v>2</v>
      </c>
      <c r="BD504" s="3">
        <v>999</v>
      </c>
      <c r="BE504" s="3">
        <v>1</v>
      </c>
      <c r="BF504" s="3">
        <v>2583</v>
      </c>
      <c r="BG504" s="3">
        <v>2</v>
      </c>
      <c r="BH504" s="3">
        <v>16</v>
      </c>
      <c r="BI504" s="3">
        <v>2</v>
      </c>
      <c r="BJ504" s="3">
        <v>9428</v>
      </c>
      <c r="BK504" s="3">
        <v>9563</v>
      </c>
      <c r="BM504" s="3">
        <v>57.2</v>
      </c>
      <c r="BN504" s="5">
        <v>27061</v>
      </c>
      <c r="BO504" s="3">
        <v>1</v>
      </c>
      <c r="BP504" s="3">
        <v>1</v>
      </c>
      <c r="BQ504" s="3" t="s">
        <v>1205</v>
      </c>
      <c r="BR504" s="3" t="s">
        <v>1041</v>
      </c>
      <c r="BS504" s="3">
        <v>17670</v>
      </c>
      <c r="BT504" s="3">
        <v>135</v>
      </c>
      <c r="BV504" s="3" t="s">
        <v>640</v>
      </c>
      <c r="BW504" s="3" t="s">
        <v>99</v>
      </c>
      <c r="BX504" s="3">
        <v>3</v>
      </c>
      <c r="BY504" s="3" t="s">
        <v>100</v>
      </c>
      <c r="CA504" s="3" t="s">
        <v>101</v>
      </c>
      <c r="CD504" s="3">
        <v>29.976056799999999</v>
      </c>
      <c r="CF504" s="3">
        <v>-96.340064900000002</v>
      </c>
      <c r="CI504" s="3" t="s">
        <v>102</v>
      </c>
      <c r="CJ504" s="3" t="s">
        <v>502</v>
      </c>
      <c r="CL504" s="3">
        <v>401339</v>
      </c>
      <c r="CM504" s="3">
        <v>1082</v>
      </c>
      <c r="CN504" s="3">
        <v>20632</v>
      </c>
      <c r="CO504" s="3">
        <v>0</v>
      </c>
      <c r="CP504" s="3">
        <v>0</v>
      </c>
    </row>
    <row r="505" spans="1:94" ht="75">
      <c r="A505" s="4">
        <v>42089302910000</v>
      </c>
      <c r="B505" s="7">
        <v>4208930291</v>
      </c>
      <c r="C505" s="4">
        <f>COUNTIF(Table2[API 10/UWI],Table1[[#This Row],[Cleaned API]])</f>
        <v>2</v>
      </c>
      <c r="D505" s="7" t="str">
        <f>IFERROR(INDEX(Table2[Permit Type],MATCH(Table1[[#This Row],[Cleaned API]],Table2[API 10/UWI],0)), "Not in Permit List")</f>
        <v>Recomplete</v>
      </c>
      <c r="E505" s="7" t="str">
        <f>IF(AND(Table1[[#This Row],[Occurences in Magnum Permit List]]&gt;0, Table1[[#This Row],[Data Pull Permit Type]]="NewDrill"), "Y", "N")</f>
        <v>N</v>
      </c>
      <c r="F505" s="3" t="s">
        <v>502</v>
      </c>
      <c r="G505" s="3" t="s">
        <v>882</v>
      </c>
      <c r="H505" s="8">
        <v>2</v>
      </c>
      <c r="I505" s="3" t="s">
        <v>179</v>
      </c>
      <c r="J505" s="3" t="str">
        <f>LEFT(Table1[[#This Row],[County/Parish]],LEN(Table1[[#This Row],[County/Parish]])-5)</f>
        <v>COLORADO</v>
      </c>
      <c r="K505" s="3" t="s">
        <v>1235</v>
      </c>
      <c r="L505" s="3" t="s">
        <v>107</v>
      </c>
      <c r="M505" s="3" t="s">
        <v>94</v>
      </c>
      <c r="N505" s="3" t="s">
        <v>95</v>
      </c>
      <c r="O505" s="3">
        <v>11014</v>
      </c>
      <c r="P505" s="5">
        <v>37600</v>
      </c>
      <c r="Q505" s="5">
        <v>30560</v>
      </c>
      <c r="R505" s="5">
        <v>37135</v>
      </c>
      <c r="S505" s="3">
        <v>217</v>
      </c>
      <c r="T505" s="3">
        <v>358358</v>
      </c>
      <c r="V505" s="3">
        <v>37499</v>
      </c>
      <c r="X505" s="3">
        <v>5</v>
      </c>
      <c r="Y505" s="3">
        <v>648</v>
      </c>
      <c r="Z505" s="3">
        <v>0</v>
      </c>
      <c r="AA505" s="3">
        <v>97225</v>
      </c>
      <c r="AC505" s="3">
        <v>321</v>
      </c>
      <c r="AD505" s="3">
        <v>2898</v>
      </c>
      <c r="AE505" s="3">
        <v>1505</v>
      </c>
      <c r="AF505" s="3" t="s">
        <v>108</v>
      </c>
      <c r="AG505" s="3">
        <v>11681</v>
      </c>
      <c r="AH505" s="3">
        <v>3452</v>
      </c>
      <c r="AI505" s="3">
        <v>0</v>
      </c>
      <c r="AJ505" s="3" t="s">
        <v>181</v>
      </c>
      <c r="AK505" s="3">
        <v>7</v>
      </c>
      <c r="AL505" s="3">
        <v>19</v>
      </c>
      <c r="AM505" s="3">
        <v>73</v>
      </c>
      <c r="AN505" s="3">
        <v>116161</v>
      </c>
      <c r="AO505" s="3">
        <v>0</v>
      </c>
      <c r="AP505" s="3">
        <v>2048</v>
      </c>
      <c r="AQ505" s="3">
        <v>55848</v>
      </c>
      <c r="AR505" s="5">
        <v>39425</v>
      </c>
      <c r="AS505" s="3">
        <v>0</v>
      </c>
      <c r="AV505" s="3">
        <v>10150</v>
      </c>
      <c r="AW505" s="3">
        <v>28413.955999999998</v>
      </c>
      <c r="AX505" s="3">
        <v>9560</v>
      </c>
      <c r="AY505" s="3">
        <v>35.194000000000003</v>
      </c>
      <c r="AZ505" s="3">
        <v>98.5</v>
      </c>
      <c r="BA505" s="3">
        <v>7.7</v>
      </c>
      <c r="BB505" s="3">
        <v>7416</v>
      </c>
      <c r="BC505" s="3">
        <v>37</v>
      </c>
      <c r="BD505" s="3">
        <v>605</v>
      </c>
      <c r="BE505" s="3">
        <v>188</v>
      </c>
      <c r="BF505" s="3">
        <v>1471</v>
      </c>
      <c r="BG505" s="3">
        <v>37</v>
      </c>
      <c r="BH505" s="3">
        <v>9</v>
      </c>
      <c r="BI505" s="3">
        <v>37</v>
      </c>
      <c r="BJ505" s="3">
        <v>8850</v>
      </c>
      <c r="BK505" s="3">
        <v>8860</v>
      </c>
      <c r="BM505" s="3">
        <v>44.1</v>
      </c>
      <c r="BN505" s="5">
        <v>27229</v>
      </c>
      <c r="BO505" s="3">
        <v>1</v>
      </c>
      <c r="BP505" s="3">
        <v>1</v>
      </c>
      <c r="BQ505" s="3" t="s">
        <v>1236</v>
      </c>
      <c r="BR505" s="3" t="s">
        <v>97</v>
      </c>
      <c r="BS505" s="3">
        <v>16960</v>
      </c>
      <c r="BT505" s="3">
        <v>10</v>
      </c>
      <c r="BV505" s="3" t="s">
        <v>575</v>
      </c>
      <c r="BW505" s="3" t="s">
        <v>99</v>
      </c>
      <c r="BX505" s="3">
        <v>3</v>
      </c>
      <c r="BY505" s="3" t="s">
        <v>100</v>
      </c>
      <c r="CA505" s="3" t="s">
        <v>101</v>
      </c>
      <c r="CD505" s="3">
        <v>29.666378600000002</v>
      </c>
      <c r="CE505" s="3">
        <v>84</v>
      </c>
      <c r="CF505" s="3">
        <v>-96.371088</v>
      </c>
      <c r="CI505" s="3" t="s">
        <v>102</v>
      </c>
      <c r="CJ505" s="3" t="s">
        <v>502</v>
      </c>
      <c r="CK505" s="3" t="s">
        <v>576</v>
      </c>
      <c r="CL505" s="3">
        <v>400631</v>
      </c>
      <c r="CM505" s="3">
        <v>1906</v>
      </c>
      <c r="CN505" s="3">
        <v>54157</v>
      </c>
      <c r="CO505" s="3">
        <v>0</v>
      </c>
      <c r="CP505" s="3">
        <v>0</v>
      </c>
    </row>
    <row r="506" spans="1:94" ht="75">
      <c r="A506" s="4">
        <v>42089310100000</v>
      </c>
      <c r="B506" s="7">
        <v>4208931010</v>
      </c>
      <c r="C506" s="4">
        <f>COUNTIF(Table2[API 10/UWI],Table1[[#This Row],[Cleaned API]])</f>
        <v>4</v>
      </c>
      <c r="D506" s="7" t="str">
        <f>IFERROR(INDEX(Table2[Permit Type],MATCH(Table1[[#This Row],[Cleaned API]],Table2[API 10/UWI],0)), "Not in Permit List")</f>
        <v>Recomplete</v>
      </c>
      <c r="E506" s="7" t="str">
        <f>IF(AND(Table1[[#This Row],[Occurences in Magnum Permit List]]&gt;0, Table1[[#This Row],[Data Pull Permit Type]]="NewDrill"), "Y", "N")</f>
        <v>N</v>
      </c>
      <c r="F506" s="3" t="s">
        <v>502</v>
      </c>
      <c r="G506" s="3" t="s">
        <v>1237</v>
      </c>
      <c r="H506" s="8">
        <v>1</v>
      </c>
      <c r="I506" s="3" t="s">
        <v>179</v>
      </c>
      <c r="J506" s="3" t="str">
        <f>LEFT(Table1[[#This Row],[County/Parish]],LEN(Table1[[#This Row],[County/Parish]])-5)</f>
        <v>COLORADO</v>
      </c>
      <c r="K506" s="3">
        <v>7360</v>
      </c>
      <c r="L506" s="3" t="s">
        <v>107</v>
      </c>
      <c r="M506" s="3" t="s">
        <v>94</v>
      </c>
      <c r="N506" s="3" t="s">
        <v>95</v>
      </c>
      <c r="O506" s="3">
        <v>10800</v>
      </c>
      <c r="P506" s="5">
        <v>33989</v>
      </c>
      <c r="Q506" s="5">
        <v>30407</v>
      </c>
      <c r="R506" s="5">
        <v>33848</v>
      </c>
      <c r="S506" s="3">
        <v>104</v>
      </c>
      <c r="T506" s="3">
        <v>82154</v>
      </c>
      <c r="V506" s="3">
        <v>90004</v>
      </c>
      <c r="X506" s="3">
        <v>26</v>
      </c>
      <c r="Y506" s="3">
        <v>1</v>
      </c>
      <c r="Z506" s="3">
        <v>0</v>
      </c>
      <c r="AA506" s="3">
        <v>103696</v>
      </c>
      <c r="AC506" s="3">
        <v>168</v>
      </c>
      <c r="AD506" s="3">
        <v>534</v>
      </c>
      <c r="AE506" s="3">
        <v>8628</v>
      </c>
      <c r="AF506" s="3" t="s">
        <v>108</v>
      </c>
      <c r="AG506" s="3">
        <v>14779</v>
      </c>
      <c r="AH506" s="3">
        <v>11091</v>
      </c>
      <c r="AI506" s="3">
        <v>0</v>
      </c>
      <c r="AJ506" s="3" t="s">
        <v>181</v>
      </c>
      <c r="AK506" s="3">
        <v>64</v>
      </c>
      <c r="AL506" s="3">
        <v>89</v>
      </c>
      <c r="AM506" s="3">
        <v>152</v>
      </c>
      <c r="AN506" s="3">
        <v>535935</v>
      </c>
      <c r="AO506" s="3">
        <v>0</v>
      </c>
      <c r="AP506" s="3">
        <v>3668</v>
      </c>
      <c r="AQ506" s="3">
        <v>5886</v>
      </c>
      <c r="AR506" s="5">
        <v>37040</v>
      </c>
      <c r="AS506" s="3">
        <v>0</v>
      </c>
      <c r="AV506" s="3">
        <v>2380</v>
      </c>
      <c r="AW506" s="3">
        <v>841.27</v>
      </c>
      <c r="AX506" s="3">
        <v>910</v>
      </c>
      <c r="AY506" s="3">
        <v>1188.6790000000001</v>
      </c>
      <c r="AZ506" s="3">
        <v>420.5</v>
      </c>
      <c r="BA506" s="3">
        <v>26000</v>
      </c>
      <c r="BB506" s="3">
        <v>4716</v>
      </c>
      <c r="BC506" s="3">
        <v>2</v>
      </c>
      <c r="BD506" s="3">
        <v>2008</v>
      </c>
      <c r="BE506" s="3">
        <v>37</v>
      </c>
      <c r="BF506" s="3">
        <v>2769</v>
      </c>
      <c r="BG506" s="3">
        <v>2</v>
      </c>
      <c r="BH506" s="3">
        <v>17</v>
      </c>
      <c r="BI506" s="3">
        <v>2</v>
      </c>
      <c r="BJ506" s="3">
        <v>7368</v>
      </c>
      <c r="BK506" s="3">
        <v>9222</v>
      </c>
      <c r="BM506" s="3">
        <v>40.5</v>
      </c>
      <c r="BN506" s="5">
        <v>28839</v>
      </c>
      <c r="BO506" s="3">
        <v>1</v>
      </c>
      <c r="BP506" s="3">
        <v>1</v>
      </c>
      <c r="BQ506" s="3" t="s">
        <v>1234</v>
      </c>
      <c r="BR506" s="3" t="s">
        <v>1238</v>
      </c>
      <c r="BS506" s="3">
        <v>16493</v>
      </c>
      <c r="BT506" s="3">
        <v>1854</v>
      </c>
      <c r="BV506" s="3" t="s">
        <v>243</v>
      </c>
      <c r="BW506" s="3" t="s">
        <v>99</v>
      </c>
      <c r="BX506" s="3">
        <v>3</v>
      </c>
      <c r="BY506" s="3" t="s">
        <v>100</v>
      </c>
      <c r="CA506" s="3" t="s">
        <v>101</v>
      </c>
      <c r="CD506" s="3">
        <v>29.525456999999999</v>
      </c>
      <c r="CF506" s="3">
        <v>-96.705159100000003</v>
      </c>
      <c r="CI506" s="3" t="s">
        <v>102</v>
      </c>
      <c r="CJ506" s="3" t="s">
        <v>502</v>
      </c>
      <c r="CL506" s="3">
        <v>400165</v>
      </c>
      <c r="CM506" s="3">
        <v>63</v>
      </c>
      <c r="CN506" s="3">
        <v>53</v>
      </c>
      <c r="CO506" s="3">
        <v>0</v>
      </c>
      <c r="CP506" s="3">
        <v>0</v>
      </c>
    </row>
    <row r="507" spans="1:94" ht="75">
      <c r="A507" s="4">
        <v>42039317580000</v>
      </c>
      <c r="B507" s="7">
        <v>4203931758</v>
      </c>
      <c r="C507" s="4">
        <f>COUNTIF(Table2[API 10/UWI],Table1[[#This Row],[Cleaned API]])</f>
        <v>0</v>
      </c>
      <c r="D507" s="7" t="str">
        <f>IFERROR(INDEX(Table2[Permit Type],MATCH(Table1[[#This Row],[Cleaned API]],Table2[API 10/UWI],0)), "Not in Permit List")</f>
        <v>Not in Permit List</v>
      </c>
      <c r="E507" s="7" t="str">
        <f>IF(AND(Table1[[#This Row],[Occurences in Magnum Permit List]]&gt;0, Table1[[#This Row],[Data Pull Permit Type]]="NewDrill"), "Y", "N")</f>
        <v>N</v>
      </c>
      <c r="F507" s="3" t="s">
        <v>89</v>
      </c>
      <c r="G507" s="3" t="s">
        <v>1239</v>
      </c>
      <c r="H507" s="8">
        <v>2</v>
      </c>
      <c r="I507" s="3" t="s">
        <v>112</v>
      </c>
      <c r="J507" s="3" t="str">
        <f>LEFT(Table1[[#This Row],[County/Parish]],LEN(Table1[[#This Row],[County/Parish]])-5)</f>
        <v>BRAZORIA</v>
      </c>
      <c r="K507" s="3">
        <v>9520</v>
      </c>
      <c r="L507" s="3" t="s">
        <v>107</v>
      </c>
      <c r="M507" s="3" t="s">
        <v>94</v>
      </c>
      <c r="N507" s="3" t="s">
        <v>95</v>
      </c>
      <c r="O507" s="3">
        <v>10424</v>
      </c>
      <c r="Q507" s="5">
        <v>29983</v>
      </c>
      <c r="R507" s="5">
        <v>42522</v>
      </c>
      <c r="S507" s="3">
        <v>374</v>
      </c>
      <c r="T507" s="3">
        <v>780015</v>
      </c>
      <c r="V507" s="3">
        <v>577548</v>
      </c>
      <c r="X507" s="3">
        <v>64</v>
      </c>
      <c r="Z507" s="3">
        <v>0</v>
      </c>
      <c r="AA507" s="3">
        <v>707550</v>
      </c>
      <c r="AC507" s="3">
        <v>2089</v>
      </c>
      <c r="AD507" s="3">
        <v>242</v>
      </c>
      <c r="AE507" s="3">
        <v>16063</v>
      </c>
      <c r="AF507" s="3" t="s">
        <v>108</v>
      </c>
      <c r="AG507" s="3">
        <v>14034</v>
      </c>
      <c r="AH507" s="3">
        <v>18402</v>
      </c>
      <c r="AI507" s="3">
        <v>0</v>
      </c>
      <c r="AK507" s="3">
        <v>87</v>
      </c>
      <c r="AL507" s="3">
        <v>102</v>
      </c>
      <c r="AM507" s="3">
        <v>88</v>
      </c>
      <c r="AN507" s="3">
        <v>611581</v>
      </c>
      <c r="AO507" s="3">
        <v>0</v>
      </c>
      <c r="AP507" s="3">
        <v>2707</v>
      </c>
      <c r="AQ507" s="3">
        <v>48502</v>
      </c>
      <c r="AR507" s="5">
        <v>44089</v>
      </c>
      <c r="AS507" s="3">
        <v>0</v>
      </c>
      <c r="AV507" s="3">
        <v>1010</v>
      </c>
      <c r="AW507" s="3">
        <v>34494.614000000001</v>
      </c>
      <c r="AX507" s="3">
        <v>1350</v>
      </c>
      <c r="AY507" s="3">
        <v>28.99</v>
      </c>
      <c r="AZ507" s="3">
        <v>988.7</v>
      </c>
      <c r="BB507" s="3">
        <v>11196</v>
      </c>
      <c r="BC507" s="3">
        <v>11</v>
      </c>
      <c r="BD507" s="3">
        <v>7040</v>
      </c>
      <c r="BE507" s="3">
        <v>46</v>
      </c>
      <c r="BF507" s="3">
        <v>7883</v>
      </c>
      <c r="BG507" s="3">
        <v>46</v>
      </c>
      <c r="BH507" s="3">
        <v>47</v>
      </c>
      <c r="BI507" s="3">
        <v>46</v>
      </c>
      <c r="BJ507" s="3">
        <v>9515</v>
      </c>
      <c r="BK507" s="3">
        <v>9520</v>
      </c>
      <c r="BM507" s="3">
        <v>28.8</v>
      </c>
      <c r="BN507" s="5">
        <v>29984</v>
      </c>
      <c r="BO507" s="3">
        <v>1</v>
      </c>
      <c r="BP507" s="3">
        <v>1</v>
      </c>
      <c r="BQ507" s="3" t="s">
        <v>428</v>
      </c>
      <c r="BR507" s="3" t="s">
        <v>207</v>
      </c>
      <c r="BS507" s="3">
        <v>15252</v>
      </c>
      <c r="BT507" s="3">
        <v>5</v>
      </c>
      <c r="BV507" s="3" t="s">
        <v>579</v>
      </c>
      <c r="BW507" s="3" t="s">
        <v>99</v>
      </c>
      <c r="BX507" s="3">
        <v>3</v>
      </c>
      <c r="BY507" s="3" t="s">
        <v>100</v>
      </c>
      <c r="CA507" s="3" t="s">
        <v>101</v>
      </c>
      <c r="CD507" s="3">
        <v>29.216435400000002</v>
      </c>
      <c r="CE507" s="3">
        <v>82</v>
      </c>
      <c r="CF507" s="3">
        <v>-95.497534099999996</v>
      </c>
      <c r="CI507" s="3" t="s">
        <v>102</v>
      </c>
      <c r="CJ507" s="3" t="s">
        <v>89</v>
      </c>
      <c r="CK507" s="3" t="s">
        <v>417</v>
      </c>
      <c r="CL507" s="3">
        <v>398930</v>
      </c>
      <c r="CM507" s="3">
        <v>2228</v>
      </c>
      <c r="CN507" s="3">
        <v>76854</v>
      </c>
      <c r="CO507" s="3">
        <v>0</v>
      </c>
      <c r="CP507" s="3">
        <v>0</v>
      </c>
    </row>
    <row r="508" spans="1:94" ht="60">
      <c r="A508" s="4">
        <v>42015302910000</v>
      </c>
      <c r="B508" s="7">
        <v>4201530291</v>
      </c>
      <c r="C508" s="4">
        <f>COUNTIF(Table2[API 10/UWI],Table1[[#This Row],[Cleaned API]])</f>
        <v>1</v>
      </c>
      <c r="D508" s="7" t="str">
        <f>IFERROR(INDEX(Table2[Permit Type],MATCH(Table1[[#This Row],[Cleaned API]],Table2[API 10/UWI],0)), "Not in Permit List")</f>
        <v>DeepenWithinCasing</v>
      </c>
      <c r="E508" s="7" t="str">
        <f>IF(AND(Table1[[#This Row],[Occurences in Magnum Permit List]]&gt;0, Table1[[#This Row],[Data Pull Permit Type]]="NewDrill"), "Y", "N")</f>
        <v>N</v>
      </c>
      <c r="F508" s="3" t="s">
        <v>502</v>
      </c>
      <c r="G508" s="3" t="s">
        <v>1228</v>
      </c>
      <c r="H508" s="8">
        <v>1</v>
      </c>
      <c r="I508" s="3" t="s">
        <v>236</v>
      </c>
      <c r="J508" s="3" t="str">
        <f>LEFT(Table1[[#This Row],[County/Parish]],LEN(Table1[[#This Row],[County/Parish]])-5)</f>
        <v>AUSTIN</v>
      </c>
      <c r="K508" s="3">
        <v>9400</v>
      </c>
      <c r="L508" s="3" t="s">
        <v>107</v>
      </c>
      <c r="M508" s="3" t="s">
        <v>94</v>
      </c>
      <c r="N508" s="3" t="s">
        <v>95</v>
      </c>
      <c r="O508" s="3">
        <v>11018</v>
      </c>
      <c r="P508" s="5">
        <v>36091</v>
      </c>
      <c r="Q508" s="5">
        <v>29952</v>
      </c>
      <c r="R508" s="5">
        <v>33848</v>
      </c>
      <c r="S508" s="3">
        <v>124</v>
      </c>
      <c r="T508" s="3">
        <v>38145</v>
      </c>
      <c r="V508" s="3">
        <v>20224</v>
      </c>
      <c r="X508" s="3">
        <v>98</v>
      </c>
      <c r="Y508" s="3">
        <v>140</v>
      </c>
      <c r="Z508" s="3">
        <v>0</v>
      </c>
      <c r="AA508" s="3">
        <v>26581</v>
      </c>
      <c r="AC508" s="3">
        <v>97</v>
      </c>
      <c r="AE508" s="3">
        <v>945</v>
      </c>
      <c r="AF508" s="3" t="s">
        <v>108</v>
      </c>
      <c r="AG508" s="3">
        <v>0</v>
      </c>
      <c r="AH508" s="3">
        <v>945</v>
      </c>
      <c r="AI508" s="3">
        <v>0</v>
      </c>
      <c r="AJ508" s="3" t="s">
        <v>181</v>
      </c>
      <c r="AK508" s="3">
        <v>8</v>
      </c>
      <c r="AL508" s="3">
        <v>8</v>
      </c>
      <c r="AM508" s="3">
        <v>0</v>
      </c>
      <c r="AN508" s="3">
        <v>45643</v>
      </c>
      <c r="AO508" s="3">
        <v>0</v>
      </c>
      <c r="AP508" s="3">
        <v>1311</v>
      </c>
      <c r="AQ508" s="3">
        <v>1850</v>
      </c>
      <c r="AR508" s="5">
        <v>37742</v>
      </c>
      <c r="AS508" s="3">
        <v>0</v>
      </c>
      <c r="AV508" s="3">
        <v>0</v>
      </c>
      <c r="AW508" s="3">
        <v>786.19899999999996</v>
      </c>
      <c r="AX508" s="3">
        <v>1890</v>
      </c>
      <c r="AY508" s="3">
        <v>1271.942</v>
      </c>
      <c r="BA508" s="3">
        <v>700</v>
      </c>
      <c r="BB508" s="3">
        <v>868</v>
      </c>
      <c r="BC508" s="3">
        <v>71</v>
      </c>
      <c r="BD508" s="3">
        <v>451</v>
      </c>
      <c r="BE508" s="3">
        <v>82</v>
      </c>
      <c r="BF508" s="3">
        <v>529</v>
      </c>
      <c r="BG508" s="3">
        <v>82</v>
      </c>
      <c r="BH508" s="3">
        <v>3</v>
      </c>
      <c r="BI508" s="3">
        <v>82</v>
      </c>
      <c r="BJ508" s="3">
        <v>8588</v>
      </c>
      <c r="BK508" s="3">
        <v>8602</v>
      </c>
      <c r="BM508" s="3">
        <v>46.7</v>
      </c>
      <c r="BN508" s="5">
        <v>29539</v>
      </c>
      <c r="BO508" s="3">
        <v>1</v>
      </c>
      <c r="BP508" s="3">
        <v>1</v>
      </c>
      <c r="BQ508" s="3" t="s">
        <v>1205</v>
      </c>
      <c r="BR508" s="3" t="s">
        <v>1041</v>
      </c>
      <c r="BS508" s="3">
        <v>15051</v>
      </c>
      <c r="BT508" s="3">
        <v>14</v>
      </c>
      <c r="BV508" s="3" t="s">
        <v>1206</v>
      </c>
      <c r="BW508" s="3" t="s">
        <v>99</v>
      </c>
      <c r="BX508" s="3">
        <v>3</v>
      </c>
      <c r="BY508" s="3" t="s">
        <v>100</v>
      </c>
      <c r="CA508" s="3" t="s">
        <v>101</v>
      </c>
      <c r="CD508" s="3">
        <v>29.891084899999999</v>
      </c>
      <c r="CF508" s="3">
        <v>-96.396655199999998</v>
      </c>
      <c r="CI508" s="3" t="s">
        <v>102</v>
      </c>
      <c r="CJ508" s="3" t="s">
        <v>502</v>
      </c>
      <c r="CL508" s="3">
        <v>398729</v>
      </c>
      <c r="CM508" s="3">
        <v>884</v>
      </c>
      <c r="CN508" s="3">
        <v>695</v>
      </c>
      <c r="CO508" s="3">
        <v>0</v>
      </c>
      <c r="CP508" s="3">
        <v>0</v>
      </c>
    </row>
    <row r="509" spans="1:94" ht="60">
      <c r="A509" s="4">
        <v>42015301320000</v>
      </c>
      <c r="B509" s="7">
        <v>4201530132</v>
      </c>
      <c r="C509" s="4">
        <f>COUNTIF(Table2[API 10/UWI],Table1[[#This Row],[Cleaned API]])</f>
        <v>2</v>
      </c>
      <c r="D509" s="7" t="str">
        <f>IFERROR(INDEX(Table2[Permit Type],MATCH(Table1[[#This Row],[Cleaned API]],Table2[API 10/UWI],0)), "Not in Permit List")</f>
        <v>Recomplete</v>
      </c>
      <c r="E509" s="7" t="str">
        <f>IF(AND(Table1[[#This Row],[Occurences in Magnum Permit List]]&gt;0, Table1[[#This Row],[Data Pull Permit Type]]="NewDrill"), "Y", "N")</f>
        <v>N</v>
      </c>
      <c r="F509" s="3" t="s">
        <v>502</v>
      </c>
      <c r="G509" s="3" t="s">
        <v>1240</v>
      </c>
      <c r="H509" s="8">
        <v>1</v>
      </c>
      <c r="I509" s="3" t="s">
        <v>236</v>
      </c>
      <c r="J509" s="3" t="str">
        <f>LEFT(Table1[[#This Row],[County/Parish]],LEN(Table1[[#This Row],[County/Parish]])-5)</f>
        <v>AUSTIN</v>
      </c>
      <c r="K509" s="6">
        <v>10350</v>
      </c>
      <c r="L509" s="3" t="s">
        <v>107</v>
      </c>
      <c r="M509" s="3" t="s">
        <v>94</v>
      </c>
      <c r="N509" s="3" t="s">
        <v>95</v>
      </c>
      <c r="O509" s="3">
        <v>10816</v>
      </c>
      <c r="P509" s="5">
        <v>33105</v>
      </c>
      <c r="Q509" s="5">
        <v>29434</v>
      </c>
      <c r="R509" s="5">
        <v>33086</v>
      </c>
      <c r="S509" s="3">
        <v>117</v>
      </c>
      <c r="T509" s="3">
        <v>162346</v>
      </c>
      <c r="V509" s="3">
        <v>21531</v>
      </c>
      <c r="X509" s="3">
        <v>1</v>
      </c>
      <c r="Y509" s="3">
        <v>1</v>
      </c>
      <c r="Z509" s="3">
        <v>0</v>
      </c>
      <c r="AA509" s="3">
        <v>48589</v>
      </c>
      <c r="AC509" s="3">
        <v>2212</v>
      </c>
      <c r="AD509" s="3">
        <v>13268</v>
      </c>
      <c r="AE509" s="3">
        <v>6456</v>
      </c>
      <c r="AF509" s="3" t="s">
        <v>108</v>
      </c>
      <c r="AG509" s="3">
        <v>41215</v>
      </c>
      <c r="AH509" s="3">
        <v>13325</v>
      </c>
      <c r="AI509" s="3">
        <v>0</v>
      </c>
      <c r="AJ509" s="3" t="s">
        <v>181</v>
      </c>
      <c r="AK509" s="3">
        <v>46</v>
      </c>
      <c r="AL509" s="3">
        <v>101</v>
      </c>
      <c r="AM509" s="3">
        <v>331</v>
      </c>
      <c r="AN509" s="3">
        <v>605433</v>
      </c>
      <c r="AO509" s="3">
        <v>0</v>
      </c>
      <c r="AP509" s="3">
        <v>589</v>
      </c>
      <c r="AQ509" s="3">
        <v>6831</v>
      </c>
      <c r="AR509" s="5">
        <v>39142</v>
      </c>
      <c r="AS509" s="3">
        <v>0</v>
      </c>
      <c r="AV509" s="3">
        <v>7220</v>
      </c>
      <c r="AW509" s="3">
        <v>15299.145</v>
      </c>
      <c r="AX509" s="3">
        <v>7540</v>
      </c>
      <c r="AY509" s="3">
        <v>65.363</v>
      </c>
      <c r="AZ509" s="3">
        <v>138.5</v>
      </c>
      <c r="BA509" s="3">
        <v>1000</v>
      </c>
      <c r="BB509" s="3">
        <v>13268</v>
      </c>
      <c r="BC509" s="3">
        <v>1</v>
      </c>
      <c r="BD509" s="3">
        <v>2212</v>
      </c>
      <c r="BE509" s="3">
        <v>1</v>
      </c>
      <c r="BF509" s="3">
        <v>4423</v>
      </c>
      <c r="BG509" s="3">
        <v>1</v>
      </c>
      <c r="BH509" s="3">
        <v>27</v>
      </c>
      <c r="BI509" s="3">
        <v>1</v>
      </c>
      <c r="BJ509" s="3">
        <v>9218</v>
      </c>
      <c r="BK509" s="3">
        <v>10380</v>
      </c>
      <c r="BM509" s="3">
        <v>52</v>
      </c>
      <c r="BN509" s="5">
        <v>29422</v>
      </c>
      <c r="BO509" s="3">
        <v>1</v>
      </c>
      <c r="BP509" s="3">
        <v>1</v>
      </c>
      <c r="BQ509" s="3" t="s">
        <v>1205</v>
      </c>
      <c r="BR509" s="3" t="s">
        <v>1241</v>
      </c>
      <c r="BS509" s="3">
        <v>13861</v>
      </c>
      <c r="BT509" s="3">
        <v>1162</v>
      </c>
      <c r="BV509" s="3" t="s">
        <v>640</v>
      </c>
      <c r="BW509" s="3" t="s">
        <v>99</v>
      </c>
      <c r="BX509" s="3">
        <v>3</v>
      </c>
      <c r="BY509" s="3" t="s">
        <v>100</v>
      </c>
      <c r="CA509" s="3" t="s">
        <v>101</v>
      </c>
      <c r="CD509" s="3">
        <v>29.965240900000001</v>
      </c>
      <c r="CF509" s="3">
        <v>-96.349597700000004</v>
      </c>
      <c r="CI509" s="3" t="s">
        <v>102</v>
      </c>
      <c r="CJ509" s="3" t="s">
        <v>502</v>
      </c>
      <c r="CL509" s="3">
        <v>397542</v>
      </c>
      <c r="CM509" s="3">
        <v>117</v>
      </c>
      <c r="CN509" s="3">
        <v>1790</v>
      </c>
      <c r="CO509" s="3">
        <v>0</v>
      </c>
      <c r="CP509" s="3">
        <v>0</v>
      </c>
    </row>
    <row r="510" spans="1:94" ht="60">
      <c r="A510" s="4">
        <v>42339012990000</v>
      </c>
      <c r="B510" s="7">
        <v>4233901299</v>
      </c>
      <c r="C510" s="4">
        <f>COUNTIF(Table2[API 10/UWI],Table1[[#This Row],[Cleaned API]])</f>
        <v>0</v>
      </c>
      <c r="D510" s="7" t="str">
        <f>IFERROR(INDEX(Table2[Permit Type],MATCH(Table1[[#This Row],[Cleaned API]],Table2[API 10/UWI],0)), "Not in Permit List")</f>
        <v>Not in Permit List</v>
      </c>
      <c r="E510" s="7" t="str">
        <f>IF(AND(Table1[[#This Row],[Occurences in Magnum Permit List]]&gt;0, Table1[[#This Row],[Data Pull Permit Type]]="NewDrill"), "Y", "N")</f>
        <v>N</v>
      </c>
      <c r="F510" s="3" t="s">
        <v>89</v>
      </c>
      <c r="G510" s="3" t="s">
        <v>1242</v>
      </c>
      <c r="H510" s="8">
        <v>3</v>
      </c>
      <c r="I510" s="3" t="s">
        <v>602</v>
      </c>
      <c r="J510" s="3" t="str">
        <f>LEFT(Table1[[#This Row],[County/Parish]],LEN(Table1[[#This Row],[County/Parish]])-5)</f>
        <v>MONTGOMERY</v>
      </c>
      <c r="L510" s="3" t="s">
        <v>107</v>
      </c>
      <c r="M510" s="3" t="s">
        <v>94</v>
      </c>
      <c r="N510" s="3" t="s">
        <v>95</v>
      </c>
      <c r="O510" s="3">
        <v>5127</v>
      </c>
      <c r="AF510" s="3" t="s">
        <v>108</v>
      </c>
      <c r="AR510" s="5">
        <v>43905</v>
      </c>
      <c r="BM510" s="3">
        <v>38</v>
      </c>
      <c r="BN510" s="5">
        <v>26308</v>
      </c>
      <c r="BO510" s="3">
        <v>1</v>
      </c>
      <c r="BQ510" s="3" t="s">
        <v>1243</v>
      </c>
      <c r="BR510" s="3" t="s">
        <v>335</v>
      </c>
      <c r="BS510" s="3">
        <v>13202</v>
      </c>
      <c r="BV510" s="3" t="s">
        <v>604</v>
      </c>
      <c r="BW510" s="3" t="s">
        <v>99</v>
      </c>
      <c r="BX510" s="3">
        <v>3</v>
      </c>
      <c r="BY510" s="3" t="s">
        <v>100</v>
      </c>
      <c r="CA510" s="3" t="s">
        <v>101</v>
      </c>
      <c r="CD510" s="3">
        <v>30.225688999999999</v>
      </c>
      <c r="CE510" s="3">
        <v>502</v>
      </c>
      <c r="CF510" s="3">
        <v>-95.382442299999994</v>
      </c>
      <c r="CI510" s="3" t="s">
        <v>102</v>
      </c>
      <c r="CJ510" s="3" t="s">
        <v>89</v>
      </c>
      <c r="CK510" s="3" t="s">
        <v>605</v>
      </c>
      <c r="CL510" s="3">
        <v>396883</v>
      </c>
      <c r="CP510" s="3">
        <v>0</v>
      </c>
    </row>
    <row r="511" spans="1:94" ht="45">
      <c r="A511" s="4">
        <v>42285314600000</v>
      </c>
      <c r="B511" s="7">
        <v>4228531460</v>
      </c>
      <c r="C511" s="4">
        <f>COUNTIF(Table2[API 10/UWI],Table1[[#This Row],[Cleaned API]])</f>
        <v>0</v>
      </c>
      <c r="D511" s="7" t="str">
        <f>IFERROR(INDEX(Table2[Permit Type],MATCH(Table1[[#This Row],[Cleaned API]],Table2[API 10/UWI],0)), "Not in Permit List")</f>
        <v>Not in Permit List</v>
      </c>
      <c r="E511" s="7" t="str">
        <f>IF(AND(Table1[[#This Row],[Occurences in Magnum Permit List]]&gt;0, Table1[[#This Row],[Data Pull Permit Type]]="NewDrill"), "Y", "N")</f>
        <v>N</v>
      </c>
      <c r="F511" s="3" t="s">
        <v>89</v>
      </c>
      <c r="G511" s="3" t="s">
        <v>1244</v>
      </c>
      <c r="H511" s="8">
        <v>2</v>
      </c>
      <c r="I511" s="3" t="s">
        <v>228</v>
      </c>
      <c r="J511" s="3" t="str">
        <f>LEFT(Table1[[#This Row],[County/Parish]],LEN(Table1[[#This Row],[County/Parish]])-5)</f>
        <v>LAVACA</v>
      </c>
      <c r="K511" s="3" t="s">
        <v>229</v>
      </c>
      <c r="L511" s="3" t="s">
        <v>107</v>
      </c>
      <c r="M511" s="3" t="s">
        <v>94</v>
      </c>
      <c r="N511" s="3" t="s">
        <v>95</v>
      </c>
      <c r="O511" s="3">
        <v>8307</v>
      </c>
      <c r="P511" s="5">
        <v>29327</v>
      </c>
      <c r="Q511" s="5">
        <v>29434</v>
      </c>
      <c r="R511" s="5">
        <v>36130</v>
      </c>
      <c r="S511" s="3">
        <v>220</v>
      </c>
      <c r="T511" s="3">
        <v>450268</v>
      </c>
      <c r="V511" s="3">
        <v>271347</v>
      </c>
      <c r="X511" s="3">
        <v>32</v>
      </c>
      <c r="Y511" s="3">
        <v>56</v>
      </c>
      <c r="Z511" s="3">
        <v>0</v>
      </c>
      <c r="AA511" s="3">
        <v>346392</v>
      </c>
      <c r="AB511" s="3" t="s">
        <v>163</v>
      </c>
      <c r="AC511" s="3">
        <v>90</v>
      </c>
      <c r="AD511" s="3">
        <v>813</v>
      </c>
      <c r="AE511" s="3">
        <v>1074</v>
      </c>
      <c r="AF511" s="3" t="s">
        <v>96</v>
      </c>
      <c r="AG511" s="3">
        <v>31472</v>
      </c>
      <c r="AH511" s="3">
        <v>6319</v>
      </c>
      <c r="AI511" s="3">
        <v>0</v>
      </c>
      <c r="AJ511" s="3" t="s">
        <v>164</v>
      </c>
      <c r="AK511" s="3">
        <v>3</v>
      </c>
      <c r="AL511" s="3">
        <v>39</v>
      </c>
      <c r="AM511" s="3">
        <v>218</v>
      </c>
      <c r="AN511" s="3">
        <v>234167</v>
      </c>
      <c r="AO511" s="3">
        <v>0</v>
      </c>
      <c r="AP511" s="3">
        <v>5513</v>
      </c>
      <c r="AQ511" s="3">
        <v>2880</v>
      </c>
      <c r="AR511" s="5">
        <v>39083</v>
      </c>
      <c r="AS511" s="3">
        <v>0</v>
      </c>
      <c r="AV511" s="3">
        <v>81810</v>
      </c>
      <c r="AW511" s="3">
        <v>788.89700000000005</v>
      </c>
      <c r="AX511" s="3">
        <v>1660</v>
      </c>
      <c r="AY511" s="3">
        <v>1267.5930000000001</v>
      </c>
      <c r="AZ511" s="3">
        <v>12.2</v>
      </c>
      <c r="BA511" s="3">
        <v>571.4</v>
      </c>
      <c r="BB511" s="3">
        <v>8498</v>
      </c>
      <c r="BC511" s="3">
        <v>3</v>
      </c>
      <c r="BD511" s="3">
        <v>3692</v>
      </c>
      <c r="BE511" s="3">
        <v>64</v>
      </c>
      <c r="BF511" s="3">
        <v>4481</v>
      </c>
      <c r="BG511" s="3">
        <v>70</v>
      </c>
      <c r="BH511" s="3">
        <v>27</v>
      </c>
      <c r="BI511" s="3">
        <v>70</v>
      </c>
      <c r="BJ511" s="3">
        <v>8146</v>
      </c>
      <c r="BK511" s="3">
        <v>8163</v>
      </c>
      <c r="BM511" s="3">
        <v>42</v>
      </c>
      <c r="BN511" s="5">
        <v>29382</v>
      </c>
      <c r="BO511" s="3">
        <v>1</v>
      </c>
      <c r="BP511" s="3">
        <v>2</v>
      </c>
      <c r="BQ511" s="3" t="s">
        <v>1146</v>
      </c>
      <c r="BR511" s="3" t="s">
        <v>165</v>
      </c>
      <c r="BS511" s="3">
        <v>13125</v>
      </c>
      <c r="BT511" s="3">
        <v>17</v>
      </c>
      <c r="BV511" s="3" t="s">
        <v>230</v>
      </c>
      <c r="BW511" s="3" t="s">
        <v>99</v>
      </c>
      <c r="BX511" s="3">
        <v>2</v>
      </c>
      <c r="BY511" s="3" t="s">
        <v>100</v>
      </c>
      <c r="BZ511" s="3">
        <v>4</v>
      </c>
      <c r="CA511" s="3" t="s">
        <v>101</v>
      </c>
      <c r="CD511" s="3">
        <v>29.414311600000001</v>
      </c>
      <c r="CE511" s="3">
        <v>717</v>
      </c>
      <c r="CF511" s="3">
        <v>-96.654139799999996</v>
      </c>
      <c r="CI511" s="3" t="s">
        <v>102</v>
      </c>
      <c r="CJ511" s="3" t="s">
        <v>89</v>
      </c>
      <c r="CK511" s="3" t="s">
        <v>231</v>
      </c>
      <c r="CL511" s="3">
        <v>396806</v>
      </c>
      <c r="CM511" s="3">
        <v>2738</v>
      </c>
      <c r="CN511" s="3">
        <v>2160</v>
      </c>
      <c r="CO511" s="3">
        <v>0</v>
      </c>
      <c r="CP511" s="3">
        <v>0</v>
      </c>
    </row>
    <row r="512" spans="1:94" ht="45">
      <c r="A512" s="4">
        <v>42071309800000</v>
      </c>
      <c r="B512" s="7">
        <v>4207130980</v>
      </c>
      <c r="C512" s="4">
        <f>COUNTIF(Table2[API 10/UWI],Table1[[#This Row],[Cleaned API]])</f>
        <v>0</v>
      </c>
      <c r="D512" s="7" t="str">
        <f>IFERROR(INDEX(Table2[Permit Type],MATCH(Table1[[#This Row],[Cleaned API]],Table2[API 10/UWI],0)), "Not in Permit List")</f>
        <v>Not in Permit List</v>
      </c>
      <c r="E512" s="7" t="str">
        <f>IF(AND(Table1[[#This Row],[Occurences in Magnum Permit List]]&gt;0, Table1[[#This Row],[Data Pull Permit Type]]="NewDrill"), "Y", "N")</f>
        <v>N</v>
      </c>
      <c r="F512" s="3" t="s">
        <v>89</v>
      </c>
      <c r="G512" s="3" t="s">
        <v>1245</v>
      </c>
      <c r="H512" s="8"/>
      <c r="I512" s="3" t="s">
        <v>507</v>
      </c>
      <c r="J512" s="3" t="str">
        <f>LEFT(Table1[[#This Row],[County/Parish]],LEN(Table1[[#This Row],[County/Parish]])-5)</f>
        <v>CHAMBERS</v>
      </c>
      <c r="K512" s="3" t="s">
        <v>1246</v>
      </c>
      <c r="L512" s="3" t="s">
        <v>107</v>
      </c>
      <c r="M512" s="3" t="s">
        <v>94</v>
      </c>
      <c r="N512" s="3" t="s">
        <v>95</v>
      </c>
      <c r="O512" s="3">
        <v>11353</v>
      </c>
      <c r="P512" s="5">
        <v>29170</v>
      </c>
      <c r="Q512" s="5">
        <v>29252</v>
      </c>
      <c r="R512" s="5">
        <v>42339</v>
      </c>
      <c r="S512" s="3">
        <v>428</v>
      </c>
      <c r="T512" s="3">
        <v>288466</v>
      </c>
      <c r="V512" s="3">
        <v>502731</v>
      </c>
      <c r="X512" s="3">
        <v>76</v>
      </c>
      <c r="Z512" s="3">
        <v>8301055</v>
      </c>
      <c r="AA512" s="3">
        <v>550809</v>
      </c>
      <c r="AC512" s="3">
        <v>121</v>
      </c>
      <c r="AD512" s="3">
        <v>38</v>
      </c>
      <c r="AE512" s="3">
        <v>15129</v>
      </c>
      <c r="AF512" s="3" t="s">
        <v>108</v>
      </c>
      <c r="AG512" s="3">
        <v>29056</v>
      </c>
      <c r="AH512" s="3">
        <v>19972</v>
      </c>
      <c r="AI512" s="3">
        <v>232685</v>
      </c>
      <c r="AK512" s="3">
        <v>126</v>
      </c>
      <c r="AL512" s="3">
        <v>147</v>
      </c>
      <c r="AM512" s="3">
        <v>128</v>
      </c>
      <c r="AN512" s="3">
        <v>882387</v>
      </c>
      <c r="AO512" s="3">
        <v>1976</v>
      </c>
      <c r="AP512" s="3">
        <v>1643</v>
      </c>
      <c r="AR512" s="5">
        <v>43252</v>
      </c>
      <c r="AS512" s="3">
        <v>42717</v>
      </c>
      <c r="AV512" s="3">
        <v>1010</v>
      </c>
      <c r="AX512" s="3">
        <v>570</v>
      </c>
      <c r="AZ512" s="3">
        <v>986.3</v>
      </c>
      <c r="BB512" s="3">
        <v>8482</v>
      </c>
      <c r="BC512" s="3">
        <v>5</v>
      </c>
      <c r="BD512" s="3">
        <v>6462</v>
      </c>
      <c r="BE512" s="3">
        <v>9</v>
      </c>
      <c r="BF512" s="3">
        <v>7038</v>
      </c>
      <c r="BG512" s="3">
        <v>9</v>
      </c>
      <c r="BH512" s="3">
        <v>42</v>
      </c>
      <c r="BI512" s="3">
        <v>9</v>
      </c>
      <c r="BJ512" s="3">
        <v>9229</v>
      </c>
      <c r="BK512" s="3">
        <v>9238</v>
      </c>
      <c r="BM512" s="3">
        <v>33.200000000000003</v>
      </c>
      <c r="BN512" s="5">
        <v>29230</v>
      </c>
      <c r="BO512" s="3">
        <v>1</v>
      </c>
      <c r="BP512" s="3">
        <v>2</v>
      </c>
      <c r="BR512" s="3" t="s">
        <v>97</v>
      </c>
      <c r="BS512" s="3">
        <v>12721</v>
      </c>
      <c r="BT512" s="3">
        <v>9</v>
      </c>
      <c r="BV512" s="3" t="s">
        <v>1247</v>
      </c>
      <c r="BW512" s="3" t="s">
        <v>99</v>
      </c>
      <c r="BX512" s="3">
        <v>3</v>
      </c>
      <c r="BY512" s="3" t="s">
        <v>100</v>
      </c>
      <c r="CA512" s="3" t="s">
        <v>101</v>
      </c>
      <c r="CD512" s="3">
        <v>29.562466199999999</v>
      </c>
      <c r="CE512" s="3">
        <v>218</v>
      </c>
      <c r="CF512" s="3">
        <v>-94.726315099999994</v>
      </c>
      <c r="CI512" s="3" t="s">
        <v>102</v>
      </c>
      <c r="CJ512" s="3" t="s">
        <v>89</v>
      </c>
      <c r="CK512" s="3" t="s">
        <v>1248</v>
      </c>
      <c r="CL512" s="3">
        <v>396402</v>
      </c>
      <c r="CM512" s="3">
        <v>2258</v>
      </c>
      <c r="CO512" s="3">
        <v>58704</v>
      </c>
      <c r="CP512" s="3">
        <v>0</v>
      </c>
    </row>
    <row r="513" spans="1:94" ht="45">
      <c r="A513" s="4">
        <v>42015304050000</v>
      </c>
      <c r="B513" s="7">
        <v>4201530405</v>
      </c>
      <c r="C513" s="4">
        <f>COUNTIF(Table2[API 10/UWI],Table1[[#This Row],[Cleaned API]])</f>
        <v>0</v>
      </c>
      <c r="D513" s="7" t="str">
        <f>IFERROR(INDEX(Table2[Permit Type],MATCH(Table1[[#This Row],[Cleaned API]],Table2[API 10/UWI],0)), "Not in Permit List")</f>
        <v>Not in Permit List</v>
      </c>
      <c r="E513" s="7" t="str">
        <f>IF(AND(Table1[[#This Row],[Occurences in Magnum Permit List]]&gt;0, Table1[[#This Row],[Data Pull Permit Type]]="NewDrill"), "Y", "N")</f>
        <v>N</v>
      </c>
      <c r="F513" s="3" t="s">
        <v>502</v>
      </c>
      <c r="G513" s="3" t="s">
        <v>1249</v>
      </c>
      <c r="H513" s="8"/>
      <c r="I513" s="3" t="s">
        <v>236</v>
      </c>
      <c r="J513" s="3" t="str">
        <f>LEFT(Table1[[#This Row],[County/Parish]],LEN(Table1[[#This Row],[County/Parish]])-5)</f>
        <v>AUSTIN</v>
      </c>
      <c r="K513" s="3">
        <v>9200</v>
      </c>
      <c r="L513" s="3" t="s">
        <v>107</v>
      </c>
      <c r="M513" s="3" t="s">
        <v>94</v>
      </c>
      <c r="N513" s="3" t="s">
        <v>95</v>
      </c>
      <c r="O513" s="3">
        <v>10500</v>
      </c>
      <c r="P513" s="5">
        <v>32392</v>
      </c>
      <c r="Q513" s="5">
        <v>28672</v>
      </c>
      <c r="R513" s="5">
        <v>32356</v>
      </c>
      <c r="S513" s="3">
        <v>120</v>
      </c>
      <c r="T513" s="3">
        <v>51048</v>
      </c>
      <c r="V513" s="3">
        <v>226215</v>
      </c>
      <c r="X513" s="3">
        <v>70</v>
      </c>
      <c r="Y513" s="3">
        <v>15</v>
      </c>
      <c r="Z513" s="3">
        <v>0</v>
      </c>
      <c r="AA513" s="3">
        <v>234723</v>
      </c>
      <c r="AC513" s="3">
        <v>1685</v>
      </c>
      <c r="AD513" s="3">
        <v>568</v>
      </c>
      <c r="AE513" s="3">
        <v>21503</v>
      </c>
      <c r="AF513" s="3" t="s">
        <v>108</v>
      </c>
      <c r="AG513" s="3">
        <v>12396</v>
      </c>
      <c r="AH513" s="3">
        <v>23569</v>
      </c>
      <c r="AI513" s="3">
        <v>0</v>
      </c>
      <c r="AJ513" s="3" t="s">
        <v>181</v>
      </c>
      <c r="AK513" s="3">
        <v>138</v>
      </c>
      <c r="AL513" s="3">
        <v>154</v>
      </c>
      <c r="AM513" s="3">
        <v>95</v>
      </c>
      <c r="AN513" s="3">
        <v>925677</v>
      </c>
      <c r="AO513" s="3">
        <v>0</v>
      </c>
      <c r="AP513" s="3">
        <v>8376</v>
      </c>
      <c r="AQ513" s="3">
        <v>3713</v>
      </c>
      <c r="AS513" s="3">
        <v>0</v>
      </c>
      <c r="AV513" s="3">
        <v>690</v>
      </c>
      <c r="AW513" s="3">
        <v>750.34199999999998</v>
      </c>
      <c r="AX513" s="3">
        <v>230</v>
      </c>
      <c r="AY513" s="3">
        <v>1332.7260000000001</v>
      </c>
      <c r="AZ513" s="3">
        <v>1451.3</v>
      </c>
      <c r="BA513" s="3">
        <v>4666.7</v>
      </c>
      <c r="BB513" s="3">
        <v>2956</v>
      </c>
      <c r="BC513" s="3">
        <v>2</v>
      </c>
      <c r="BD513" s="3">
        <v>4772</v>
      </c>
      <c r="BE513" s="3">
        <v>12</v>
      </c>
      <c r="BF513" s="3">
        <v>5188</v>
      </c>
      <c r="BG513" s="3">
        <v>12</v>
      </c>
      <c r="BH513" s="3">
        <v>31</v>
      </c>
      <c r="BI513" s="3">
        <v>12</v>
      </c>
      <c r="BJ513" s="3">
        <v>9217</v>
      </c>
      <c r="BK513" s="3">
        <v>9229</v>
      </c>
      <c r="BM513" s="3">
        <v>37.200000000000003</v>
      </c>
      <c r="BN513" s="5">
        <v>28665</v>
      </c>
      <c r="BO513" s="3">
        <v>1</v>
      </c>
      <c r="BP513" s="3">
        <v>2</v>
      </c>
      <c r="BS513" s="3">
        <v>11925</v>
      </c>
      <c r="BT513" s="3">
        <v>12</v>
      </c>
      <c r="BV513" s="3" t="s">
        <v>1206</v>
      </c>
      <c r="BW513" s="3" t="s">
        <v>99</v>
      </c>
      <c r="BX513" s="3">
        <v>3</v>
      </c>
      <c r="BY513" s="3" t="s">
        <v>100</v>
      </c>
      <c r="CA513" s="3" t="s">
        <v>101</v>
      </c>
      <c r="CD513" s="3">
        <v>29.888455199999999</v>
      </c>
      <c r="CE513" s="3">
        <v>308</v>
      </c>
      <c r="CF513" s="3">
        <v>-96.404451600000002</v>
      </c>
      <c r="CI513" s="3" t="s">
        <v>102</v>
      </c>
      <c r="CJ513" s="3" t="s">
        <v>502</v>
      </c>
      <c r="CK513" s="3" t="s">
        <v>1207</v>
      </c>
      <c r="CL513" s="3">
        <v>395607</v>
      </c>
      <c r="CM513" s="3">
        <v>2195</v>
      </c>
      <c r="CN513" s="3">
        <v>1647</v>
      </c>
      <c r="CO513" s="3">
        <v>0</v>
      </c>
      <c r="CP513" s="3">
        <v>0</v>
      </c>
    </row>
    <row r="514" spans="1:94" ht="45">
      <c r="A514" s="4">
        <v>42167305920000</v>
      </c>
      <c r="B514" s="7">
        <v>4216730592</v>
      </c>
      <c r="C514" s="4">
        <f>COUNTIF(Table2[API 10/UWI],Table1[[#This Row],[Cleaned API]])</f>
        <v>0</v>
      </c>
      <c r="D514" s="7" t="str">
        <f>IFERROR(INDEX(Table2[Permit Type],MATCH(Table1[[#This Row],[Cleaned API]],Table2[API 10/UWI],0)), "Not in Permit List")</f>
        <v>Not in Permit List</v>
      </c>
      <c r="E514" s="7" t="str">
        <f>IF(AND(Table1[[#This Row],[Occurences in Magnum Permit List]]&gt;0, Table1[[#This Row],[Data Pull Permit Type]]="NewDrill"), "Y", "N")</f>
        <v>N</v>
      </c>
      <c r="F514" s="3" t="s">
        <v>502</v>
      </c>
      <c r="G514" s="3" t="s">
        <v>1250</v>
      </c>
      <c r="H514" s="8">
        <v>1</v>
      </c>
      <c r="I514" s="3" t="s">
        <v>566</v>
      </c>
      <c r="J514" s="3" t="str">
        <f>LEFT(Table1[[#This Row],[County/Parish]],LEN(Table1[[#This Row],[County/Parish]])-5)</f>
        <v>GALVESTON</v>
      </c>
      <c r="K514" s="3" t="s">
        <v>1251</v>
      </c>
      <c r="L514" s="3" t="s">
        <v>107</v>
      </c>
      <c r="M514" s="3" t="s">
        <v>94</v>
      </c>
      <c r="N514" s="3" t="s">
        <v>95</v>
      </c>
      <c r="O514" s="3">
        <v>10855</v>
      </c>
      <c r="P514" s="5">
        <v>28424</v>
      </c>
      <c r="Q514" s="5">
        <v>28460</v>
      </c>
      <c r="R514" s="5">
        <v>30651</v>
      </c>
      <c r="S514" s="3">
        <v>48</v>
      </c>
      <c r="T514" s="3">
        <v>213156</v>
      </c>
      <c r="V514" s="3">
        <v>60389</v>
      </c>
      <c r="X514" s="3">
        <v>1</v>
      </c>
      <c r="Z514" s="3">
        <v>0</v>
      </c>
      <c r="AA514" s="3">
        <v>95915</v>
      </c>
      <c r="AC514" s="3">
        <v>91</v>
      </c>
      <c r="AD514" s="3">
        <v>363</v>
      </c>
      <c r="AE514" s="3">
        <v>12748</v>
      </c>
      <c r="AF514" s="3" t="s">
        <v>108</v>
      </c>
      <c r="AG514" s="3">
        <v>76454</v>
      </c>
      <c r="AH514" s="3">
        <v>25490</v>
      </c>
      <c r="AI514" s="3">
        <v>0</v>
      </c>
      <c r="AK514" s="3">
        <v>127</v>
      </c>
      <c r="AL514" s="3">
        <v>245</v>
      </c>
      <c r="AM514" s="3">
        <v>711</v>
      </c>
      <c r="AN514" s="3">
        <v>1471032</v>
      </c>
      <c r="AO514" s="3">
        <v>0</v>
      </c>
      <c r="AP514" s="3">
        <v>15</v>
      </c>
      <c r="AQ514" s="3">
        <v>1565</v>
      </c>
      <c r="AR514" s="5">
        <v>36678</v>
      </c>
      <c r="AS514" s="3">
        <v>0</v>
      </c>
      <c r="AX514" s="3">
        <v>3530</v>
      </c>
      <c r="AZ514" s="3">
        <v>0</v>
      </c>
      <c r="BB514" s="3">
        <v>30444</v>
      </c>
      <c r="BC514" s="3">
        <v>5</v>
      </c>
      <c r="BD514" s="3">
        <v>4629</v>
      </c>
      <c r="BE514" s="3">
        <v>7</v>
      </c>
      <c r="BF514" s="3">
        <v>9222</v>
      </c>
      <c r="BG514" s="3">
        <v>5</v>
      </c>
      <c r="BH514" s="3">
        <v>55</v>
      </c>
      <c r="BI514" s="3">
        <v>5</v>
      </c>
      <c r="BJ514" s="3">
        <v>10802</v>
      </c>
      <c r="BK514" s="3">
        <v>10816</v>
      </c>
      <c r="BM514" s="3">
        <v>33.6</v>
      </c>
      <c r="BN514" s="5">
        <v>28480</v>
      </c>
      <c r="BO514" s="3">
        <v>1</v>
      </c>
      <c r="BP514" s="3">
        <v>1</v>
      </c>
      <c r="BR514" s="3" t="s">
        <v>97</v>
      </c>
      <c r="BS514" s="3">
        <v>11706</v>
      </c>
      <c r="BT514" s="3">
        <v>14</v>
      </c>
      <c r="BV514" s="3" t="s">
        <v>568</v>
      </c>
      <c r="BW514" s="3" t="s">
        <v>99</v>
      </c>
      <c r="BX514" s="3">
        <v>3</v>
      </c>
      <c r="BY514" s="3" t="s">
        <v>100</v>
      </c>
      <c r="CA514" s="3" t="s">
        <v>101</v>
      </c>
      <c r="CD514" s="3">
        <v>29.4664872</v>
      </c>
      <c r="CE514" s="3">
        <v>19</v>
      </c>
      <c r="CF514" s="3">
        <v>-95.109093400000006</v>
      </c>
      <c r="CG514" s="3" t="s">
        <v>1252</v>
      </c>
      <c r="CI514" s="3" t="s">
        <v>102</v>
      </c>
      <c r="CJ514" s="3" t="s">
        <v>502</v>
      </c>
      <c r="CK514" s="3" t="s">
        <v>569</v>
      </c>
      <c r="CL514" s="3">
        <v>395388</v>
      </c>
      <c r="CM514" s="3">
        <v>1</v>
      </c>
      <c r="CO514" s="3">
        <v>0</v>
      </c>
      <c r="CP514" s="3">
        <v>0</v>
      </c>
    </row>
    <row r="515" spans="1:94" ht="45">
      <c r="A515" s="4">
        <v>42287300470000</v>
      </c>
      <c r="B515" s="7">
        <v>4228730047</v>
      </c>
      <c r="C515" s="4">
        <f>COUNTIF(Table2[API 10/UWI],Table1[[#This Row],[Cleaned API]])</f>
        <v>0</v>
      </c>
      <c r="D515" s="7" t="str">
        <f>IFERROR(INDEX(Table2[Permit Type],MATCH(Table1[[#This Row],[Cleaned API]],Table2[API 10/UWI],0)), "Not in Permit List")</f>
        <v>Not in Permit List</v>
      </c>
      <c r="E515" s="7" t="str">
        <f>IF(AND(Table1[[#This Row],[Occurences in Magnum Permit List]]&gt;0, Table1[[#This Row],[Data Pull Permit Type]]="NewDrill"), "Y", "N")</f>
        <v>N</v>
      </c>
      <c r="F515" s="3" t="s">
        <v>89</v>
      </c>
      <c r="G515" s="3" t="s">
        <v>1253</v>
      </c>
      <c r="H515" s="8">
        <v>1</v>
      </c>
      <c r="I515" s="3" t="s">
        <v>1254</v>
      </c>
      <c r="J515" s="3" t="str">
        <f>LEFT(Table1[[#This Row],[County/Parish]],LEN(Table1[[#This Row],[County/Parish]])-5)</f>
        <v>LEE</v>
      </c>
      <c r="K515" s="3" t="s">
        <v>1196</v>
      </c>
      <c r="L515" s="3" t="s">
        <v>107</v>
      </c>
      <c r="M515" s="3" t="s">
        <v>94</v>
      </c>
      <c r="N515" s="3" t="s">
        <v>95</v>
      </c>
      <c r="O515" s="3">
        <v>7943</v>
      </c>
      <c r="Q515" s="5">
        <v>28095</v>
      </c>
      <c r="R515" s="5">
        <v>42036</v>
      </c>
      <c r="S515" s="3">
        <v>455</v>
      </c>
      <c r="T515" s="3">
        <v>83506</v>
      </c>
      <c r="V515" s="3">
        <v>121568</v>
      </c>
      <c r="X515" s="3">
        <v>6</v>
      </c>
      <c r="Z515" s="3">
        <v>0</v>
      </c>
      <c r="AA515" s="3">
        <v>135486</v>
      </c>
      <c r="AB515" s="3" t="s">
        <v>283</v>
      </c>
      <c r="AC515" s="3">
        <v>2443</v>
      </c>
      <c r="AD515" s="3">
        <v>1349</v>
      </c>
      <c r="AE515" s="3">
        <v>10690</v>
      </c>
      <c r="AF515" s="3" t="s">
        <v>108</v>
      </c>
      <c r="AG515" s="3">
        <v>5902</v>
      </c>
      <c r="AH515" s="3">
        <v>11674</v>
      </c>
      <c r="AI515" s="3">
        <v>0</v>
      </c>
      <c r="AJ515" s="3" t="s">
        <v>181</v>
      </c>
      <c r="AK515" s="3">
        <v>52</v>
      </c>
      <c r="AL515" s="3">
        <v>57</v>
      </c>
      <c r="AM515" s="3">
        <v>29</v>
      </c>
      <c r="AN515" s="3">
        <v>339871</v>
      </c>
      <c r="AO515" s="3">
        <v>0</v>
      </c>
      <c r="AP515" s="3">
        <v>222</v>
      </c>
      <c r="AR515" s="5">
        <v>43831</v>
      </c>
      <c r="AS515" s="3">
        <v>0</v>
      </c>
      <c r="AV515" s="3">
        <v>550</v>
      </c>
      <c r="AX515" s="3">
        <v>690</v>
      </c>
      <c r="AZ515" s="3">
        <v>1810.8</v>
      </c>
      <c r="BB515" s="3">
        <v>2662</v>
      </c>
      <c r="BC515" s="3">
        <v>33</v>
      </c>
      <c r="BD515" s="3">
        <v>2443</v>
      </c>
      <c r="BE515" s="3">
        <v>1</v>
      </c>
      <c r="BF515" s="3">
        <v>2668</v>
      </c>
      <c r="BG515" s="3">
        <v>1</v>
      </c>
      <c r="BH515" s="3">
        <v>16</v>
      </c>
      <c r="BI515" s="3">
        <v>1</v>
      </c>
      <c r="BJ515" s="3">
        <v>7754</v>
      </c>
      <c r="BK515" s="3">
        <v>7767</v>
      </c>
      <c r="BM515" s="3">
        <v>35</v>
      </c>
      <c r="BN515" s="5">
        <v>28080</v>
      </c>
      <c r="BO515" s="3">
        <v>1</v>
      </c>
      <c r="BP515" s="3">
        <v>2</v>
      </c>
      <c r="BR515" s="3" t="s">
        <v>212</v>
      </c>
      <c r="BS515" s="3">
        <v>11367</v>
      </c>
      <c r="BT515" s="3">
        <v>13</v>
      </c>
      <c r="BV515" s="3" t="s">
        <v>283</v>
      </c>
      <c r="BW515" s="3" t="s">
        <v>99</v>
      </c>
      <c r="BX515" s="3">
        <v>3</v>
      </c>
      <c r="BY515" s="3" t="s">
        <v>100</v>
      </c>
      <c r="CA515" s="3" t="s">
        <v>101</v>
      </c>
      <c r="CD515" s="3">
        <v>30.1124267</v>
      </c>
      <c r="CE515" s="3">
        <v>83</v>
      </c>
      <c r="CF515" s="3">
        <v>-97.0018192</v>
      </c>
      <c r="CI515" s="3" t="s">
        <v>102</v>
      </c>
      <c r="CJ515" s="3" t="s">
        <v>89</v>
      </c>
      <c r="CK515" s="3" t="s">
        <v>1255</v>
      </c>
      <c r="CL515" s="3">
        <v>395052</v>
      </c>
      <c r="CM515" s="3">
        <v>162</v>
      </c>
      <c r="CO515" s="3">
        <v>0</v>
      </c>
      <c r="CP515" s="3">
        <v>0</v>
      </c>
    </row>
    <row r="516" spans="1:94" ht="45">
      <c r="A516" s="4">
        <v>42285305520000</v>
      </c>
      <c r="B516" s="7">
        <v>4228530552</v>
      </c>
      <c r="C516" s="4">
        <f>COUNTIF(Table2[API 10/UWI],Table1[[#This Row],[Cleaned API]])</f>
        <v>0</v>
      </c>
      <c r="D516" s="7" t="str">
        <f>IFERROR(INDEX(Table2[Permit Type],MATCH(Table1[[#This Row],[Cleaned API]],Table2[API 10/UWI],0)), "Not in Permit List")</f>
        <v>Not in Permit List</v>
      </c>
      <c r="E516" s="7" t="str">
        <f>IF(AND(Table1[[#This Row],[Occurences in Magnum Permit List]]&gt;0, Table1[[#This Row],[Data Pull Permit Type]]="NewDrill"), "Y", "N")</f>
        <v>N</v>
      </c>
      <c r="F516" s="3" t="s">
        <v>89</v>
      </c>
      <c r="G516" s="3" t="s">
        <v>1256</v>
      </c>
      <c r="H516" s="8"/>
      <c r="I516" s="3" t="s">
        <v>228</v>
      </c>
      <c r="J516" s="3" t="str">
        <f>LEFT(Table1[[#This Row],[County/Parish]],LEN(Table1[[#This Row],[County/Parish]])-5)</f>
        <v>LAVACA</v>
      </c>
      <c r="K516" s="3" t="s">
        <v>229</v>
      </c>
      <c r="L516" s="3" t="s">
        <v>107</v>
      </c>
      <c r="M516" s="3" t="s">
        <v>94</v>
      </c>
      <c r="N516" s="3" t="s">
        <v>95</v>
      </c>
      <c r="O516" s="3">
        <v>8500</v>
      </c>
      <c r="Q516" s="5">
        <v>28095</v>
      </c>
      <c r="R516" s="5">
        <v>43983</v>
      </c>
      <c r="S516" s="3">
        <v>518</v>
      </c>
      <c r="T516" s="3">
        <v>1299122</v>
      </c>
      <c r="U516" s="3">
        <v>3</v>
      </c>
      <c r="V516" s="3">
        <v>322485</v>
      </c>
      <c r="W516" s="3">
        <v>38</v>
      </c>
      <c r="X516" s="3">
        <v>1000</v>
      </c>
      <c r="Y516" s="3">
        <v>120</v>
      </c>
      <c r="Z516" s="3">
        <v>0</v>
      </c>
      <c r="AA516" s="3">
        <v>539005</v>
      </c>
      <c r="AB516" s="3" t="s">
        <v>163</v>
      </c>
      <c r="AC516" s="3">
        <v>20</v>
      </c>
      <c r="AE516" s="3">
        <v>584</v>
      </c>
      <c r="AF516" s="3" t="s">
        <v>96</v>
      </c>
      <c r="AG516" s="3">
        <v>76827</v>
      </c>
      <c r="AH516" s="3">
        <v>13389</v>
      </c>
      <c r="AI516" s="3">
        <v>0</v>
      </c>
      <c r="AJ516" s="3" t="s">
        <v>164</v>
      </c>
      <c r="AK516" s="3">
        <v>3</v>
      </c>
      <c r="AL516" s="3">
        <v>41</v>
      </c>
      <c r="AM516" s="3">
        <v>231</v>
      </c>
      <c r="AN516" s="3">
        <v>246613</v>
      </c>
      <c r="AO516" s="3">
        <v>0</v>
      </c>
      <c r="AP516" s="3">
        <v>14002</v>
      </c>
      <c r="AQ516" s="3">
        <v>366</v>
      </c>
      <c r="AS516" s="3">
        <v>0</v>
      </c>
      <c r="AV516" s="3">
        <v>86110</v>
      </c>
      <c r="AW516" s="3">
        <v>87.421999999999997</v>
      </c>
      <c r="AX516" s="3">
        <v>4030</v>
      </c>
      <c r="AY516" s="3">
        <v>11438.725</v>
      </c>
      <c r="AZ516" s="3">
        <v>11.6</v>
      </c>
      <c r="BA516" s="3">
        <v>8333.2999999999993</v>
      </c>
      <c r="BB516" s="3">
        <v>27661</v>
      </c>
      <c r="BC516" s="3">
        <v>3</v>
      </c>
      <c r="BD516" s="3">
        <v>1424</v>
      </c>
      <c r="BE516" s="3">
        <v>450</v>
      </c>
      <c r="BF516" s="3">
        <v>4758</v>
      </c>
      <c r="BG516" s="3">
        <v>4</v>
      </c>
      <c r="BH516" s="3">
        <v>29</v>
      </c>
      <c r="BI516" s="3">
        <v>4</v>
      </c>
      <c r="BJ516" s="3">
        <v>8140</v>
      </c>
      <c r="BK516" s="3">
        <v>8150</v>
      </c>
      <c r="BM516" s="3">
        <v>40</v>
      </c>
      <c r="BN516" s="5">
        <v>27772</v>
      </c>
      <c r="BO516" s="3">
        <v>1</v>
      </c>
      <c r="BP516" s="3">
        <v>2</v>
      </c>
      <c r="BR516" s="3" t="s">
        <v>97</v>
      </c>
      <c r="BS516" s="3">
        <v>11349</v>
      </c>
      <c r="BT516" s="3">
        <v>10</v>
      </c>
      <c r="BV516" s="3" t="s">
        <v>230</v>
      </c>
      <c r="BW516" s="3" t="s">
        <v>99</v>
      </c>
      <c r="BX516" s="3">
        <v>2</v>
      </c>
      <c r="BY516" s="3" t="s">
        <v>100</v>
      </c>
      <c r="CA516" s="3" t="s">
        <v>101</v>
      </c>
      <c r="CD516" s="3">
        <v>29.4264349</v>
      </c>
      <c r="CE516" s="3">
        <v>258</v>
      </c>
      <c r="CF516" s="3">
        <v>-96.6537857</v>
      </c>
      <c r="CI516" s="3" t="s">
        <v>102</v>
      </c>
      <c r="CJ516" s="3" t="s">
        <v>89</v>
      </c>
      <c r="CK516" s="3" t="s">
        <v>1257</v>
      </c>
      <c r="CL516" s="3">
        <v>395034</v>
      </c>
      <c r="CM516" s="3">
        <v>14001</v>
      </c>
      <c r="CN516" s="3">
        <v>1224</v>
      </c>
      <c r="CO516" s="3">
        <v>0</v>
      </c>
      <c r="CP516" s="3">
        <v>0</v>
      </c>
    </row>
    <row r="517" spans="1:94" ht="45">
      <c r="A517" s="4">
        <v>42071304060000</v>
      </c>
      <c r="B517" s="7">
        <v>4207130406</v>
      </c>
      <c r="C517" s="4">
        <f>COUNTIF(Table2[API 10/UWI],Table1[[#This Row],[Cleaned API]])</f>
        <v>0</v>
      </c>
      <c r="D517" s="7" t="str">
        <f>IFERROR(INDEX(Table2[Permit Type],MATCH(Table1[[#This Row],[Cleaned API]],Table2[API 10/UWI],0)), "Not in Permit List")</f>
        <v>Not in Permit List</v>
      </c>
      <c r="E517" s="7" t="str">
        <f>IF(AND(Table1[[#This Row],[Occurences in Magnum Permit List]]&gt;0, Table1[[#This Row],[Data Pull Permit Type]]="NewDrill"), "Y", "N")</f>
        <v>N</v>
      </c>
      <c r="F517" s="3" t="s">
        <v>502</v>
      </c>
      <c r="G517" s="3" t="s">
        <v>1258</v>
      </c>
      <c r="H517" s="8">
        <v>1</v>
      </c>
      <c r="I517" s="3" t="s">
        <v>507</v>
      </c>
      <c r="J517" s="3" t="str">
        <f>LEFT(Table1[[#This Row],[County/Parish]],LEN(Table1[[#This Row],[County/Parish]])-5)</f>
        <v>CHAMBERS</v>
      </c>
      <c r="K517" s="3">
        <v>8600</v>
      </c>
      <c r="L517" s="3" t="s">
        <v>107</v>
      </c>
      <c r="M517" s="3" t="s">
        <v>94</v>
      </c>
      <c r="N517" s="3" t="s">
        <v>95</v>
      </c>
      <c r="O517" s="3">
        <v>13018</v>
      </c>
      <c r="Q517" s="5">
        <v>27729</v>
      </c>
      <c r="R517" s="5">
        <v>34973</v>
      </c>
      <c r="S517" s="3">
        <v>216</v>
      </c>
      <c r="T517" s="3">
        <v>142981</v>
      </c>
      <c r="V517" s="3">
        <v>172951</v>
      </c>
      <c r="X517" s="3">
        <v>28</v>
      </c>
      <c r="Z517" s="3">
        <v>0</v>
      </c>
      <c r="AA517" s="3">
        <v>196781</v>
      </c>
      <c r="AC517" s="3">
        <v>2159</v>
      </c>
      <c r="AD517" s="3">
        <v>1511</v>
      </c>
      <c r="AE517" s="3">
        <v>15671</v>
      </c>
      <c r="AF517" s="3" t="s">
        <v>108</v>
      </c>
      <c r="AG517" s="3">
        <v>14876</v>
      </c>
      <c r="AH517" s="3">
        <v>18150</v>
      </c>
      <c r="AI517" s="3">
        <v>0</v>
      </c>
      <c r="AK517" s="3">
        <v>89</v>
      </c>
      <c r="AL517" s="3">
        <v>99</v>
      </c>
      <c r="AM517" s="3">
        <v>62</v>
      </c>
      <c r="AN517" s="3">
        <v>594355</v>
      </c>
      <c r="AO517" s="3">
        <v>0</v>
      </c>
      <c r="AP517" s="3">
        <v>166</v>
      </c>
      <c r="AQ517" s="3">
        <v>59</v>
      </c>
      <c r="AS517" s="3">
        <v>0</v>
      </c>
      <c r="AV517" s="3">
        <v>700</v>
      </c>
      <c r="AX517" s="3">
        <v>830</v>
      </c>
      <c r="AZ517" s="3">
        <v>1428.6</v>
      </c>
      <c r="BB517" s="3">
        <v>4713</v>
      </c>
      <c r="BC517" s="3">
        <v>19</v>
      </c>
      <c r="BD517" s="3">
        <v>4713</v>
      </c>
      <c r="BE517" s="3">
        <v>19</v>
      </c>
      <c r="BF517" s="3">
        <v>5499</v>
      </c>
      <c r="BG517" s="3">
        <v>19</v>
      </c>
      <c r="BH517" s="3">
        <v>33</v>
      </c>
      <c r="BI517" s="3">
        <v>19</v>
      </c>
      <c r="BK517" s="3">
        <v>8584</v>
      </c>
      <c r="BM517" s="3">
        <v>40</v>
      </c>
      <c r="BN517" s="5">
        <v>27713</v>
      </c>
      <c r="BO517" s="3">
        <v>1</v>
      </c>
      <c r="BP517" s="3">
        <v>1</v>
      </c>
      <c r="BQ517" s="3" t="s">
        <v>1146</v>
      </c>
      <c r="BR517" s="3" t="s">
        <v>1259</v>
      </c>
      <c r="BS517" s="3">
        <v>11063</v>
      </c>
      <c r="BV517" s="3" t="s">
        <v>1260</v>
      </c>
      <c r="BW517" s="3" t="s">
        <v>99</v>
      </c>
      <c r="BX517" s="3">
        <v>3</v>
      </c>
      <c r="BY517" s="3" t="s">
        <v>100</v>
      </c>
      <c r="BZ517" s="3">
        <v>97</v>
      </c>
      <c r="CA517" s="3" t="s">
        <v>101</v>
      </c>
      <c r="CD517" s="3">
        <v>29.738322199999999</v>
      </c>
      <c r="CE517" s="3">
        <v>157</v>
      </c>
      <c r="CF517" s="3">
        <v>-94.388026400000001</v>
      </c>
      <c r="CI517" s="3" t="s">
        <v>102</v>
      </c>
      <c r="CJ517" s="3" t="s">
        <v>502</v>
      </c>
      <c r="CK517" s="3" t="s">
        <v>231</v>
      </c>
      <c r="CL517" s="3">
        <v>394757</v>
      </c>
      <c r="CM517" s="3">
        <v>65</v>
      </c>
      <c r="CO517" s="3">
        <v>0</v>
      </c>
      <c r="CP517" s="3">
        <v>0</v>
      </c>
    </row>
    <row r="518" spans="1:94" ht="45">
      <c r="A518" s="4">
        <v>42071304120000</v>
      </c>
      <c r="B518" s="7">
        <v>4207130412</v>
      </c>
      <c r="C518" s="4">
        <f>COUNTIF(Table2[API 10/UWI],Table1[[#This Row],[Cleaned API]])</f>
        <v>0</v>
      </c>
      <c r="D518" s="7" t="str">
        <f>IFERROR(INDEX(Table2[Permit Type],MATCH(Table1[[#This Row],[Cleaned API]],Table2[API 10/UWI],0)), "Not in Permit List")</f>
        <v>Not in Permit List</v>
      </c>
      <c r="E518" s="7" t="str">
        <f>IF(AND(Table1[[#This Row],[Occurences in Magnum Permit List]]&gt;0, Table1[[#This Row],[Data Pull Permit Type]]="NewDrill"), "Y", "N")</f>
        <v>N</v>
      </c>
      <c r="F518" s="3" t="s">
        <v>502</v>
      </c>
      <c r="G518" s="3" t="s">
        <v>1261</v>
      </c>
      <c r="H518" s="8">
        <v>1</v>
      </c>
      <c r="I518" s="3" t="s">
        <v>507</v>
      </c>
      <c r="J518" s="3" t="str">
        <f>LEFT(Table1[[#This Row],[County/Parish]],LEN(Table1[[#This Row],[County/Parish]])-5)</f>
        <v>CHAMBERS</v>
      </c>
      <c r="K518" s="3" t="s">
        <v>1138</v>
      </c>
      <c r="L518" s="3" t="s">
        <v>107</v>
      </c>
      <c r="M518" s="3" t="s">
        <v>94</v>
      </c>
      <c r="N518" s="3" t="s">
        <v>95</v>
      </c>
      <c r="O518" s="3">
        <v>8765</v>
      </c>
      <c r="Q518" s="5">
        <v>27699</v>
      </c>
      <c r="R518" s="5">
        <v>35125</v>
      </c>
      <c r="S518" s="3">
        <v>238</v>
      </c>
      <c r="T518" s="3">
        <v>123362</v>
      </c>
      <c r="V518" s="3">
        <v>194449</v>
      </c>
      <c r="X518" s="3">
        <v>78</v>
      </c>
      <c r="Z518" s="3">
        <v>0</v>
      </c>
      <c r="AA518" s="3">
        <v>215009</v>
      </c>
      <c r="AC518" s="3">
        <v>694</v>
      </c>
      <c r="AD518" s="3">
        <v>482</v>
      </c>
      <c r="AE518" s="3">
        <v>7502</v>
      </c>
      <c r="AF518" s="3" t="s">
        <v>108</v>
      </c>
      <c r="AG518" s="3">
        <v>5207</v>
      </c>
      <c r="AH518" s="3">
        <v>8370</v>
      </c>
      <c r="AI518" s="3">
        <v>0</v>
      </c>
      <c r="AK518" s="3">
        <v>25</v>
      </c>
      <c r="AL518" s="3">
        <v>28</v>
      </c>
      <c r="AM518" s="3">
        <v>17</v>
      </c>
      <c r="AN518" s="3">
        <v>168645</v>
      </c>
      <c r="AO518" s="3">
        <v>0</v>
      </c>
      <c r="AP518" s="3">
        <v>2575</v>
      </c>
      <c r="AQ518" s="3">
        <v>306</v>
      </c>
      <c r="AS518" s="3">
        <v>0</v>
      </c>
      <c r="AV518" s="3">
        <v>690</v>
      </c>
      <c r="AX518" s="3">
        <v>630</v>
      </c>
      <c r="AZ518" s="3">
        <v>1441</v>
      </c>
      <c r="BB518" s="3">
        <v>1343</v>
      </c>
      <c r="BC518" s="3">
        <v>15</v>
      </c>
      <c r="BD518" s="3">
        <v>1935</v>
      </c>
      <c r="BE518" s="3">
        <v>15</v>
      </c>
      <c r="BF518" s="3">
        <v>2159</v>
      </c>
      <c r="BG518" s="3">
        <v>15</v>
      </c>
      <c r="BH518" s="3">
        <v>13</v>
      </c>
      <c r="BI518" s="3">
        <v>15</v>
      </c>
      <c r="BK518" s="3">
        <v>8274</v>
      </c>
      <c r="BM518" s="3">
        <v>38</v>
      </c>
      <c r="BN518" s="5">
        <v>27708</v>
      </c>
      <c r="BO518" s="3">
        <v>1</v>
      </c>
      <c r="BP518" s="3">
        <v>1</v>
      </c>
      <c r="BR518" s="3" t="s">
        <v>1259</v>
      </c>
      <c r="BS518" s="3">
        <v>11042</v>
      </c>
      <c r="BV518" s="3" t="s">
        <v>1262</v>
      </c>
      <c r="BW518" s="3" t="s">
        <v>99</v>
      </c>
      <c r="BX518" s="3">
        <v>3</v>
      </c>
      <c r="BY518" s="3" t="s">
        <v>100</v>
      </c>
      <c r="BZ518" s="3">
        <v>120</v>
      </c>
      <c r="CA518" s="3" t="s">
        <v>101</v>
      </c>
      <c r="CD518" s="3">
        <v>29.7075061</v>
      </c>
      <c r="CE518" s="3">
        <v>579</v>
      </c>
      <c r="CF518" s="3">
        <v>-94.491179900000006</v>
      </c>
      <c r="CI518" s="3" t="s">
        <v>102</v>
      </c>
      <c r="CJ518" s="3" t="s">
        <v>502</v>
      </c>
      <c r="CK518" s="3" t="s">
        <v>231</v>
      </c>
      <c r="CL518" s="3">
        <v>394736</v>
      </c>
      <c r="CM518" s="3">
        <v>767</v>
      </c>
      <c r="CO518" s="3">
        <v>0</v>
      </c>
      <c r="CP518" s="3">
        <v>0</v>
      </c>
    </row>
    <row r="519" spans="1:94" ht="60">
      <c r="A519" s="4">
        <v>42039305790000</v>
      </c>
      <c r="B519" s="7">
        <v>4203930579</v>
      </c>
      <c r="C519" s="4">
        <f>COUNTIF(Table2[API 10/UWI],Table1[[#This Row],[Cleaned API]])</f>
        <v>0</v>
      </c>
      <c r="D519" s="7" t="str">
        <f>IFERROR(INDEX(Table2[Permit Type],MATCH(Table1[[#This Row],[Cleaned API]],Table2[API 10/UWI],0)), "Not in Permit List")</f>
        <v>Not in Permit List</v>
      </c>
      <c r="E519" s="7" t="str">
        <f>IF(AND(Table1[[#This Row],[Occurences in Magnum Permit List]]&gt;0, Table1[[#This Row],[Data Pull Permit Type]]="NewDrill"), "Y", "N")</f>
        <v>N</v>
      </c>
      <c r="F519" s="3" t="s">
        <v>490</v>
      </c>
      <c r="G519" s="3" t="s">
        <v>1263</v>
      </c>
      <c r="H519" s="8"/>
      <c r="I519" s="3" t="s">
        <v>112</v>
      </c>
      <c r="J519" s="3" t="str">
        <f>LEFT(Table1[[#This Row],[County/Parish]],LEN(Table1[[#This Row],[County/Parish]])-5)</f>
        <v>BRAZORIA</v>
      </c>
      <c r="L519" s="3" t="s">
        <v>107</v>
      </c>
      <c r="M519" s="3" t="s">
        <v>94</v>
      </c>
      <c r="N519" s="3" t="s">
        <v>95</v>
      </c>
      <c r="O519" s="3">
        <v>6900</v>
      </c>
      <c r="Q519" s="5">
        <v>27515</v>
      </c>
      <c r="R519" s="5">
        <v>34455</v>
      </c>
      <c r="S519" s="3">
        <v>219</v>
      </c>
      <c r="T519" s="3">
        <v>54</v>
      </c>
      <c r="V519" s="3">
        <v>106309</v>
      </c>
      <c r="X519" s="3">
        <v>32</v>
      </c>
      <c r="Y519" s="3">
        <v>1</v>
      </c>
      <c r="Z519" s="3">
        <v>0</v>
      </c>
      <c r="AA519" s="3">
        <v>106318</v>
      </c>
      <c r="AC519" s="3">
        <v>123</v>
      </c>
      <c r="AE519" s="3">
        <v>6645</v>
      </c>
      <c r="AF519" s="3" t="s">
        <v>108</v>
      </c>
      <c r="AG519" s="3">
        <v>0</v>
      </c>
      <c r="AH519" s="3">
        <v>6645</v>
      </c>
      <c r="AI519" s="3">
        <v>0</v>
      </c>
      <c r="AK519" s="3">
        <v>30</v>
      </c>
      <c r="AL519" s="3">
        <v>30</v>
      </c>
      <c r="AM519" s="3">
        <v>0</v>
      </c>
      <c r="AN519" s="3">
        <v>177871</v>
      </c>
      <c r="AO519" s="3">
        <v>0</v>
      </c>
      <c r="AP519" s="3">
        <v>1985</v>
      </c>
      <c r="AQ519" s="3">
        <v>12</v>
      </c>
      <c r="AS519" s="3">
        <v>0</v>
      </c>
      <c r="AW519" s="3">
        <v>7.54</v>
      </c>
      <c r="AX519" s="3">
        <v>0</v>
      </c>
      <c r="AY519" s="3">
        <v>132625</v>
      </c>
      <c r="AZ519" s="3">
        <v>0</v>
      </c>
      <c r="BA519" s="3">
        <v>32000</v>
      </c>
      <c r="BB519" s="3">
        <v>1</v>
      </c>
      <c r="BC519" s="3">
        <v>65</v>
      </c>
      <c r="BD519" s="3">
        <v>2785</v>
      </c>
      <c r="BE519" s="3">
        <v>8</v>
      </c>
      <c r="BF519" s="3">
        <v>2785</v>
      </c>
      <c r="BG519" s="3">
        <v>8</v>
      </c>
      <c r="BH519" s="3">
        <v>17</v>
      </c>
      <c r="BI519" s="3">
        <v>8</v>
      </c>
      <c r="BJ519" s="3">
        <v>3561</v>
      </c>
      <c r="BK519" s="3">
        <v>5766</v>
      </c>
      <c r="BM519" s="3">
        <v>30</v>
      </c>
      <c r="BN519" s="5">
        <v>27413</v>
      </c>
      <c r="BO519" s="3">
        <v>1</v>
      </c>
      <c r="BP519" s="3">
        <v>3</v>
      </c>
      <c r="BR519" s="3" t="s">
        <v>917</v>
      </c>
      <c r="BS519" s="3">
        <v>10951</v>
      </c>
      <c r="BT519" s="3">
        <v>2205</v>
      </c>
      <c r="BV519" s="3" t="s">
        <v>1264</v>
      </c>
      <c r="BW519" s="3" t="s">
        <v>99</v>
      </c>
      <c r="BX519" s="3">
        <v>3</v>
      </c>
      <c r="BY519" s="3" t="s">
        <v>100</v>
      </c>
      <c r="CA519" s="3" t="s">
        <v>101</v>
      </c>
      <c r="CD519" s="3">
        <v>29.163758699999999</v>
      </c>
      <c r="CE519" s="3">
        <v>133</v>
      </c>
      <c r="CF519" s="3">
        <v>-95.639595999999997</v>
      </c>
      <c r="CI519" s="3" t="s">
        <v>102</v>
      </c>
      <c r="CJ519" s="3" t="s">
        <v>495</v>
      </c>
      <c r="CK519" s="3" t="s">
        <v>1265</v>
      </c>
      <c r="CL519" s="3">
        <v>394647</v>
      </c>
      <c r="CM519" s="3">
        <v>1061</v>
      </c>
      <c r="CN519" s="3">
        <v>8</v>
      </c>
      <c r="CO519" s="3">
        <v>0</v>
      </c>
      <c r="CP519" s="3">
        <v>0</v>
      </c>
    </row>
    <row r="520" spans="1:94" ht="45">
      <c r="A520" s="4">
        <v>42015301320000</v>
      </c>
      <c r="B520" s="7">
        <v>4201530132</v>
      </c>
      <c r="C520" s="4">
        <f>COUNTIF(Table2[API 10/UWI],Table1[[#This Row],[Cleaned API]])</f>
        <v>2</v>
      </c>
      <c r="D520" s="7" t="str">
        <f>IFERROR(INDEX(Table2[Permit Type],MATCH(Table1[[#This Row],[Cleaned API]],Table2[API 10/UWI],0)), "Not in Permit List")</f>
        <v>Recomplete</v>
      </c>
      <c r="E520" s="7" t="str">
        <f>IF(AND(Table1[[#This Row],[Occurences in Magnum Permit List]]&gt;0, Table1[[#This Row],[Data Pull Permit Type]]="NewDrill"), "Y", "N")</f>
        <v>N</v>
      </c>
      <c r="F520" s="3" t="s">
        <v>502</v>
      </c>
      <c r="G520" s="3" t="s">
        <v>1021</v>
      </c>
      <c r="H520" s="8"/>
      <c r="I520" s="3" t="s">
        <v>236</v>
      </c>
      <c r="J520" s="3" t="str">
        <f>LEFT(Table1[[#This Row],[County/Parish]],LEN(Table1[[#This Row],[County/Parish]])-5)</f>
        <v>AUSTIN</v>
      </c>
      <c r="K520" s="3" t="s">
        <v>1266</v>
      </c>
      <c r="L520" s="3" t="s">
        <v>107</v>
      </c>
      <c r="M520" s="3" t="s">
        <v>94</v>
      </c>
      <c r="N520" s="3" t="s">
        <v>95</v>
      </c>
      <c r="O520" s="3">
        <v>10816</v>
      </c>
      <c r="P520" s="5">
        <v>33105</v>
      </c>
      <c r="Q520" s="5">
        <v>27061</v>
      </c>
      <c r="R520" s="5">
        <v>36342</v>
      </c>
      <c r="S520" s="3">
        <v>127</v>
      </c>
      <c r="T520" s="3">
        <v>343377</v>
      </c>
      <c r="V520" s="3">
        <v>84042</v>
      </c>
      <c r="X520" s="3">
        <v>17</v>
      </c>
      <c r="Y520" s="3">
        <v>43</v>
      </c>
      <c r="Z520" s="3">
        <v>0</v>
      </c>
      <c r="AA520" s="3">
        <v>141272</v>
      </c>
      <c r="AC520" s="3">
        <v>102</v>
      </c>
      <c r="AD520" s="3">
        <v>201</v>
      </c>
      <c r="AE520" s="3">
        <v>3233</v>
      </c>
      <c r="AF520" s="3" t="s">
        <v>108</v>
      </c>
      <c r="AG520" s="3">
        <v>5869</v>
      </c>
      <c r="AH520" s="3">
        <v>4211</v>
      </c>
      <c r="AI520" s="3">
        <v>0</v>
      </c>
      <c r="AJ520" s="3" t="s">
        <v>181</v>
      </c>
      <c r="AK520" s="3">
        <v>53</v>
      </c>
      <c r="AL520" s="3">
        <v>69</v>
      </c>
      <c r="AM520" s="3">
        <v>96</v>
      </c>
      <c r="AN520" s="3">
        <v>414467</v>
      </c>
      <c r="AO520" s="3">
        <v>0</v>
      </c>
      <c r="AP520" s="3">
        <v>1903</v>
      </c>
      <c r="AQ520" s="3">
        <v>12790</v>
      </c>
      <c r="AR520" s="5">
        <v>39142</v>
      </c>
      <c r="AS520" s="3">
        <v>0</v>
      </c>
      <c r="AW520" s="3">
        <v>24909.091</v>
      </c>
      <c r="AX520" s="3">
        <v>4090</v>
      </c>
      <c r="AY520" s="3">
        <v>40.146000000000001</v>
      </c>
      <c r="AZ520" s="3">
        <v>0</v>
      </c>
      <c r="BA520" s="3">
        <v>395.3</v>
      </c>
      <c r="BB520" s="3">
        <v>11450</v>
      </c>
      <c r="BC520" s="3">
        <v>20</v>
      </c>
      <c r="BD520" s="3">
        <v>1695</v>
      </c>
      <c r="BE520" s="3">
        <v>10</v>
      </c>
      <c r="BF520" s="3">
        <v>3152</v>
      </c>
      <c r="BG520" s="3">
        <v>20</v>
      </c>
      <c r="BH520" s="3">
        <v>19</v>
      </c>
      <c r="BI520" s="3">
        <v>20</v>
      </c>
      <c r="BJ520" s="3">
        <v>10096</v>
      </c>
      <c r="BK520" s="3">
        <v>10106</v>
      </c>
      <c r="BM520" s="3">
        <v>40.700000000000003</v>
      </c>
      <c r="BN520" s="5">
        <v>29422</v>
      </c>
      <c r="BO520" s="3">
        <v>1</v>
      </c>
      <c r="BP520" s="3">
        <v>1</v>
      </c>
      <c r="BQ520" s="3" t="s">
        <v>1184</v>
      </c>
      <c r="BR520" s="3" t="s">
        <v>1188</v>
      </c>
      <c r="BS520" s="3">
        <v>10632</v>
      </c>
      <c r="BT520" s="3">
        <v>10</v>
      </c>
      <c r="BV520" s="3" t="s">
        <v>640</v>
      </c>
      <c r="BW520" s="3" t="s">
        <v>99</v>
      </c>
      <c r="BX520" s="3">
        <v>3</v>
      </c>
      <c r="BY520" s="3" t="s">
        <v>100</v>
      </c>
      <c r="CA520" s="3" t="s">
        <v>101</v>
      </c>
      <c r="CD520" s="3">
        <v>29.965240900000001</v>
      </c>
      <c r="CE520" s="3">
        <v>4</v>
      </c>
      <c r="CF520" s="3">
        <v>-96.349597700000004</v>
      </c>
      <c r="CI520" s="3" t="s">
        <v>102</v>
      </c>
      <c r="CJ520" s="3" t="s">
        <v>502</v>
      </c>
      <c r="CK520" s="3" t="s">
        <v>505</v>
      </c>
      <c r="CL520" s="3">
        <v>394332</v>
      </c>
      <c r="CM520" s="3">
        <v>77</v>
      </c>
      <c r="CN520" s="3">
        <v>1918</v>
      </c>
      <c r="CO520" s="3">
        <v>0</v>
      </c>
      <c r="CP520" s="3">
        <v>0</v>
      </c>
    </row>
    <row r="521" spans="1:94" ht="45">
      <c r="A521" s="4">
        <v>42089302830000</v>
      </c>
      <c r="B521" s="7">
        <v>4208930283</v>
      </c>
      <c r="C521" s="4">
        <f>COUNTIF(Table2[API 10/UWI],Table1[[#This Row],[Cleaned API]])</f>
        <v>0</v>
      </c>
      <c r="D521" s="7" t="str">
        <f>IFERROR(INDEX(Table2[Permit Type],MATCH(Table1[[#This Row],[Cleaned API]],Table2[API 10/UWI],0)), "Not in Permit List")</f>
        <v>Not in Permit List</v>
      </c>
      <c r="E521" s="7" t="str">
        <f>IF(AND(Table1[[#This Row],[Occurences in Magnum Permit List]]&gt;0, Table1[[#This Row],[Data Pull Permit Type]]="NewDrill"), "Y", "N")</f>
        <v>N</v>
      </c>
      <c r="F521" s="3" t="s">
        <v>502</v>
      </c>
      <c r="G521" s="3" t="s">
        <v>1267</v>
      </c>
      <c r="H521" s="8" t="s">
        <v>596</v>
      </c>
      <c r="I521" s="3" t="s">
        <v>179</v>
      </c>
      <c r="J521" s="3" t="str">
        <f>LEFT(Table1[[#This Row],[County/Parish]],LEN(Table1[[#This Row],[County/Parish]])-5)</f>
        <v>COLORADO</v>
      </c>
      <c r="K521" s="3" t="s">
        <v>1268</v>
      </c>
      <c r="L521" s="3" t="s">
        <v>107</v>
      </c>
      <c r="M521" s="3" t="s">
        <v>94</v>
      </c>
      <c r="N521" s="3" t="s">
        <v>95</v>
      </c>
      <c r="O521" s="3">
        <v>14125</v>
      </c>
      <c r="Q521" s="5">
        <v>27089</v>
      </c>
      <c r="R521" s="5">
        <v>27120</v>
      </c>
      <c r="S521" s="3">
        <v>2</v>
      </c>
      <c r="T521" s="3">
        <v>8812</v>
      </c>
      <c r="V521" s="3">
        <v>601</v>
      </c>
      <c r="X521" s="3">
        <v>233</v>
      </c>
      <c r="Y521" s="3">
        <v>3261</v>
      </c>
      <c r="Z521" s="3">
        <v>0</v>
      </c>
      <c r="AA521" s="3">
        <v>2070</v>
      </c>
      <c r="AC521" s="3">
        <v>368</v>
      </c>
      <c r="AD521" s="3">
        <v>5551</v>
      </c>
      <c r="AF521" s="3" t="s">
        <v>108</v>
      </c>
      <c r="AJ521" s="3" t="s">
        <v>181</v>
      </c>
      <c r="AK521" s="3">
        <v>8</v>
      </c>
      <c r="AL521" s="3">
        <v>26</v>
      </c>
      <c r="AM521" s="3">
        <v>109</v>
      </c>
      <c r="AN521" s="3">
        <v>155300</v>
      </c>
      <c r="AO521" s="3">
        <v>0</v>
      </c>
      <c r="AR521" s="5">
        <v>35217</v>
      </c>
      <c r="AV521" s="3">
        <v>14000</v>
      </c>
      <c r="AW521" s="3">
        <v>14662.23</v>
      </c>
      <c r="AX521" s="3">
        <v>14660</v>
      </c>
      <c r="AY521" s="3">
        <v>68.201999999999998</v>
      </c>
      <c r="AZ521" s="3">
        <v>71.5</v>
      </c>
      <c r="BA521" s="3">
        <v>71.5</v>
      </c>
      <c r="BB521" s="3">
        <v>5551</v>
      </c>
      <c r="BC521" s="3">
        <v>1</v>
      </c>
      <c r="BD521" s="3">
        <v>368</v>
      </c>
      <c r="BE521" s="3">
        <v>1</v>
      </c>
      <c r="BF521" s="3">
        <v>1293</v>
      </c>
      <c r="BG521" s="3">
        <v>1</v>
      </c>
      <c r="BH521" s="3">
        <v>8</v>
      </c>
      <c r="BI521" s="3">
        <v>1</v>
      </c>
      <c r="BK521" s="3">
        <v>7992</v>
      </c>
      <c r="BM521" s="3">
        <v>34.9</v>
      </c>
      <c r="BN521" s="5">
        <v>26992</v>
      </c>
      <c r="BO521" s="3">
        <v>1</v>
      </c>
      <c r="BP521" s="3">
        <v>1</v>
      </c>
      <c r="BQ521" s="3" t="s">
        <v>1269</v>
      </c>
      <c r="BR521" s="3" t="s">
        <v>917</v>
      </c>
      <c r="BS521" s="3">
        <v>10595</v>
      </c>
      <c r="BV521" s="3" t="s">
        <v>344</v>
      </c>
      <c r="BW521" s="3" t="s">
        <v>99</v>
      </c>
      <c r="BX521" s="3">
        <v>3</v>
      </c>
      <c r="BY521" s="3" t="s">
        <v>100</v>
      </c>
      <c r="CA521" s="3" t="s">
        <v>101</v>
      </c>
      <c r="CD521" s="3">
        <v>29.513348100000002</v>
      </c>
      <c r="CE521" s="3">
        <v>456</v>
      </c>
      <c r="CF521" s="3">
        <v>-96.606428199999996</v>
      </c>
      <c r="CI521" s="3" t="s">
        <v>102</v>
      </c>
      <c r="CJ521" s="3" t="s">
        <v>502</v>
      </c>
      <c r="CK521" s="3" t="s">
        <v>345</v>
      </c>
      <c r="CL521" s="3">
        <v>394296</v>
      </c>
      <c r="CM521" s="3">
        <v>601</v>
      </c>
      <c r="CN521" s="3">
        <v>8812</v>
      </c>
      <c r="CO521" s="3">
        <v>0</v>
      </c>
      <c r="CP521" s="3">
        <v>0</v>
      </c>
    </row>
    <row r="522" spans="1:94" ht="75">
      <c r="A522" s="4">
        <v>42291301820000</v>
      </c>
      <c r="B522" s="7">
        <v>4229130182</v>
      </c>
      <c r="C522" s="4">
        <f>COUNTIF(Table2[API 10/UWI],Table1[[#This Row],[Cleaned API]])</f>
        <v>0</v>
      </c>
      <c r="D522" s="7" t="str">
        <f>IFERROR(INDEX(Table2[Permit Type],MATCH(Table1[[#This Row],[Cleaned API]],Table2[API 10/UWI],0)), "Not in Permit List")</f>
        <v>Not in Permit List</v>
      </c>
      <c r="E522" s="7" t="str">
        <f>IF(AND(Table1[[#This Row],[Occurences in Magnum Permit List]]&gt;0, Table1[[#This Row],[Data Pull Permit Type]]="NewDrill"), "Y", "N")</f>
        <v>N</v>
      </c>
      <c r="F522" s="3" t="s">
        <v>490</v>
      </c>
      <c r="G522" s="3" t="s">
        <v>1270</v>
      </c>
      <c r="H522" s="8"/>
      <c r="I522" s="3" t="s">
        <v>492</v>
      </c>
      <c r="J522" s="3" t="str">
        <f>LEFT(Table1[[#This Row],[County/Parish]],LEN(Table1[[#This Row],[County/Parish]])-5)</f>
        <v>LIBERTY</v>
      </c>
      <c r="K522" s="3" t="s">
        <v>493</v>
      </c>
      <c r="L522" s="3" t="s">
        <v>107</v>
      </c>
      <c r="M522" s="3" t="s">
        <v>94</v>
      </c>
      <c r="N522" s="3" t="s">
        <v>95</v>
      </c>
      <c r="O522" s="3">
        <v>5124</v>
      </c>
      <c r="Q522" s="5">
        <v>25903</v>
      </c>
      <c r="R522" s="5">
        <v>31656</v>
      </c>
      <c r="S522" s="3">
        <v>186</v>
      </c>
      <c r="T522" s="3">
        <v>121151</v>
      </c>
      <c r="V522" s="3">
        <v>96147</v>
      </c>
      <c r="X522" s="3">
        <v>2</v>
      </c>
      <c r="Z522" s="3">
        <v>0</v>
      </c>
      <c r="AA522" s="3">
        <v>116339</v>
      </c>
      <c r="AC522" s="3">
        <v>727</v>
      </c>
      <c r="AD522" s="3">
        <v>706</v>
      </c>
      <c r="AE522" s="3">
        <v>34704</v>
      </c>
      <c r="AF522" s="3" t="s">
        <v>108</v>
      </c>
      <c r="AG522" s="3">
        <v>19820</v>
      </c>
      <c r="AH522" s="3">
        <v>38007</v>
      </c>
      <c r="AI522" s="3">
        <v>0</v>
      </c>
      <c r="AK522" s="3">
        <v>131</v>
      </c>
      <c r="AL522" s="3">
        <v>140</v>
      </c>
      <c r="AM522" s="3">
        <v>59</v>
      </c>
      <c r="AN522" s="3">
        <v>842419</v>
      </c>
      <c r="AO522" s="3">
        <v>0</v>
      </c>
      <c r="AP522" s="3">
        <v>669</v>
      </c>
      <c r="AQ522" s="3">
        <v>38</v>
      </c>
      <c r="AR522" s="5">
        <v>41821</v>
      </c>
      <c r="AS522" s="3">
        <v>0</v>
      </c>
      <c r="AV522" s="3">
        <v>450</v>
      </c>
      <c r="AX522" s="3">
        <v>1260</v>
      </c>
      <c r="AZ522" s="3">
        <v>2207.9</v>
      </c>
      <c r="BB522" s="3">
        <v>15734</v>
      </c>
      <c r="BC522" s="3">
        <v>6</v>
      </c>
      <c r="BD522" s="3">
        <v>8739</v>
      </c>
      <c r="BE522" s="3">
        <v>6</v>
      </c>
      <c r="BF522" s="3">
        <v>11361</v>
      </c>
      <c r="BG522" s="3">
        <v>6</v>
      </c>
      <c r="BH522" s="3">
        <v>68</v>
      </c>
      <c r="BI522" s="3">
        <v>6</v>
      </c>
      <c r="BJ522" s="3">
        <v>3878</v>
      </c>
      <c r="BK522" s="3">
        <v>4724</v>
      </c>
      <c r="BM522" s="3">
        <v>32.200000000000003</v>
      </c>
      <c r="BN522" s="5">
        <v>25926</v>
      </c>
      <c r="BO522" s="3">
        <v>1</v>
      </c>
      <c r="BP522" s="3">
        <v>13</v>
      </c>
      <c r="BQ522" s="3" t="s">
        <v>1146</v>
      </c>
      <c r="BR522" s="3" t="s">
        <v>159</v>
      </c>
      <c r="BS522" s="3">
        <v>9935</v>
      </c>
      <c r="BT522" s="3">
        <v>846</v>
      </c>
      <c r="BV522" s="3" t="s">
        <v>494</v>
      </c>
      <c r="BW522" s="3" t="s">
        <v>99</v>
      </c>
      <c r="BX522" s="3">
        <v>3</v>
      </c>
      <c r="BY522" s="3" t="s">
        <v>100</v>
      </c>
      <c r="BZ522" s="3">
        <v>135</v>
      </c>
      <c r="CA522" s="3" t="s">
        <v>101</v>
      </c>
      <c r="CD522" s="3">
        <v>30.095028200000002</v>
      </c>
      <c r="CE522" s="3">
        <v>256</v>
      </c>
      <c r="CF522" s="3">
        <v>-94.9611211</v>
      </c>
      <c r="CG522" s="3">
        <v>3</v>
      </c>
      <c r="CI522" s="3" t="s">
        <v>102</v>
      </c>
      <c r="CJ522" s="3" t="s">
        <v>495</v>
      </c>
      <c r="CK522" s="3" t="s">
        <v>152</v>
      </c>
      <c r="CL522" s="3">
        <v>393645</v>
      </c>
      <c r="CM522" s="3">
        <v>82</v>
      </c>
      <c r="CO522" s="3">
        <v>0</v>
      </c>
      <c r="CP522" s="3">
        <v>1644</v>
      </c>
    </row>
    <row r="523" spans="1:94" ht="75">
      <c r="A523" s="4">
        <v>42291301740000</v>
      </c>
      <c r="B523" s="7">
        <v>4229130174</v>
      </c>
      <c r="C523" s="4">
        <f>COUNTIF(Table2[API 10/UWI],Table1[[#This Row],[Cleaned API]])</f>
        <v>0</v>
      </c>
      <c r="D523" s="7" t="str">
        <f>IFERROR(INDEX(Table2[Permit Type],MATCH(Table1[[#This Row],[Cleaned API]],Table2[API 10/UWI],0)), "Not in Permit List")</f>
        <v>Not in Permit List</v>
      </c>
      <c r="E523" s="7" t="str">
        <f>IF(AND(Table1[[#This Row],[Occurences in Magnum Permit List]]&gt;0, Table1[[#This Row],[Data Pull Permit Type]]="NewDrill"), "Y", "N")</f>
        <v>N</v>
      </c>
      <c r="F523" s="3" t="s">
        <v>490</v>
      </c>
      <c r="G523" s="3" t="s">
        <v>1271</v>
      </c>
      <c r="H523" s="8">
        <v>2</v>
      </c>
      <c r="I523" s="3" t="s">
        <v>492</v>
      </c>
      <c r="J523" s="3" t="str">
        <f>LEFT(Table1[[#This Row],[County/Parish]],LEN(Table1[[#This Row],[County/Parish]])-5)</f>
        <v>LIBERTY</v>
      </c>
      <c r="K523" s="3" t="s">
        <v>493</v>
      </c>
      <c r="L523" s="3" t="s">
        <v>107</v>
      </c>
      <c r="M523" s="3" t="s">
        <v>94</v>
      </c>
      <c r="N523" s="3" t="s">
        <v>95</v>
      </c>
      <c r="O523" s="3">
        <v>3848</v>
      </c>
      <c r="Q523" s="5">
        <v>25873</v>
      </c>
      <c r="R523" s="5">
        <v>28795</v>
      </c>
      <c r="S523" s="3">
        <v>78</v>
      </c>
      <c r="T523" s="3">
        <v>56590</v>
      </c>
      <c r="V523" s="3">
        <v>90137</v>
      </c>
      <c r="X523" s="3">
        <v>14</v>
      </c>
      <c r="Y523" s="3">
        <v>26</v>
      </c>
      <c r="Z523" s="3">
        <v>0</v>
      </c>
      <c r="AA523" s="3">
        <v>99569</v>
      </c>
      <c r="AC523" s="3">
        <v>2421</v>
      </c>
      <c r="AD523" s="3">
        <v>552</v>
      </c>
      <c r="AE523" s="3">
        <v>26567</v>
      </c>
      <c r="AF523" s="3" t="s">
        <v>108</v>
      </c>
      <c r="AG523" s="3">
        <v>7465</v>
      </c>
      <c r="AH523" s="3">
        <v>27811</v>
      </c>
      <c r="AI523" s="3">
        <v>0</v>
      </c>
      <c r="AK523" s="3">
        <v>96</v>
      </c>
      <c r="AL523" s="3">
        <v>97</v>
      </c>
      <c r="AM523" s="3">
        <v>6</v>
      </c>
      <c r="AN523" s="3">
        <v>580871</v>
      </c>
      <c r="AO523" s="3">
        <v>0</v>
      </c>
      <c r="AP523" s="3">
        <v>117</v>
      </c>
      <c r="AQ523" s="3">
        <v>1386</v>
      </c>
      <c r="AR523" s="5">
        <v>41456</v>
      </c>
      <c r="AS523" s="3">
        <v>0</v>
      </c>
      <c r="AV523" s="3">
        <v>60</v>
      </c>
      <c r="AW523" s="3">
        <v>5469.3879999999999</v>
      </c>
      <c r="AX523" s="3">
        <v>630</v>
      </c>
      <c r="AY523" s="3">
        <v>182.83600000000001</v>
      </c>
      <c r="AZ523" s="3">
        <v>15882.4</v>
      </c>
      <c r="BA523" s="3">
        <v>538.5</v>
      </c>
      <c r="BB523" s="3">
        <v>3526</v>
      </c>
      <c r="BC523" s="3">
        <v>11</v>
      </c>
      <c r="BD523" s="3">
        <v>6193</v>
      </c>
      <c r="BE523" s="3">
        <v>7</v>
      </c>
      <c r="BF523" s="3">
        <v>6467</v>
      </c>
      <c r="BG523" s="3">
        <v>7</v>
      </c>
      <c r="BH523" s="3">
        <v>39</v>
      </c>
      <c r="BI523" s="3">
        <v>7</v>
      </c>
      <c r="BJ523" s="3">
        <v>3475</v>
      </c>
      <c r="BK523" s="3">
        <v>3784</v>
      </c>
      <c r="BM523" s="3">
        <v>32.200000000000003</v>
      </c>
      <c r="BN523" s="5">
        <v>25881</v>
      </c>
      <c r="BO523" s="3">
        <v>1</v>
      </c>
      <c r="BP523" s="3">
        <v>3</v>
      </c>
      <c r="BQ523" s="3" t="s">
        <v>1146</v>
      </c>
      <c r="BR523" s="3" t="s">
        <v>159</v>
      </c>
      <c r="BS523" s="3">
        <v>9912</v>
      </c>
      <c r="BT523" s="3">
        <v>309</v>
      </c>
      <c r="BV523" s="3" t="s">
        <v>494</v>
      </c>
      <c r="BW523" s="3" t="s">
        <v>99</v>
      </c>
      <c r="BX523" s="3">
        <v>3</v>
      </c>
      <c r="BY523" s="3" t="s">
        <v>100</v>
      </c>
      <c r="BZ523" s="3">
        <v>135</v>
      </c>
      <c r="CA523" s="3" t="s">
        <v>101</v>
      </c>
      <c r="CD523" s="3">
        <v>30.0937859</v>
      </c>
      <c r="CE523" s="3">
        <v>256</v>
      </c>
      <c r="CF523" s="3">
        <v>-94.963494900000001</v>
      </c>
      <c r="CG523" s="3">
        <v>3</v>
      </c>
      <c r="CI523" s="3" t="s">
        <v>102</v>
      </c>
      <c r="CJ523" s="3" t="s">
        <v>495</v>
      </c>
      <c r="CK523" s="3" t="s">
        <v>152</v>
      </c>
      <c r="CL523" s="3">
        <v>393622</v>
      </c>
      <c r="CM523" s="3">
        <v>196</v>
      </c>
      <c r="CN523" s="3">
        <v>1072</v>
      </c>
      <c r="CO523" s="3">
        <v>0</v>
      </c>
      <c r="CP523" s="3">
        <v>0</v>
      </c>
    </row>
    <row r="524" spans="1:94" ht="75">
      <c r="A524" s="4">
        <v>42291301730000</v>
      </c>
      <c r="B524" s="7">
        <v>4229130173</v>
      </c>
      <c r="C524" s="4">
        <f>COUNTIF(Table2[API 10/UWI],Table1[[#This Row],[Cleaned API]])</f>
        <v>0</v>
      </c>
      <c r="D524" s="7" t="str">
        <f>IFERROR(INDEX(Table2[Permit Type],MATCH(Table1[[#This Row],[Cleaned API]],Table2[API 10/UWI],0)), "Not in Permit List")</f>
        <v>Not in Permit List</v>
      </c>
      <c r="E524" s="7" t="str">
        <f>IF(AND(Table1[[#This Row],[Occurences in Magnum Permit List]]&gt;0, Table1[[#This Row],[Data Pull Permit Type]]="NewDrill"), "Y", "N")</f>
        <v>N</v>
      </c>
      <c r="F524" s="3" t="s">
        <v>490</v>
      </c>
      <c r="G524" s="3" t="s">
        <v>1272</v>
      </c>
      <c r="H524" s="8">
        <v>2</v>
      </c>
      <c r="I524" s="3" t="s">
        <v>492</v>
      </c>
      <c r="J524" s="3" t="str">
        <f>LEFT(Table1[[#This Row],[County/Parish]],LEN(Table1[[#This Row],[County/Parish]])-5)</f>
        <v>LIBERTY</v>
      </c>
      <c r="K524" s="3" t="s">
        <v>493</v>
      </c>
      <c r="L524" s="3" t="s">
        <v>107</v>
      </c>
      <c r="M524" s="3" t="s">
        <v>94</v>
      </c>
      <c r="N524" s="3" t="s">
        <v>95</v>
      </c>
      <c r="O524" s="3">
        <v>4062</v>
      </c>
      <c r="Q524" s="5">
        <v>25842</v>
      </c>
      <c r="R524" s="5">
        <v>31656</v>
      </c>
      <c r="S524" s="3">
        <v>183</v>
      </c>
      <c r="T524" s="3">
        <v>60528</v>
      </c>
      <c r="V524" s="3">
        <v>50091</v>
      </c>
      <c r="X524" s="3">
        <v>4</v>
      </c>
      <c r="Z524" s="3">
        <v>0</v>
      </c>
      <c r="AA524" s="3">
        <v>60179</v>
      </c>
      <c r="AC524" s="3">
        <v>782</v>
      </c>
      <c r="AD524" s="3">
        <v>230</v>
      </c>
      <c r="AE524" s="3">
        <v>9185</v>
      </c>
      <c r="AF524" s="3" t="s">
        <v>108</v>
      </c>
      <c r="AG524" s="3">
        <v>3697</v>
      </c>
      <c r="AH524" s="3">
        <v>9801</v>
      </c>
      <c r="AI524" s="3">
        <v>0</v>
      </c>
      <c r="AK524" s="3">
        <v>109</v>
      </c>
      <c r="AL524" s="3">
        <v>114</v>
      </c>
      <c r="AM524" s="3">
        <v>30</v>
      </c>
      <c r="AN524" s="3">
        <v>682967</v>
      </c>
      <c r="AO524" s="3">
        <v>0</v>
      </c>
      <c r="AP524" s="3">
        <v>614</v>
      </c>
      <c r="AQ524" s="3">
        <v>35</v>
      </c>
      <c r="AR524" s="5">
        <v>43814</v>
      </c>
      <c r="AS524" s="3">
        <v>0</v>
      </c>
      <c r="AV524" s="3">
        <v>280</v>
      </c>
      <c r="AX524" s="3">
        <v>1210</v>
      </c>
      <c r="AZ524" s="3">
        <v>3631.8</v>
      </c>
      <c r="BB524" s="3">
        <v>6743</v>
      </c>
      <c r="BC524" s="3">
        <v>7</v>
      </c>
      <c r="BD524" s="3">
        <v>3265</v>
      </c>
      <c r="BE524" s="3">
        <v>2</v>
      </c>
      <c r="BF524" s="3">
        <v>3415</v>
      </c>
      <c r="BG524" s="3">
        <v>2</v>
      </c>
      <c r="BH524" s="3">
        <v>20</v>
      </c>
      <c r="BI524" s="3">
        <v>2</v>
      </c>
      <c r="BJ524" s="3">
        <v>3618</v>
      </c>
      <c r="BK524" s="3">
        <v>3884</v>
      </c>
      <c r="BM524" s="3">
        <v>32.200000000000003</v>
      </c>
      <c r="BN524" s="5">
        <v>25866</v>
      </c>
      <c r="BO524" s="3">
        <v>1</v>
      </c>
      <c r="BP524" s="3">
        <v>1</v>
      </c>
      <c r="BQ524" s="3" t="s">
        <v>1146</v>
      </c>
      <c r="BR524" s="3" t="s">
        <v>159</v>
      </c>
      <c r="BS524" s="3">
        <v>9907</v>
      </c>
      <c r="BT524" s="3">
        <v>266</v>
      </c>
      <c r="BV524" s="3" t="s">
        <v>494</v>
      </c>
      <c r="BW524" s="3" t="s">
        <v>99</v>
      </c>
      <c r="BX524" s="3">
        <v>3</v>
      </c>
      <c r="BY524" s="3" t="s">
        <v>100</v>
      </c>
      <c r="BZ524" s="3">
        <v>135</v>
      </c>
      <c r="CA524" s="3" t="s">
        <v>101</v>
      </c>
      <c r="CD524" s="3">
        <v>30.0939066</v>
      </c>
      <c r="CE524" s="3">
        <v>256</v>
      </c>
      <c r="CF524" s="3">
        <v>-94.962301699999998</v>
      </c>
      <c r="CG524" s="3">
        <v>3</v>
      </c>
      <c r="CI524" s="3" t="s">
        <v>102</v>
      </c>
      <c r="CJ524" s="3" t="s">
        <v>495</v>
      </c>
      <c r="CK524" s="3" t="s">
        <v>152</v>
      </c>
      <c r="CL524" s="3">
        <v>393617</v>
      </c>
      <c r="CM524" s="3">
        <v>60</v>
      </c>
      <c r="CO524" s="3">
        <v>0</v>
      </c>
      <c r="CP524" s="3">
        <v>1644</v>
      </c>
    </row>
    <row r="525" spans="1:94" ht="75">
      <c r="A525" s="4">
        <v>42291053560000</v>
      </c>
      <c r="B525" s="7">
        <v>4229105356</v>
      </c>
      <c r="C525" s="4">
        <f>COUNTIF(Table2[API 10/UWI],Table1[[#This Row],[Cleaned API]])</f>
        <v>0</v>
      </c>
      <c r="D525" s="7" t="str">
        <f>IFERROR(INDEX(Table2[Permit Type],MATCH(Table1[[#This Row],[Cleaned API]],Table2[API 10/UWI],0)), "Not in Permit List")</f>
        <v>Not in Permit List</v>
      </c>
      <c r="E525" s="7" t="str">
        <f>IF(AND(Table1[[#This Row],[Occurences in Magnum Permit List]]&gt;0, Table1[[#This Row],[Data Pull Permit Type]]="NewDrill"), "Y", "N")</f>
        <v>N</v>
      </c>
      <c r="F525" s="3" t="s">
        <v>490</v>
      </c>
      <c r="G525" s="3" t="s">
        <v>1273</v>
      </c>
      <c r="H525" s="8"/>
      <c r="I525" s="3" t="s">
        <v>492</v>
      </c>
      <c r="J525" s="3" t="str">
        <f>LEFT(Table1[[#This Row],[County/Parish]],LEN(Table1[[#This Row],[County/Parish]])-5)</f>
        <v>LIBERTY</v>
      </c>
      <c r="K525" s="3" t="s">
        <v>493</v>
      </c>
      <c r="L525" s="3" t="s">
        <v>107</v>
      </c>
      <c r="M525" s="3" t="s">
        <v>94</v>
      </c>
      <c r="N525" s="3" t="s">
        <v>119</v>
      </c>
      <c r="O525" s="3">
        <v>7300</v>
      </c>
      <c r="Q525" s="5">
        <v>24593</v>
      </c>
      <c r="R525" s="5">
        <v>34608</v>
      </c>
      <c r="S525" s="3">
        <v>276</v>
      </c>
      <c r="T525" s="3">
        <v>348758</v>
      </c>
      <c r="V525" s="3">
        <v>461847</v>
      </c>
      <c r="X525" s="3">
        <v>54</v>
      </c>
      <c r="Z525" s="3">
        <v>0</v>
      </c>
      <c r="AA525" s="3">
        <v>519973</v>
      </c>
      <c r="AC525" s="3">
        <v>224</v>
      </c>
      <c r="AD525" s="3">
        <v>114</v>
      </c>
      <c r="AE525" s="3">
        <v>22873</v>
      </c>
      <c r="AF525" s="3" t="s">
        <v>108</v>
      </c>
      <c r="AG525" s="3">
        <v>10788</v>
      </c>
      <c r="AH525" s="3">
        <v>24671</v>
      </c>
      <c r="AI525" s="3">
        <v>0</v>
      </c>
      <c r="AK525" s="3">
        <v>71</v>
      </c>
      <c r="AL525" s="3">
        <v>75</v>
      </c>
      <c r="AM525" s="3">
        <v>27</v>
      </c>
      <c r="AN525" s="3">
        <v>452333</v>
      </c>
      <c r="AO525" s="3">
        <v>0</v>
      </c>
      <c r="AR525" s="5">
        <v>43814</v>
      </c>
      <c r="AV525" s="3">
        <v>380</v>
      </c>
      <c r="AW525" s="3">
        <v>6.4939999999999998</v>
      </c>
      <c r="AX525" s="3">
        <v>760</v>
      </c>
      <c r="AY525" s="3">
        <v>154000</v>
      </c>
      <c r="AZ525" s="3">
        <v>2653.4</v>
      </c>
      <c r="BB525" s="3">
        <v>11556</v>
      </c>
      <c r="BC525" s="3">
        <v>73</v>
      </c>
      <c r="BD525" s="3">
        <v>11124</v>
      </c>
      <c r="BE525" s="3">
        <v>40</v>
      </c>
      <c r="BF525" s="3">
        <v>12026</v>
      </c>
      <c r="BG525" s="3">
        <v>40</v>
      </c>
      <c r="BH525" s="3">
        <v>72</v>
      </c>
      <c r="BI525" s="3">
        <v>40</v>
      </c>
      <c r="BJ525" s="3">
        <v>3885</v>
      </c>
      <c r="BK525" s="3">
        <v>6240</v>
      </c>
      <c r="BM525" s="3">
        <v>32.200000000000003</v>
      </c>
      <c r="BN525" s="5">
        <v>24622</v>
      </c>
      <c r="BO525" s="3">
        <v>2</v>
      </c>
      <c r="BP525" s="3">
        <v>8</v>
      </c>
      <c r="BQ525" s="3" t="s">
        <v>1146</v>
      </c>
      <c r="BR525" s="3" t="s">
        <v>159</v>
      </c>
      <c r="BS525" s="3">
        <v>8738</v>
      </c>
      <c r="BT525" s="3">
        <v>2355</v>
      </c>
      <c r="BV525" s="3" t="s">
        <v>494</v>
      </c>
      <c r="BW525" s="3" t="s">
        <v>99</v>
      </c>
      <c r="BX525" s="3">
        <v>3</v>
      </c>
      <c r="BY525" s="3" t="s">
        <v>100</v>
      </c>
      <c r="BZ525" s="3">
        <v>135</v>
      </c>
      <c r="CA525" s="3" t="s">
        <v>101</v>
      </c>
      <c r="CD525" s="3">
        <v>30.090946299999999</v>
      </c>
      <c r="CE525" s="3">
        <v>256</v>
      </c>
      <c r="CF525" s="3">
        <v>-94.963755800000001</v>
      </c>
      <c r="CG525" s="3">
        <v>3</v>
      </c>
      <c r="CI525" s="3" t="s">
        <v>102</v>
      </c>
      <c r="CJ525" s="3" t="s">
        <v>495</v>
      </c>
      <c r="CK525" s="3" t="s">
        <v>152</v>
      </c>
      <c r="CL525" s="3">
        <v>392463</v>
      </c>
      <c r="CM525" s="3">
        <v>616</v>
      </c>
      <c r="CN525" s="3">
        <v>4</v>
      </c>
      <c r="CO525" s="3">
        <v>0</v>
      </c>
      <c r="CP525" s="3">
        <v>176</v>
      </c>
    </row>
    <row r="526" spans="1:94" ht="45">
      <c r="A526" s="4">
        <v>42089004710000</v>
      </c>
      <c r="B526" s="7">
        <v>4208900471</v>
      </c>
      <c r="C526" s="4">
        <f>COUNTIF(Table2[API 10/UWI],Table1[[#This Row],[Cleaned API]])</f>
        <v>2</v>
      </c>
      <c r="D526" s="7" t="str">
        <f>IFERROR(INDEX(Table2[Permit Type],MATCH(Table1[[#This Row],[Cleaned API]],Table2[API 10/UWI],0)), "Not in Permit List")</f>
        <v>Amended</v>
      </c>
      <c r="E526" s="7" t="str">
        <f>IF(AND(Table1[[#This Row],[Occurences in Magnum Permit List]]&gt;0, Table1[[#This Row],[Data Pull Permit Type]]="NewDrill"), "Y", "N")</f>
        <v>N</v>
      </c>
      <c r="F526" s="3" t="s">
        <v>89</v>
      </c>
      <c r="G526" s="3" t="s">
        <v>1274</v>
      </c>
      <c r="H526" s="8" t="s">
        <v>320</v>
      </c>
      <c r="I526" s="3" t="s">
        <v>179</v>
      </c>
      <c r="J526" s="3" t="str">
        <f>LEFT(Table1[[#This Row],[County/Parish]],LEN(Table1[[#This Row],[County/Parish]])-5)</f>
        <v>COLORADO</v>
      </c>
      <c r="K526" s="3" t="s">
        <v>1268</v>
      </c>
      <c r="L526" s="3" t="s">
        <v>107</v>
      </c>
      <c r="M526" s="3" t="s">
        <v>94</v>
      </c>
      <c r="N526" s="3" t="s">
        <v>119</v>
      </c>
      <c r="O526" s="3">
        <v>11455</v>
      </c>
      <c r="P526" s="5">
        <v>38470</v>
      </c>
      <c r="Q526" s="5">
        <v>24077</v>
      </c>
      <c r="R526" s="5">
        <v>38473</v>
      </c>
      <c r="S526" s="3">
        <v>445</v>
      </c>
      <c r="T526" s="3">
        <v>23789</v>
      </c>
      <c r="V526" s="3">
        <v>59737</v>
      </c>
      <c r="X526" s="3">
        <v>1</v>
      </c>
      <c r="Z526" s="3">
        <v>0</v>
      </c>
      <c r="AA526" s="3">
        <v>63702</v>
      </c>
      <c r="AC526" s="3">
        <v>235</v>
      </c>
      <c r="AE526" s="3">
        <v>2234</v>
      </c>
      <c r="AF526" s="3" t="s">
        <v>108</v>
      </c>
      <c r="AG526" s="3">
        <v>0</v>
      </c>
      <c r="AH526" s="3">
        <v>2234</v>
      </c>
      <c r="AI526" s="3">
        <v>0</v>
      </c>
      <c r="AJ526" s="3" t="s">
        <v>181</v>
      </c>
      <c r="AK526" s="3">
        <v>8</v>
      </c>
      <c r="AL526" s="3">
        <v>8</v>
      </c>
      <c r="AM526" s="3">
        <v>0</v>
      </c>
      <c r="AN526" s="3">
        <v>45484</v>
      </c>
      <c r="AO526" s="3">
        <v>0</v>
      </c>
      <c r="AP526" s="3">
        <v>352</v>
      </c>
      <c r="AR526" s="5">
        <v>39613</v>
      </c>
      <c r="AS526" s="3">
        <v>0</v>
      </c>
      <c r="AV526" s="3">
        <v>0</v>
      </c>
      <c r="AX526" s="3">
        <v>400</v>
      </c>
      <c r="BB526" s="3">
        <v>686</v>
      </c>
      <c r="BC526" s="3">
        <v>11</v>
      </c>
      <c r="BD526" s="3">
        <v>630</v>
      </c>
      <c r="BE526" s="3">
        <v>30</v>
      </c>
      <c r="BF526" s="3">
        <v>707</v>
      </c>
      <c r="BG526" s="3">
        <v>30</v>
      </c>
      <c r="BH526" s="3">
        <v>4</v>
      </c>
      <c r="BI526" s="3">
        <v>30</v>
      </c>
      <c r="BK526" s="3">
        <v>7963</v>
      </c>
      <c r="BM526" s="3">
        <v>33.4</v>
      </c>
      <c r="BN526" s="5">
        <v>38853</v>
      </c>
      <c r="BO526" s="3">
        <v>1</v>
      </c>
      <c r="BP526" s="3">
        <v>2</v>
      </c>
      <c r="BR526" s="3" t="s">
        <v>165</v>
      </c>
      <c r="BS526" s="3">
        <v>8082</v>
      </c>
      <c r="BV526" s="3" t="s">
        <v>344</v>
      </c>
      <c r="BW526" s="3" t="s">
        <v>99</v>
      </c>
      <c r="BX526" s="3">
        <v>3</v>
      </c>
      <c r="BY526" s="3" t="s">
        <v>100</v>
      </c>
      <c r="CA526" s="3" t="s">
        <v>101</v>
      </c>
      <c r="CD526" s="3">
        <v>29.513596199999999</v>
      </c>
      <c r="CE526" s="3">
        <v>456</v>
      </c>
      <c r="CF526" s="3">
        <v>-96.599137900000002</v>
      </c>
      <c r="CI526" s="3" t="s">
        <v>102</v>
      </c>
      <c r="CJ526" s="3" t="s">
        <v>89</v>
      </c>
      <c r="CK526" s="3" t="s">
        <v>345</v>
      </c>
      <c r="CL526" s="3">
        <v>391825</v>
      </c>
      <c r="CM526" s="3">
        <v>387</v>
      </c>
      <c r="CO526" s="3">
        <v>0</v>
      </c>
      <c r="CP526" s="3">
        <v>0</v>
      </c>
    </row>
    <row r="527" spans="1:94" ht="60">
      <c r="A527" s="4">
        <v>42089000530000</v>
      </c>
      <c r="B527" s="7">
        <v>4208900053</v>
      </c>
      <c r="C527" s="4">
        <f>COUNTIF(Table2[API 10/UWI],Table1[[#This Row],[Cleaned API]])</f>
        <v>2</v>
      </c>
      <c r="D527" s="7" t="str">
        <f>IFERROR(INDEX(Table2[Permit Type],MATCH(Table1[[#This Row],[Cleaned API]],Table2[API 10/UWI],0)), "Not in Permit List")</f>
        <v>Recomplete</v>
      </c>
      <c r="E527" s="7" t="str">
        <f>IF(AND(Table1[[#This Row],[Occurences in Magnum Permit List]]&gt;0, Table1[[#This Row],[Data Pull Permit Type]]="NewDrill"), "Y", "N")</f>
        <v>N</v>
      </c>
      <c r="F527" s="3" t="s">
        <v>502</v>
      </c>
      <c r="G527" s="3" t="s">
        <v>1275</v>
      </c>
      <c r="H527" s="8" t="s">
        <v>1276</v>
      </c>
      <c r="I527" s="3" t="s">
        <v>179</v>
      </c>
      <c r="J527" s="3" t="str">
        <f>LEFT(Table1[[#This Row],[County/Parish]],LEN(Table1[[#This Row],[County/Parish]])-5)</f>
        <v>COLORADO</v>
      </c>
      <c r="K527" s="3" t="s">
        <v>1277</v>
      </c>
      <c r="L527" s="3" t="s">
        <v>107</v>
      </c>
      <c r="M527" s="3" t="s">
        <v>94</v>
      </c>
      <c r="N527" s="3" t="s">
        <v>95</v>
      </c>
      <c r="O527" s="3">
        <v>9667</v>
      </c>
      <c r="P527" s="5">
        <v>35597</v>
      </c>
      <c r="Q527" s="5">
        <v>23437</v>
      </c>
      <c r="R527" s="5">
        <v>35551</v>
      </c>
      <c r="S527" s="3">
        <v>383</v>
      </c>
      <c r="T527" s="3">
        <v>1919352</v>
      </c>
      <c r="V527" s="3">
        <v>175962</v>
      </c>
      <c r="X527" s="3">
        <v>10</v>
      </c>
      <c r="Y527" s="3">
        <v>181</v>
      </c>
      <c r="Z527" s="3">
        <v>0</v>
      </c>
      <c r="AA527" s="3">
        <v>495854</v>
      </c>
      <c r="AC527" s="3">
        <v>259</v>
      </c>
      <c r="AE527" s="3">
        <v>1498</v>
      </c>
      <c r="AF527" s="3" t="s">
        <v>108</v>
      </c>
      <c r="AG527" s="3">
        <v>0</v>
      </c>
      <c r="AH527" s="3">
        <v>1498</v>
      </c>
      <c r="AI527" s="3">
        <v>0</v>
      </c>
      <c r="AJ527" s="3" t="s">
        <v>181</v>
      </c>
      <c r="AK527" s="3">
        <v>9</v>
      </c>
      <c r="AL527" s="3">
        <v>9</v>
      </c>
      <c r="AM527" s="3">
        <v>0</v>
      </c>
      <c r="AN527" s="3">
        <v>55600</v>
      </c>
      <c r="AO527" s="3">
        <v>0</v>
      </c>
      <c r="AP527" s="3">
        <v>2189</v>
      </c>
      <c r="AQ527" s="3">
        <v>9366</v>
      </c>
      <c r="AR527" s="5">
        <v>39934</v>
      </c>
      <c r="AS527" s="3">
        <v>0</v>
      </c>
      <c r="AV527" s="3">
        <v>0</v>
      </c>
      <c r="AW527" s="3">
        <v>8121.3720000000003</v>
      </c>
      <c r="AX527" s="3">
        <v>10910</v>
      </c>
      <c r="AY527" s="3">
        <v>123.13200000000001</v>
      </c>
      <c r="BA527" s="3">
        <v>55.2</v>
      </c>
      <c r="BB527" s="3">
        <v>41721</v>
      </c>
      <c r="BC527" s="3">
        <v>36</v>
      </c>
      <c r="BD527" s="3">
        <v>1366</v>
      </c>
      <c r="BE527" s="3">
        <v>70</v>
      </c>
      <c r="BF527" s="3">
        <v>8320</v>
      </c>
      <c r="BG527" s="3">
        <v>70</v>
      </c>
      <c r="BH527" s="3">
        <v>50</v>
      </c>
      <c r="BI527" s="3">
        <v>70</v>
      </c>
      <c r="BJ527" s="3">
        <v>9239</v>
      </c>
      <c r="BK527" s="3">
        <v>9586</v>
      </c>
      <c r="BM527" s="3">
        <v>39</v>
      </c>
      <c r="BN527" s="5">
        <v>22678</v>
      </c>
      <c r="BO527" s="3">
        <v>1</v>
      </c>
      <c r="BP527" s="3">
        <v>2</v>
      </c>
      <c r="BQ527" s="3" t="s">
        <v>1234</v>
      </c>
      <c r="BR527" s="3" t="s">
        <v>1041</v>
      </c>
      <c r="BS527" s="3">
        <v>7555</v>
      </c>
      <c r="BT527" s="3">
        <v>347</v>
      </c>
      <c r="BV527" s="3" t="s">
        <v>894</v>
      </c>
      <c r="BW527" s="3" t="s">
        <v>99</v>
      </c>
      <c r="BX527" s="3">
        <v>3</v>
      </c>
      <c r="BY527" s="3" t="s">
        <v>100</v>
      </c>
      <c r="CA527" s="3" t="s">
        <v>101</v>
      </c>
      <c r="CD527" s="3">
        <v>29.766020399999999</v>
      </c>
      <c r="CE527" s="3">
        <v>13</v>
      </c>
      <c r="CF527" s="3">
        <v>-96.549291400000001</v>
      </c>
      <c r="CI527" s="3" t="s">
        <v>102</v>
      </c>
      <c r="CJ527" s="3" t="s">
        <v>502</v>
      </c>
      <c r="CK527" s="3" t="s">
        <v>963</v>
      </c>
      <c r="CL527" s="3">
        <v>391323</v>
      </c>
      <c r="CM527" s="3">
        <v>758</v>
      </c>
      <c r="CN527" s="3">
        <v>6156</v>
      </c>
      <c r="CO527" s="3">
        <v>0</v>
      </c>
      <c r="CP527" s="3">
        <v>0</v>
      </c>
    </row>
    <row r="528" spans="1:94" ht="60">
      <c r="A528" s="4">
        <v>42481010400000</v>
      </c>
      <c r="B528" s="7">
        <v>4248101040</v>
      </c>
      <c r="C528" s="4">
        <f>COUNTIF(Table2[API 10/UWI],Table1[[#This Row],[Cleaned API]])</f>
        <v>0</v>
      </c>
      <c r="D528" s="7" t="str">
        <f>IFERROR(INDEX(Table2[Permit Type],MATCH(Table1[[#This Row],[Cleaned API]],Table2[API 10/UWI],0)), "Not in Permit List")</f>
        <v>Not in Permit List</v>
      </c>
      <c r="E528" s="7" t="str">
        <f>IF(AND(Table1[[#This Row],[Occurences in Magnum Permit List]]&gt;0, Table1[[#This Row],[Data Pull Permit Type]]="NewDrill"), "Y", "N")</f>
        <v>N</v>
      </c>
      <c r="F528" s="3" t="s">
        <v>490</v>
      </c>
      <c r="G528" s="3" t="s">
        <v>1278</v>
      </c>
      <c r="H528" s="8"/>
      <c r="I528" s="3" t="s">
        <v>142</v>
      </c>
      <c r="J528" s="3" t="str">
        <f>LEFT(Table1[[#This Row],[County/Parish]],LEN(Table1[[#This Row],[County/Parish]])-5)</f>
        <v>WHARTON</v>
      </c>
      <c r="K528" s="3" t="s">
        <v>1279</v>
      </c>
      <c r="L528" s="3" t="s">
        <v>107</v>
      </c>
      <c r="M528" s="3" t="s">
        <v>94</v>
      </c>
      <c r="N528" s="3" t="s">
        <v>95</v>
      </c>
      <c r="O528" s="3">
        <v>6480</v>
      </c>
      <c r="Q528" s="5">
        <v>23377</v>
      </c>
      <c r="R528" s="5">
        <v>36617</v>
      </c>
      <c r="S528" s="3">
        <v>375</v>
      </c>
      <c r="T528" s="3">
        <v>110397</v>
      </c>
      <c r="V528" s="3">
        <v>171301</v>
      </c>
      <c r="X528" s="3">
        <v>4</v>
      </c>
      <c r="Z528" s="3">
        <v>666091</v>
      </c>
      <c r="AA528" s="3">
        <v>189701</v>
      </c>
      <c r="AC528" s="3">
        <v>245</v>
      </c>
      <c r="AE528" s="3">
        <v>6499</v>
      </c>
      <c r="AF528" s="3" t="s">
        <v>108</v>
      </c>
      <c r="AG528" s="3">
        <v>0</v>
      </c>
      <c r="AH528" s="3">
        <v>6499</v>
      </c>
      <c r="AI528" s="3">
        <v>25209</v>
      </c>
      <c r="AK528" s="3">
        <v>35</v>
      </c>
      <c r="AL528" s="3">
        <v>35</v>
      </c>
      <c r="AM528" s="3">
        <v>0</v>
      </c>
      <c r="AN528" s="3">
        <v>210000</v>
      </c>
      <c r="AO528" s="3">
        <v>13</v>
      </c>
      <c r="AP528" s="3">
        <v>333</v>
      </c>
      <c r="AR528" s="5">
        <v>38384</v>
      </c>
      <c r="AS528" s="3">
        <v>2233</v>
      </c>
      <c r="AV528" s="3">
        <v>0</v>
      </c>
      <c r="AX528" s="3">
        <v>640</v>
      </c>
      <c r="BB528" s="3">
        <v>7003</v>
      </c>
      <c r="BC528" s="3">
        <v>209</v>
      </c>
      <c r="BD528" s="3">
        <v>1858</v>
      </c>
      <c r="BE528" s="3">
        <v>44</v>
      </c>
      <c r="BF528" s="3">
        <v>2217</v>
      </c>
      <c r="BG528" s="3">
        <v>44</v>
      </c>
      <c r="BH528" s="3">
        <v>13</v>
      </c>
      <c r="BI528" s="3">
        <v>44</v>
      </c>
      <c r="BJ528" s="3">
        <v>6289</v>
      </c>
      <c r="BK528" s="3">
        <v>6317</v>
      </c>
      <c r="BM528" s="3">
        <v>30</v>
      </c>
      <c r="BN528" s="5">
        <v>22920</v>
      </c>
      <c r="BO528" s="3">
        <v>1</v>
      </c>
      <c r="BP528" s="3">
        <v>2</v>
      </c>
      <c r="BQ528" s="3" t="s">
        <v>842</v>
      </c>
      <c r="BR528" s="3" t="s">
        <v>335</v>
      </c>
      <c r="BS528" s="3">
        <v>7514</v>
      </c>
      <c r="BT528" s="3">
        <v>28</v>
      </c>
      <c r="BV528" s="3" t="s">
        <v>550</v>
      </c>
      <c r="BW528" s="3" t="s">
        <v>99</v>
      </c>
      <c r="BX528" s="3">
        <v>3</v>
      </c>
      <c r="BY528" s="3" t="s">
        <v>100</v>
      </c>
      <c r="CA528" s="3" t="s">
        <v>101</v>
      </c>
      <c r="CD528" s="3">
        <v>29.2621252</v>
      </c>
      <c r="CE528" s="3">
        <v>7</v>
      </c>
      <c r="CF528" s="3">
        <v>-96.059686200000002</v>
      </c>
      <c r="CI528" s="3" t="s">
        <v>102</v>
      </c>
      <c r="CJ528" s="3" t="s">
        <v>495</v>
      </c>
      <c r="CK528" s="3" t="s">
        <v>551</v>
      </c>
      <c r="CL528" s="3">
        <v>391284</v>
      </c>
      <c r="CM528" s="3">
        <v>63</v>
      </c>
      <c r="CO528" s="3">
        <v>211</v>
      </c>
      <c r="CP528" s="3">
        <v>0</v>
      </c>
    </row>
    <row r="529" spans="1:94" ht="60">
      <c r="A529" s="4">
        <v>42481010370000</v>
      </c>
      <c r="B529" s="7">
        <v>4248101037</v>
      </c>
      <c r="C529" s="4">
        <f>COUNTIF(Table2[API 10/UWI],Table1[[#This Row],[Cleaned API]])</f>
        <v>0</v>
      </c>
      <c r="D529" s="7" t="str">
        <f>IFERROR(INDEX(Table2[Permit Type],MATCH(Table1[[#This Row],[Cleaned API]],Table2[API 10/UWI],0)), "Not in Permit List")</f>
        <v>Not in Permit List</v>
      </c>
      <c r="E529" s="7" t="str">
        <f>IF(AND(Table1[[#This Row],[Occurences in Magnum Permit List]]&gt;0, Table1[[#This Row],[Data Pull Permit Type]]="NewDrill"), "Y", "N")</f>
        <v>N</v>
      </c>
      <c r="F529" s="3" t="s">
        <v>490</v>
      </c>
      <c r="G529" s="3" t="s">
        <v>1280</v>
      </c>
      <c r="H529" s="8"/>
      <c r="I529" s="3" t="s">
        <v>142</v>
      </c>
      <c r="J529" s="3" t="str">
        <f>LEFT(Table1[[#This Row],[County/Parish]],LEN(Table1[[#This Row],[County/Parish]])-5)</f>
        <v>WHARTON</v>
      </c>
      <c r="K529" s="3" t="s">
        <v>1179</v>
      </c>
      <c r="L529" s="3" t="s">
        <v>107</v>
      </c>
      <c r="M529" s="3" t="s">
        <v>94</v>
      </c>
      <c r="N529" s="3" t="s">
        <v>95</v>
      </c>
      <c r="O529" s="3">
        <v>6463</v>
      </c>
      <c r="P529" s="5">
        <v>22587</v>
      </c>
      <c r="Q529" s="5">
        <v>22616</v>
      </c>
      <c r="R529" s="5">
        <v>31503</v>
      </c>
      <c r="S529" s="3">
        <v>250</v>
      </c>
      <c r="T529" s="3">
        <v>42381</v>
      </c>
      <c r="V529" s="3">
        <v>440335</v>
      </c>
      <c r="X529" s="3">
        <v>32</v>
      </c>
      <c r="Z529" s="3">
        <v>0</v>
      </c>
      <c r="AA529" s="3">
        <v>447399</v>
      </c>
      <c r="AC529" s="3">
        <v>3136</v>
      </c>
      <c r="AE529" s="3">
        <v>34640</v>
      </c>
      <c r="AF529" s="3" t="s">
        <v>108</v>
      </c>
      <c r="AG529" s="3">
        <v>0</v>
      </c>
      <c r="AH529" s="3">
        <v>34640</v>
      </c>
      <c r="AI529" s="3">
        <v>0</v>
      </c>
      <c r="AK529" s="3">
        <v>141</v>
      </c>
      <c r="AL529" s="3">
        <v>141</v>
      </c>
      <c r="AM529" s="3">
        <v>0</v>
      </c>
      <c r="AN529" s="3">
        <v>843290</v>
      </c>
      <c r="AO529" s="3">
        <v>0</v>
      </c>
      <c r="AP529" s="3">
        <v>3916</v>
      </c>
      <c r="AR529" s="5">
        <v>38384</v>
      </c>
      <c r="AS529" s="3">
        <v>0</v>
      </c>
      <c r="AV529" s="3">
        <v>0</v>
      </c>
      <c r="AX529" s="3">
        <v>100</v>
      </c>
      <c r="BB529" s="3">
        <v>1180</v>
      </c>
      <c r="BC529" s="3">
        <v>8</v>
      </c>
      <c r="BD529" s="3">
        <v>8027</v>
      </c>
      <c r="BE529" s="3">
        <v>4</v>
      </c>
      <c r="BF529" s="3">
        <v>8027</v>
      </c>
      <c r="BG529" s="3">
        <v>4</v>
      </c>
      <c r="BH529" s="3">
        <v>48</v>
      </c>
      <c r="BI529" s="3">
        <v>4</v>
      </c>
      <c r="BJ529" s="3">
        <v>6007</v>
      </c>
      <c r="BK529" s="3">
        <v>6328</v>
      </c>
      <c r="BM529" s="3">
        <v>28</v>
      </c>
      <c r="BN529" s="5">
        <v>22624</v>
      </c>
      <c r="BO529" s="3">
        <v>1</v>
      </c>
      <c r="BP529" s="3">
        <v>3</v>
      </c>
      <c r="BS529" s="3">
        <v>6688</v>
      </c>
      <c r="BT529" s="3">
        <v>321</v>
      </c>
      <c r="BV529" s="3" t="s">
        <v>550</v>
      </c>
      <c r="BW529" s="3" t="s">
        <v>99</v>
      </c>
      <c r="BX529" s="3">
        <v>3</v>
      </c>
      <c r="BY529" s="3" t="s">
        <v>100</v>
      </c>
      <c r="CA529" s="3" t="s">
        <v>101</v>
      </c>
      <c r="CD529" s="3">
        <v>29.261068600000002</v>
      </c>
      <c r="CE529" s="3">
        <v>7</v>
      </c>
      <c r="CF529" s="3">
        <v>-96.068976800000002</v>
      </c>
      <c r="CI529" s="3" t="s">
        <v>102</v>
      </c>
      <c r="CJ529" s="3" t="s">
        <v>495</v>
      </c>
      <c r="CK529" s="3" t="s">
        <v>551</v>
      </c>
      <c r="CL529" s="3">
        <v>390521</v>
      </c>
      <c r="CM529" s="3">
        <v>4253</v>
      </c>
      <c r="CO529" s="3">
        <v>0</v>
      </c>
      <c r="CP529" s="3">
        <v>0</v>
      </c>
    </row>
    <row r="530" spans="1:94" ht="75">
      <c r="A530" s="4">
        <v>42291044090000</v>
      </c>
      <c r="B530" s="7">
        <v>4229104409</v>
      </c>
      <c r="C530" s="4">
        <f>COUNTIF(Table2[API 10/UWI],Table1[[#This Row],[Cleaned API]])</f>
        <v>0</v>
      </c>
      <c r="D530" s="7" t="str">
        <f>IFERROR(INDEX(Table2[Permit Type],MATCH(Table1[[#This Row],[Cleaned API]],Table2[API 10/UWI],0)), "Not in Permit List")</f>
        <v>Not in Permit List</v>
      </c>
      <c r="E530" s="7" t="str">
        <f>IF(AND(Table1[[#This Row],[Occurences in Magnum Permit List]]&gt;0, Table1[[#This Row],[Data Pull Permit Type]]="NewDrill"), "Y", "N")</f>
        <v>N</v>
      </c>
      <c r="F530" s="3" t="s">
        <v>89</v>
      </c>
      <c r="G530" s="3" t="s">
        <v>559</v>
      </c>
      <c r="H530" s="8"/>
      <c r="I530" s="3" t="s">
        <v>492</v>
      </c>
      <c r="J530" s="3" t="str">
        <f>LEFT(Table1[[#This Row],[County/Parish]],LEN(Table1[[#This Row],[County/Parish]])-5)</f>
        <v>LIBERTY</v>
      </c>
      <c r="K530" s="3" t="s">
        <v>560</v>
      </c>
      <c r="L530" s="3" t="s">
        <v>107</v>
      </c>
      <c r="M530" s="3" t="s">
        <v>94</v>
      </c>
      <c r="N530" s="3" t="s">
        <v>95</v>
      </c>
      <c r="O530" s="3">
        <v>13977</v>
      </c>
      <c r="Q530" s="5">
        <v>21976</v>
      </c>
      <c r="R530" s="5">
        <v>36220</v>
      </c>
      <c r="S530" s="3">
        <v>461</v>
      </c>
      <c r="T530" s="3">
        <v>1490272</v>
      </c>
      <c r="V530" s="3">
        <v>1370184</v>
      </c>
      <c r="X530" s="3">
        <v>6</v>
      </c>
      <c r="Z530" s="3">
        <v>13699763</v>
      </c>
      <c r="AA530" s="3">
        <v>1618563</v>
      </c>
      <c r="AC530" s="3">
        <v>7573</v>
      </c>
      <c r="AE530" s="3">
        <v>78448</v>
      </c>
      <c r="AF530" s="3" t="s">
        <v>108</v>
      </c>
      <c r="AG530" s="3">
        <v>0</v>
      </c>
      <c r="AH530" s="3">
        <v>78448</v>
      </c>
      <c r="AI530" s="3">
        <v>784470</v>
      </c>
      <c r="AK530" s="3">
        <v>452</v>
      </c>
      <c r="AL530" s="3">
        <v>452</v>
      </c>
      <c r="AM530" s="3">
        <v>0</v>
      </c>
      <c r="AN530" s="3">
        <v>2711600</v>
      </c>
      <c r="AO530" s="3">
        <v>30</v>
      </c>
      <c r="AP530" s="3">
        <v>1796</v>
      </c>
      <c r="AR530" s="5">
        <v>38534</v>
      </c>
      <c r="AS530" s="3">
        <v>16530</v>
      </c>
      <c r="AV530" s="3">
        <v>0</v>
      </c>
      <c r="AX530" s="3">
        <v>1090</v>
      </c>
      <c r="BB530" s="3">
        <v>33799</v>
      </c>
      <c r="BC530" s="3">
        <v>8</v>
      </c>
      <c r="BD530" s="3">
        <v>15810</v>
      </c>
      <c r="BE530" s="3">
        <v>18</v>
      </c>
      <c r="BF530" s="3">
        <v>19360</v>
      </c>
      <c r="BG530" s="3">
        <v>89</v>
      </c>
      <c r="BH530" s="3">
        <v>116</v>
      </c>
      <c r="BI530" s="3">
        <v>89</v>
      </c>
      <c r="BJ530" s="3">
        <v>2844</v>
      </c>
      <c r="BK530" s="3">
        <v>11111</v>
      </c>
      <c r="BM530" s="3">
        <v>49</v>
      </c>
      <c r="BN530" s="5">
        <v>21817</v>
      </c>
      <c r="BO530" s="3">
        <v>1</v>
      </c>
      <c r="BP530" s="3">
        <v>4</v>
      </c>
      <c r="BR530" s="3" t="s">
        <v>159</v>
      </c>
      <c r="BS530" s="3">
        <v>6192</v>
      </c>
      <c r="BT530" s="3">
        <v>8267</v>
      </c>
      <c r="BV530" s="3" t="s">
        <v>561</v>
      </c>
      <c r="BW530" s="3" t="s">
        <v>99</v>
      </c>
      <c r="BX530" s="3">
        <v>3</v>
      </c>
      <c r="BY530" s="3" t="s">
        <v>100</v>
      </c>
      <c r="BZ530" s="3">
        <v>161</v>
      </c>
      <c r="CA530" s="3" t="s">
        <v>101</v>
      </c>
      <c r="CD530" s="3">
        <v>29.984124300000001</v>
      </c>
      <c r="CE530" s="3">
        <v>235</v>
      </c>
      <c r="CF530" s="3">
        <v>-94.673331599999997</v>
      </c>
      <c r="CG530" s="3">
        <v>5</v>
      </c>
      <c r="CI530" s="3" t="s">
        <v>102</v>
      </c>
      <c r="CJ530" s="3" t="s">
        <v>89</v>
      </c>
      <c r="CK530" s="3" t="s">
        <v>152</v>
      </c>
      <c r="CL530" s="3">
        <v>390083</v>
      </c>
      <c r="CM530" s="3">
        <v>99</v>
      </c>
      <c r="CO530" s="3">
        <v>495</v>
      </c>
      <c r="CP530" s="3">
        <v>0</v>
      </c>
    </row>
    <row r="531" spans="1:94" ht="45">
      <c r="A531" s="4">
        <v>42481017760000</v>
      </c>
      <c r="B531" s="7">
        <v>4248101776</v>
      </c>
      <c r="C531" s="4">
        <f>COUNTIF(Table2[API 10/UWI],Table1[[#This Row],[Cleaned API]])</f>
        <v>0</v>
      </c>
      <c r="D531" s="7" t="str">
        <f>IFERROR(INDEX(Table2[Permit Type],MATCH(Table1[[#This Row],[Cleaned API]],Table2[API 10/UWI],0)), "Not in Permit List")</f>
        <v>Not in Permit List</v>
      </c>
      <c r="E531" s="7" t="str">
        <f>IF(AND(Table1[[#This Row],[Occurences in Magnum Permit List]]&gt;0, Table1[[#This Row],[Data Pull Permit Type]]="NewDrill"), "Y", "N")</f>
        <v>N</v>
      </c>
      <c r="F531" s="3" t="s">
        <v>89</v>
      </c>
      <c r="G531" s="3" t="s">
        <v>153</v>
      </c>
      <c r="H531" s="8"/>
      <c r="I531" s="3" t="s">
        <v>142</v>
      </c>
      <c r="J531" s="3" t="str">
        <f>LEFT(Table1[[#This Row],[County/Parish]],LEN(Table1[[#This Row],[County/Parish]])-5)</f>
        <v>WHARTON</v>
      </c>
      <c r="L531" s="3" t="s">
        <v>107</v>
      </c>
      <c r="M531" s="3" t="s">
        <v>94</v>
      </c>
      <c r="N531" s="3" t="s">
        <v>95</v>
      </c>
      <c r="O531" s="3">
        <v>7213</v>
      </c>
      <c r="P531" s="5">
        <v>13300</v>
      </c>
      <c r="Q531" s="5">
        <v>13150</v>
      </c>
      <c r="R531" s="5">
        <v>38384</v>
      </c>
      <c r="S531" s="3">
        <v>563</v>
      </c>
      <c r="T531" s="3">
        <v>621958</v>
      </c>
      <c r="V531" s="3">
        <v>1002928</v>
      </c>
      <c r="X531" s="3">
        <v>1</v>
      </c>
      <c r="Y531" s="3">
        <v>7</v>
      </c>
      <c r="Z531" s="3">
        <v>34330610</v>
      </c>
      <c r="AA531" s="3">
        <v>1106588</v>
      </c>
      <c r="AC531" s="3">
        <v>9609</v>
      </c>
      <c r="AE531" s="3">
        <v>57071</v>
      </c>
      <c r="AF531" s="3" t="s">
        <v>108</v>
      </c>
      <c r="AG531" s="3">
        <v>0</v>
      </c>
      <c r="AH531" s="3">
        <v>57071</v>
      </c>
      <c r="AI531" s="3">
        <v>1914975</v>
      </c>
      <c r="AK531" s="3">
        <v>324</v>
      </c>
      <c r="AL531" s="3">
        <v>324</v>
      </c>
      <c r="AM531" s="3">
        <v>0</v>
      </c>
      <c r="AN531" s="3">
        <v>1946276</v>
      </c>
      <c r="AO531" s="3">
        <v>149</v>
      </c>
      <c r="AP531" s="3">
        <v>1</v>
      </c>
      <c r="AQ531" s="3">
        <v>1057</v>
      </c>
      <c r="AR531" s="5">
        <v>39934</v>
      </c>
      <c r="AS531" s="3">
        <v>149</v>
      </c>
      <c r="AV531" s="3">
        <v>0</v>
      </c>
      <c r="AW531" s="3">
        <v>14160.494000000001</v>
      </c>
      <c r="AX531" s="3">
        <v>620</v>
      </c>
      <c r="AY531" s="3">
        <v>70.619</v>
      </c>
      <c r="BA531" s="3">
        <v>142.9</v>
      </c>
      <c r="BB531" s="3">
        <v>14995</v>
      </c>
      <c r="BC531" s="3">
        <v>279</v>
      </c>
      <c r="BD531" s="3">
        <v>11193</v>
      </c>
      <c r="BE531" s="3">
        <v>7</v>
      </c>
      <c r="BF531" s="3">
        <v>11193</v>
      </c>
      <c r="BG531" s="3">
        <v>7</v>
      </c>
      <c r="BH531" s="3">
        <v>67</v>
      </c>
      <c r="BI531" s="3">
        <v>7</v>
      </c>
      <c r="BJ531" s="3">
        <v>5810</v>
      </c>
      <c r="BK531" s="3">
        <v>6291</v>
      </c>
      <c r="BM531" s="3">
        <v>36.1</v>
      </c>
      <c r="BN531" s="5">
        <v>12970</v>
      </c>
      <c r="BO531" s="3">
        <v>1</v>
      </c>
      <c r="BP531" s="3">
        <v>5</v>
      </c>
      <c r="BQ531" s="3" t="s">
        <v>89</v>
      </c>
      <c r="BR531" s="3" t="s">
        <v>212</v>
      </c>
      <c r="BS531" s="3">
        <v>2819</v>
      </c>
      <c r="BT531" s="3">
        <v>481</v>
      </c>
      <c r="BV531" s="3" t="s">
        <v>144</v>
      </c>
      <c r="BW531" s="3" t="s">
        <v>99</v>
      </c>
      <c r="BX531" s="3">
        <v>3</v>
      </c>
      <c r="BY531" s="3" t="s">
        <v>100</v>
      </c>
      <c r="BZ531" s="3">
        <v>25</v>
      </c>
      <c r="CA531" s="3" t="s">
        <v>101</v>
      </c>
      <c r="CD531" s="3">
        <v>29.067074300000002</v>
      </c>
      <c r="CE531" s="3">
        <v>288</v>
      </c>
      <c r="CF531" s="3">
        <v>-96.375370099999998</v>
      </c>
      <c r="CI531" s="3" t="s">
        <v>102</v>
      </c>
      <c r="CJ531" s="3" t="s">
        <v>89</v>
      </c>
      <c r="CK531" s="3" t="s">
        <v>145</v>
      </c>
      <c r="CL531" s="3">
        <v>387031</v>
      </c>
      <c r="CM531" s="3">
        <v>81</v>
      </c>
      <c r="CN531" s="3">
        <v>1147</v>
      </c>
      <c r="CO531" s="3">
        <v>12063</v>
      </c>
      <c r="CP531" s="3">
        <v>7773</v>
      </c>
    </row>
    <row r="532" spans="1:94" ht="45">
      <c r="A532" s="4">
        <v>42481017850000</v>
      </c>
      <c r="B532" s="7">
        <v>4248101785</v>
      </c>
      <c r="C532" s="4">
        <f>COUNTIF(Table2[API 10/UWI],Table1[[#This Row],[Cleaned API]])</f>
        <v>0</v>
      </c>
      <c r="D532" s="7" t="str">
        <f>IFERROR(INDEX(Table2[Permit Type],MATCH(Table1[[#This Row],[Cleaned API]],Table2[API 10/UWI],0)), "Not in Permit List")</f>
        <v>Not in Permit List</v>
      </c>
      <c r="E532" s="7" t="str">
        <f>IF(AND(Table1[[#This Row],[Occurences in Magnum Permit List]]&gt;0, Table1[[#This Row],[Data Pull Permit Type]]="NewDrill"), "Y", "N")</f>
        <v>N</v>
      </c>
      <c r="F532" s="3" t="s">
        <v>89</v>
      </c>
      <c r="G532" s="3" t="s">
        <v>1281</v>
      </c>
      <c r="H532" s="8"/>
      <c r="I532" s="3" t="s">
        <v>142</v>
      </c>
      <c r="J532" s="3" t="str">
        <f>LEFT(Table1[[#This Row],[County/Parish]],LEN(Table1[[#This Row],[County/Parish]])-5)</f>
        <v>WHARTON</v>
      </c>
      <c r="L532" s="3" t="s">
        <v>107</v>
      </c>
      <c r="M532" s="3" t="s">
        <v>94</v>
      </c>
      <c r="N532" s="3" t="s">
        <v>95</v>
      </c>
      <c r="O532" s="3">
        <v>7250</v>
      </c>
      <c r="P532" s="5">
        <v>22741</v>
      </c>
      <c r="Q532" s="5">
        <v>13150</v>
      </c>
      <c r="R532" s="5">
        <v>38991</v>
      </c>
      <c r="S532" s="3">
        <v>635</v>
      </c>
      <c r="T532" s="3">
        <v>41061</v>
      </c>
      <c r="V532" s="3">
        <v>414506</v>
      </c>
      <c r="X532" s="3">
        <v>16</v>
      </c>
      <c r="Z532" s="3">
        <v>0</v>
      </c>
      <c r="AA532" s="3">
        <v>421350</v>
      </c>
      <c r="AC532" s="3">
        <v>803</v>
      </c>
      <c r="AE532" s="3">
        <v>14496</v>
      </c>
      <c r="AF532" s="3" t="s">
        <v>108</v>
      </c>
      <c r="AG532" s="3">
        <v>0</v>
      </c>
      <c r="AH532" s="3">
        <v>14496</v>
      </c>
      <c r="AI532" s="3">
        <v>0</v>
      </c>
      <c r="AK532" s="3">
        <v>21</v>
      </c>
      <c r="AL532" s="3">
        <v>21</v>
      </c>
      <c r="AM532" s="3">
        <v>0</v>
      </c>
      <c r="AN532" s="3">
        <v>124759</v>
      </c>
      <c r="AO532" s="3">
        <v>0</v>
      </c>
      <c r="AP532" s="3">
        <v>463</v>
      </c>
      <c r="AR532" s="5">
        <v>41671</v>
      </c>
      <c r="AS532" s="3">
        <v>0</v>
      </c>
      <c r="AV532" s="3">
        <v>0</v>
      </c>
      <c r="AX532" s="3">
        <v>100</v>
      </c>
      <c r="BB532" s="3">
        <v>7124</v>
      </c>
      <c r="BC532" s="3">
        <v>1</v>
      </c>
      <c r="BD532" s="3">
        <v>5908</v>
      </c>
      <c r="BE532" s="3">
        <v>12</v>
      </c>
      <c r="BF532" s="3">
        <v>5908</v>
      </c>
      <c r="BG532" s="3">
        <v>12</v>
      </c>
      <c r="BH532" s="3">
        <v>35</v>
      </c>
      <c r="BI532" s="3">
        <v>12</v>
      </c>
      <c r="BK532" s="3">
        <v>6812</v>
      </c>
      <c r="BM532" s="3">
        <v>26.4</v>
      </c>
      <c r="BN532" s="5">
        <v>13505</v>
      </c>
      <c r="BO532" s="3">
        <v>1</v>
      </c>
      <c r="BP532" s="3">
        <v>5</v>
      </c>
      <c r="BQ532" s="3" t="s">
        <v>89</v>
      </c>
      <c r="BR532" s="3" t="s">
        <v>212</v>
      </c>
      <c r="BS532" s="3">
        <v>2818</v>
      </c>
      <c r="BV532" s="3" t="s">
        <v>144</v>
      </c>
      <c r="BW532" s="3" t="s">
        <v>99</v>
      </c>
      <c r="BX532" s="3">
        <v>3</v>
      </c>
      <c r="BY532" s="3" t="s">
        <v>100</v>
      </c>
      <c r="BZ532" s="3">
        <v>22</v>
      </c>
      <c r="CA532" s="3" t="s">
        <v>101</v>
      </c>
      <c r="CD532" s="3">
        <v>29.058992799999999</v>
      </c>
      <c r="CE532" s="3">
        <v>797</v>
      </c>
      <c r="CF532" s="3">
        <v>-96.380270600000003</v>
      </c>
      <c r="CI532" s="3" t="s">
        <v>102</v>
      </c>
      <c r="CJ532" s="3" t="s">
        <v>89</v>
      </c>
      <c r="CK532" s="3" t="s">
        <v>145</v>
      </c>
      <c r="CL532" s="3">
        <v>387030</v>
      </c>
      <c r="CM532" s="3">
        <v>858</v>
      </c>
      <c r="CO532" s="3">
        <v>0</v>
      </c>
      <c r="CP532" s="3">
        <v>0</v>
      </c>
    </row>
    <row r="533" spans="1:94" ht="45">
      <c r="A533" s="4">
        <v>42481017660000</v>
      </c>
      <c r="B533" s="7">
        <v>4248101766</v>
      </c>
      <c r="C533" s="4">
        <f>COUNTIF(Table2[API 10/UWI],Table1[[#This Row],[Cleaned API]])</f>
        <v>0</v>
      </c>
      <c r="D533" s="7" t="str">
        <f>IFERROR(INDEX(Table2[Permit Type],MATCH(Table1[[#This Row],[Cleaned API]],Table2[API 10/UWI],0)), "Not in Permit List")</f>
        <v>Not in Permit List</v>
      </c>
      <c r="E533" s="7" t="str">
        <f>IF(AND(Table1[[#This Row],[Occurences in Magnum Permit List]]&gt;0, Table1[[#This Row],[Data Pull Permit Type]]="NewDrill"), "Y", "N")</f>
        <v>N</v>
      </c>
      <c r="F533" s="3" t="s">
        <v>89</v>
      </c>
      <c r="G533" s="3" t="s">
        <v>599</v>
      </c>
      <c r="H533" s="8"/>
      <c r="I533" s="3" t="s">
        <v>142</v>
      </c>
      <c r="J533" s="3" t="str">
        <f>LEFT(Table1[[#This Row],[County/Parish]],LEN(Table1[[#This Row],[County/Parish]])-5)</f>
        <v>WHARTON</v>
      </c>
      <c r="K533" s="3" t="s">
        <v>1282</v>
      </c>
      <c r="L533" s="3" t="s">
        <v>107</v>
      </c>
      <c r="M533" s="3" t="s">
        <v>94</v>
      </c>
      <c r="N533" s="3" t="s">
        <v>95</v>
      </c>
      <c r="O533" s="3">
        <v>7148</v>
      </c>
      <c r="P533" s="5">
        <v>22677</v>
      </c>
      <c r="Q533" s="5">
        <v>13150</v>
      </c>
      <c r="R533" s="5">
        <v>43983</v>
      </c>
      <c r="S533" s="3">
        <v>571</v>
      </c>
      <c r="T533" s="3">
        <v>321612</v>
      </c>
      <c r="U533" s="3">
        <v>2</v>
      </c>
      <c r="V533" s="3">
        <v>574764</v>
      </c>
      <c r="W533" s="3">
        <v>8</v>
      </c>
      <c r="X533" s="3">
        <v>95</v>
      </c>
      <c r="Y533" s="3">
        <v>52</v>
      </c>
      <c r="Z533" s="3">
        <v>0</v>
      </c>
      <c r="AA533" s="3">
        <v>628366</v>
      </c>
      <c r="AC533" s="3">
        <v>8350</v>
      </c>
      <c r="AE533" s="3">
        <v>43405</v>
      </c>
      <c r="AF533" s="3" t="s">
        <v>108</v>
      </c>
      <c r="AG533" s="3">
        <v>0</v>
      </c>
      <c r="AH533" s="3">
        <v>43405</v>
      </c>
      <c r="AI533" s="3">
        <v>0</v>
      </c>
      <c r="AK533" s="3">
        <v>260</v>
      </c>
      <c r="AL533" s="3">
        <v>260</v>
      </c>
      <c r="AM533" s="3">
        <v>0</v>
      </c>
      <c r="AN533" s="3">
        <v>1559793</v>
      </c>
      <c r="AO533" s="3">
        <v>0</v>
      </c>
      <c r="AP533" s="3">
        <v>795</v>
      </c>
      <c r="AR533" s="5">
        <v>37798</v>
      </c>
      <c r="AS533" s="3">
        <v>0</v>
      </c>
      <c r="AV533" s="3">
        <v>0</v>
      </c>
      <c r="AW533" s="3">
        <v>221.828</v>
      </c>
      <c r="AX533" s="3">
        <v>560</v>
      </c>
      <c r="AY533" s="3">
        <v>4508</v>
      </c>
      <c r="BA533" s="3">
        <v>1826.9</v>
      </c>
      <c r="BB533" s="3">
        <v>12386</v>
      </c>
      <c r="BC533" s="3">
        <v>24</v>
      </c>
      <c r="BD533" s="3">
        <v>8410</v>
      </c>
      <c r="BE533" s="3">
        <v>15</v>
      </c>
      <c r="BF533" s="3">
        <v>8410</v>
      </c>
      <c r="BG533" s="3">
        <v>15</v>
      </c>
      <c r="BH533" s="3">
        <v>50</v>
      </c>
      <c r="BI533" s="3">
        <v>15</v>
      </c>
      <c r="BJ533" s="3">
        <v>4360</v>
      </c>
      <c r="BK533" s="3">
        <v>5112</v>
      </c>
      <c r="BM533" s="3">
        <v>42</v>
      </c>
      <c r="BN533" s="5">
        <v>12884</v>
      </c>
      <c r="BO533" s="3">
        <v>1</v>
      </c>
      <c r="BP533" s="3">
        <v>3</v>
      </c>
      <c r="BQ533" s="3" t="s">
        <v>89</v>
      </c>
      <c r="BR533" s="3" t="s">
        <v>212</v>
      </c>
      <c r="BS533" s="3">
        <v>2817</v>
      </c>
      <c r="BT533" s="3">
        <v>752</v>
      </c>
      <c r="BV533" s="3" t="s">
        <v>144</v>
      </c>
      <c r="BW533" s="3" t="s">
        <v>99</v>
      </c>
      <c r="BX533" s="3">
        <v>3</v>
      </c>
      <c r="BY533" s="3" t="s">
        <v>100</v>
      </c>
      <c r="BZ533" s="3">
        <v>25</v>
      </c>
      <c r="CA533" s="3" t="s">
        <v>101</v>
      </c>
      <c r="CD533" s="3">
        <v>29.069603099999998</v>
      </c>
      <c r="CE533" s="3">
        <v>288</v>
      </c>
      <c r="CF533" s="3">
        <v>-96.3868011</v>
      </c>
      <c r="CI533" s="3" t="s">
        <v>102</v>
      </c>
      <c r="CJ533" s="3" t="s">
        <v>89</v>
      </c>
      <c r="CK533" s="3" t="s">
        <v>145</v>
      </c>
      <c r="CL533" s="3">
        <v>387029</v>
      </c>
      <c r="CM533" s="3">
        <v>2254</v>
      </c>
      <c r="CN533" s="3">
        <v>500</v>
      </c>
      <c r="CO533" s="3">
        <v>0</v>
      </c>
      <c r="CP533" s="3">
        <v>0</v>
      </c>
    </row>
    <row r="534" spans="1:94" ht="45">
      <c r="A534" s="4">
        <v>42481017810000</v>
      </c>
      <c r="B534" s="7">
        <v>4248101781</v>
      </c>
      <c r="C534" s="4">
        <f>COUNTIF(Table2[API 10/UWI],Table1[[#This Row],[Cleaned API]])</f>
        <v>0</v>
      </c>
      <c r="D534" s="7" t="str">
        <f>IFERROR(INDEX(Table2[Permit Type],MATCH(Table1[[#This Row],[Cleaned API]],Table2[API 10/UWI],0)), "Not in Permit List")</f>
        <v>Not in Permit List</v>
      </c>
      <c r="E534" s="7" t="str">
        <f>IF(AND(Table1[[#This Row],[Occurences in Magnum Permit List]]&gt;0, Table1[[#This Row],[Data Pull Permit Type]]="NewDrill"), "Y", "N")</f>
        <v>N</v>
      </c>
      <c r="F534" s="3" t="s">
        <v>89</v>
      </c>
      <c r="G534" s="3" t="s">
        <v>1283</v>
      </c>
      <c r="H534" s="8"/>
      <c r="I534" s="3" t="s">
        <v>142</v>
      </c>
      <c r="J534" s="3" t="str">
        <f>LEFT(Table1[[#This Row],[County/Parish]],LEN(Table1[[#This Row],[County/Parish]])-5)</f>
        <v>WHARTON</v>
      </c>
      <c r="L534" s="3" t="s">
        <v>107</v>
      </c>
      <c r="M534" s="3" t="s">
        <v>94</v>
      </c>
      <c r="N534" s="3" t="s">
        <v>95</v>
      </c>
      <c r="O534" s="3">
        <v>5155</v>
      </c>
      <c r="Q534" s="5">
        <v>13150</v>
      </c>
      <c r="R534" s="5">
        <v>43586</v>
      </c>
      <c r="S534" s="3">
        <v>903</v>
      </c>
      <c r="T534" s="3">
        <v>143</v>
      </c>
      <c r="V534" s="3">
        <v>461795</v>
      </c>
      <c r="X534" s="3">
        <v>110</v>
      </c>
      <c r="Z534" s="3">
        <v>0</v>
      </c>
      <c r="AA534" s="3">
        <v>461819</v>
      </c>
      <c r="AC534" s="3">
        <v>1003</v>
      </c>
      <c r="AE534" s="3">
        <v>5602</v>
      </c>
      <c r="AF534" s="3" t="s">
        <v>108</v>
      </c>
      <c r="AG534" s="3">
        <v>0</v>
      </c>
      <c r="AH534" s="3">
        <v>5602</v>
      </c>
      <c r="AI534" s="3">
        <v>0</v>
      </c>
      <c r="AK534" s="3">
        <v>29</v>
      </c>
      <c r="AL534" s="3">
        <v>29</v>
      </c>
      <c r="AM534" s="3">
        <v>0</v>
      </c>
      <c r="AN534" s="3">
        <v>175034</v>
      </c>
      <c r="AO534" s="3">
        <v>0</v>
      </c>
      <c r="AP534" s="3">
        <v>1227</v>
      </c>
      <c r="AS534" s="3">
        <v>0</v>
      </c>
      <c r="AV534" s="3">
        <v>0</v>
      </c>
      <c r="AX534" s="3">
        <v>0</v>
      </c>
      <c r="BB534" s="3">
        <v>2</v>
      </c>
      <c r="BC534" s="3">
        <v>167</v>
      </c>
      <c r="BD534" s="3">
        <v>5118</v>
      </c>
      <c r="BE534" s="3">
        <v>20</v>
      </c>
      <c r="BF534" s="3">
        <v>5118</v>
      </c>
      <c r="BG534" s="3">
        <v>20</v>
      </c>
      <c r="BH534" s="3">
        <v>31</v>
      </c>
      <c r="BI534" s="3">
        <v>20</v>
      </c>
      <c r="BK534" s="3">
        <v>5112</v>
      </c>
      <c r="BM534" s="3">
        <v>40</v>
      </c>
      <c r="BN534" s="5">
        <v>26177</v>
      </c>
      <c r="BO534" s="3">
        <v>1</v>
      </c>
      <c r="BP534" s="3">
        <v>3</v>
      </c>
      <c r="BQ534" s="3" t="s">
        <v>89</v>
      </c>
      <c r="BR534" s="3" t="s">
        <v>97</v>
      </c>
      <c r="BS534" s="3">
        <v>2812</v>
      </c>
      <c r="BV534" s="3" t="s">
        <v>144</v>
      </c>
      <c r="BW534" s="3" t="s">
        <v>99</v>
      </c>
      <c r="BX534" s="3">
        <v>3</v>
      </c>
      <c r="BY534" s="3" t="s">
        <v>100</v>
      </c>
      <c r="BZ534" s="3">
        <v>28</v>
      </c>
      <c r="CA534" s="3" t="s">
        <v>101</v>
      </c>
      <c r="CD534" s="3">
        <v>29.062181599999999</v>
      </c>
      <c r="CE534" s="3">
        <v>509</v>
      </c>
      <c r="CF534" s="3">
        <v>-96.377125000000007</v>
      </c>
      <c r="CI534" s="3" t="s">
        <v>102</v>
      </c>
      <c r="CJ534" s="3" t="s">
        <v>89</v>
      </c>
      <c r="CK534" s="3" t="s">
        <v>145</v>
      </c>
      <c r="CL534" s="3">
        <v>387025</v>
      </c>
      <c r="CM534" s="3">
        <v>234</v>
      </c>
      <c r="CO534" s="3">
        <v>0</v>
      </c>
      <c r="CP534" s="3">
        <v>0</v>
      </c>
    </row>
    <row r="535" spans="1:94" ht="45">
      <c r="A535" s="4">
        <v>42167017960000</v>
      </c>
      <c r="B535" s="7">
        <v>4216701796</v>
      </c>
      <c r="C535" s="4">
        <f>COUNTIF(Table2[API 10/UWI],Table1[[#This Row],[Cleaned API]])</f>
        <v>0</v>
      </c>
      <c r="D535" s="7" t="str">
        <f>IFERROR(INDEX(Table2[Permit Type],MATCH(Table1[[#This Row],[Cleaned API]],Table2[API 10/UWI],0)), "Not in Permit List")</f>
        <v>Not in Permit List</v>
      </c>
      <c r="E535" s="7" t="str">
        <f>IF(AND(Table1[[#This Row],[Occurences in Magnum Permit List]]&gt;0, Table1[[#This Row],[Data Pull Permit Type]]="NewDrill"), "Y", "N")</f>
        <v>N</v>
      </c>
      <c r="F535" s="3" t="s">
        <v>502</v>
      </c>
      <c r="G535" s="3" t="s">
        <v>1284</v>
      </c>
      <c r="H535" s="8"/>
      <c r="I535" s="3" t="s">
        <v>566</v>
      </c>
      <c r="J535" s="3" t="str">
        <f>LEFT(Table1[[#This Row],[County/Parish]],LEN(Table1[[#This Row],[County/Parish]])-5)</f>
        <v>GALVESTON</v>
      </c>
      <c r="L535" s="3" t="s">
        <v>107</v>
      </c>
      <c r="M535" s="3" t="s">
        <v>94</v>
      </c>
      <c r="N535" s="3" t="s">
        <v>95</v>
      </c>
      <c r="O535" s="3">
        <v>10427</v>
      </c>
      <c r="P535" s="5">
        <v>14405</v>
      </c>
      <c r="Q535" s="5">
        <v>14977</v>
      </c>
      <c r="R535" s="5">
        <v>29281</v>
      </c>
      <c r="S535" s="3">
        <v>346</v>
      </c>
      <c r="T535" s="3">
        <v>708160</v>
      </c>
      <c r="V535" s="3">
        <v>2092289</v>
      </c>
      <c r="X535" s="3">
        <v>1132</v>
      </c>
      <c r="Z535" s="3">
        <v>0</v>
      </c>
      <c r="AA535" s="3">
        <v>2210316</v>
      </c>
      <c r="AC535" s="3">
        <v>11361</v>
      </c>
      <c r="AE535" s="3">
        <v>55247</v>
      </c>
      <c r="AF535" s="3" t="s">
        <v>108</v>
      </c>
      <c r="AG535" s="3">
        <v>0</v>
      </c>
      <c r="AH535" s="3">
        <v>55247</v>
      </c>
      <c r="AI535" s="3">
        <v>0</v>
      </c>
      <c r="AK535" s="3">
        <v>366</v>
      </c>
      <c r="AL535" s="3">
        <v>366</v>
      </c>
      <c r="AM535" s="3">
        <v>0</v>
      </c>
      <c r="AN535" s="3">
        <v>2198571</v>
      </c>
      <c r="AO535" s="3">
        <v>0</v>
      </c>
      <c r="AP535" s="3">
        <v>6243</v>
      </c>
      <c r="AQ535" s="3">
        <v>2640</v>
      </c>
      <c r="AR535" s="5">
        <v>37043</v>
      </c>
      <c r="AS535" s="3">
        <v>0</v>
      </c>
      <c r="AV535" s="3">
        <v>0</v>
      </c>
      <c r="AX535" s="3">
        <v>340</v>
      </c>
      <c r="BB535" s="3">
        <v>33356</v>
      </c>
      <c r="BC535" s="3">
        <v>121</v>
      </c>
      <c r="BD535" s="3">
        <v>26678</v>
      </c>
      <c r="BE535" s="3">
        <v>60</v>
      </c>
      <c r="BF535" s="3">
        <v>26678</v>
      </c>
      <c r="BG535" s="3">
        <v>60</v>
      </c>
      <c r="BH535" s="3">
        <v>160</v>
      </c>
      <c r="BI535" s="3">
        <v>60</v>
      </c>
      <c r="BJ535" s="3">
        <v>8120</v>
      </c>
      <c r="BK535" s="3">
        <v>9287</v>
      </c>
      <c r="BM535" s="3">
        <v>42</v>
      </c>
      <c r="BN535" s="5">
        <v>14491</v>
      </c>
      <c r="BO535" s="3">
        <v>1</v>
      </c>
      <c r="BP535" s="3">
        <v>6</v>
      </c>
      <c r="BR535" s="3" t="s">
        <v>97</v>
      </c>
      <c r="BS535" s="3">
        <v>2635</v>
      </c>
      <c r="BT535" s="3">
        <v>1167</v>
      </c>
      <c r="BV535" s="3" t="s">
        <v>568</v>
      </c>
      <c r="BW535" s="3" t="s">
        <v>99</v>
      </c>
      <c r="BX535" s="3">
        <v>3</v>
      </c>
      <c r="BY535" s="3" t="s">
        <v>100</v>
      </c>
      <c r="CA535" s="3" t="s">
        <v>101</v>
      </c>
      <c r="CD535" s="3">
        <v>29.466272400000001</v>
      </c>
      <c r="CE535" s="3">
        <v>19</v>
      </c>
      <c r="CF535" s="3">
        <v>-95.115500600000004</v>
      </c>
      <c r="CI535" s="3" t="s">
        <v>102</v>
      </c>
      <c r="CJ535" s="3" t="s">
        <v>502</v>
      </c>
      <c r="CK535" s="3" t="s">
        <v>569</v>
      </c>
      <c r="CL535" s="3">
        <v>386869</v>
      </c>
      <c r="CM535" s="3">
        <v>6605</v>
      </c>
      <c r="CO535" s="3">
        <v>0</v>
      </c>
      <c r="CP535" s="3">
        <v>0</v>
      </c>
    </row>
    <row r="536" spans="1:94" ht="45">
      <c r="A536" s="4">
        <v>42071022000000</v>
      </c>
      <c r="B536" s="7">
        <v>4207102200</v>
      </c>
      <c r="C536" s="4">
        <f>COUNTIF(Table2[API 10/UWI],Table1[[#This Row],[Cleaned API]])</f>
        <v>0</v>
      </c>
      <c r="D536" s="7" t="str">
        <f>IFERROR(INDEX(Table2[Permit Type],MATCH(Table1[[#This Row],[Cleaned API]],Table2[API 10/UWI],0)), "Not in Permit List")</f>
        <v>Not in Permit List</v>
      </c>
      <c r="E536" s="7" t="str">
        <f>IF(AND(Table1[[#This Row],[Occurences in Magnum Permit List]]&gt;0, Table1[[#This Row],[Data Pull Permit Type]]="NewDrill"), "Y", "N")</f>
        <v>N</v>
      </c>
      <c r="F536" s="3" t="s">
        <v>89</v>
      </c>
      <c r="G536" s="3" t="s">
        <v>506</v>
      </c>
      <c r="H536" s="8"/>
      <c r="I536" s="3" t="s">
        <v>507</v>
      </c>
      <c r="J536" s="3" t="str">
        <f>LEFT(Table1[[#This Row],[County/Parish]],LEN(Table1[[#This Row],[County/Parish]])-5)</f>
        <v>CHAMBERS</v>
      </c>
      <c r="K536" s="3" t="s">
        <v>508</v>
      </c>
      <c r="L536" s="3" t="s">
        <v>107</v>
      </c>
      <c r="M536" s="3" t="s">
        <v>94</v>
      </c>
      <c r="N536" s="3" t="s">
        <v>119</v>
      </c>
      <c r="O536" s="3">
        <v>12512</v>
      </c>
      <c r="P536" s="5">
        <v>22764</v>
      </c>
      <c r="Q536" s="5">
        <v>17868</v>
      </c>
      <c r="R536" s="5">
        <v>43983</v>
      </c>
      <c r="S536" s="3">
        <v>834</v>
      </c>
      <c r="T536" s="3">
        <v>1626326</v>
      </c>
      <c r="V536" s="3">
        <v>7519919</v>
      </c>
      <c r="W536" s="3">
        <v>11</v>
      </c>
      <c r="X536" s="3">
        <v>23</v>
      </c>
      <c r="Z536" s="3">
        <v>60519467</v>
      </c>
      <c r="AA536" s="3">
        <v>7790973</v>
      </c>
      <c r="AC536" s="3">
        <v>314</v>
      </c>
      <c r="AE536" s="3">
        <v>32263</v>
      </c>
      <c r="AF536" s="3" t="s">
        <v>108</v>
      </c>
      <c r="AG536" s="3">
        <v>0</v>
      </c>
      <c r="AH536" s="3">
        <v>32263</v>
      </c>
      <c r="AI536" s="3">
        <v>263185</v>
      </c>
      <c r="AK536" s="3">
        <v>105</v>
      </c>
      <c r="AL536" s="3">
        <v>105</v>
      </c>
      <c r="AM536" s="3">
        <v>0</v>
      </c>
      <c r="AN536" s="3">
        <v>628258</v>
      </c>
      <c r="AO536" s="3">
        <v>55</v>
      </c>
      <c r="AP536" s="3">
        <v>5158</v>
      </c>
      <c r="AQ536" s="3">
        <v>433</v>
      </c>
      <c r="AR536" s="5">
        <v>43931</v>
      </c>
      <c r="AS536" s="3">
        <v>11744</v>
      </c>
      <c r="AV536" s="3">
        <v>0</v>
      </c>
      <c r="AX536" s="3">
        <v>220</v>
      </c>
      <c r="BB536" s="3">
        <v>31785</v>
      </c>
      <c r="BC536" s="3">
        <v>289</v>
      </c>
      <c r="BD536" s="3">
        <v>94064</v>
      </c>
      <c r="BE536" s="3">
        <v>191</v>
      </c>
      <c r="BF536" s="3">
        <v>94064</v>
      </c>
      <c r="BG536" s="3">
        <v>191</v>
      </c>
      <c r="BH536" s="3">
        <v>564</v>
      </c>
      <c r="BI536" s="3">
        <v>191</v>
      </c>
      <c r="BJ536" s="3">
        <v>7851</v>
      </c>
      <c r="BK536" s="3">
        <v>9426</v>
      </c>
      <c r="BM536" s="3">
        <v>40</v>
      </c>
      <c r="BN536" s="5">
        <v>17877</v>
      </c>
      <c r="BO536" s="3">
        <v>1</v>
      </c>
      <c r="BP536" s="3">
        <v>35</v>
      </c>
      <c r="BR536" s="3" t="s">
        <v>97</v>
      </c>
      <c r="BS536" s="3">
        <v>2099</v>
      </c>
      <c r="BT536" s="3">
        <v>1575</v>
      </c>
      <c r="BV536" s="3" t="s">
        <v>509</v>
      </c>
      <c r="BW536" s="3" t="s">
        <v>99</v>
      </c>
      <c r="BX536" s="3">
        <v>3</v>
      </c>
      <c r="BY536" s="3" t="s">
        <v>100</v>
      </c>
      <c r="CA536" s="3" t="s">
        <v>101</v>
      </c>
      <c r="CD536" s="3">
        <v>29.576673700000001</v>
      </c>
      <c r="CE536" s="3">
        <v>104</v>
      </c>
      <c r="CF536" s="3">
        <v>-94.417885200000001</v>
      </c>
      <c r="CI536" s="3" t="s">
        <v>102</v>
      </c>
      <c r="CJ536" s="3" t="s">
        <v>89</v>
      </c>
      <c r="CK536" s="3" t="s">
        <v>510</v>
      </c>
      <c r="CL536" s="3">
        <v>386399</v>
      </c>
      <c r="CM536" s="3">
        <v>4227</v>
      </c>
      <c r="CO536" s="3">
        <v>10438</v>
      </c>
      <c r="CP536" s="3">
        <v>0</v>
      </c>
    </row>
    <row r="537" spans="1:94" ht="60">
      <c r="A537" s="4">
        <v>42291024500000</v>
      </c>
      <c r="B537" s="7">
        <v>4229102450</v>
      </c>
      <c r="C537" s="4">
        <f>COUNTIF(Table2[API 10/UWI],Table1[[#This Row],[Cleaned API]])</f>
        <v>0</v>
      </c>
      <c r="D537" s="7" t="str">
        <f>IFERROR(INDEX(Table2[Permit Type],MATCH(Table1[[#This Row],[Cleaned API]],Table2[API 10/UWI],0)), "Not in Permit List")</f>
        <v>Not in Permit List</v>
      </c>
      <c r="E537" s="7" t="str">
        <f>IF(AND(Table1[[#This Row],[Occurences in Magnum Permit List]]&gt;0, Table1[[#This Row],[Data Pull Permit Type]]="NewDrill"), "Y", "N")</f>
        <v>N</v>
      </c>
      <c r="F537" s="3" t="s">
        <v>490</v>
      </c>
      <c r="G537" s="3" t="s">
        <v>491</v>
      </c>
      <c r="H537" s="8"/>
      <c r="I537" s="3" t="s">
        <v>492</v>
      </c>
      <c r="J537" s="3" t="str">
        <f>LEFT(Table1[[#This Row],[County/Parish]],LEN(Table1[[#This Row],[County/Parish]])-5)</f>
        <v>LIBERTY</v>
      </c>
      <c r="K537" s="3" t="s">
        <v>493</v>
      </c>
      <c r="L537" s="3" t="s">
        <v>107</v>
      </c>
      <c r="M537" s="3" t="s">
        <v>94</v>
      </c>
      <c r="N537" s="3" t="s">
        <v>119</v>
      </c>
      <c r="O537" s="3">
        <v>5364</v>
      </c>
      <c r="P537" s="5">
        <v>35454</v>
      </c>
      <c r="Q537" s="5">
        <v>18994</v>
      </c>
      <c r="R537" s="5">
        <v>43101</v>
      </c>
      <c r="S537" s="3">
        <v>710</v>
      </c>
      <c r="T537" s="3">
        <v>294331</v>
      </c>
      <c r="V537" s="3">
        <v>1829642</v>
      </c>
      <c r="X537" s="3">
        <v>5</v>
      </c>
      <c r="Z537" s="3">
        <v>7318447</v>
      </c>
      <c r="AA537" s="3">
        <v>1878697</v>
      </c>
      <c r="AC537" s="3">
        <v>1572</v>
      </c>
      <c r="AE537" s="3">
        <v>1572</v>
      </c>
      <c r="AF537" s="3" t="s">
        <v>108</v>
      </c>
      <c r="AG537" s="3">
        <v>0</v>
      </c>
      <c r="AH537" s="3">
        <v>1572</v>
      </c>
      <c r="AI537" s="3">
        <v>6288</v>
      </c>
      <c r="AK537" s="3">
        <v>708</v>
      </c>
      <c r="AL537" s="3">
        <v>708</v>
      </c>
      <c r="AM537" s="3">
        <v>0</v>
      </c>
      <c r="AN537" s="3">
        <v>4247226</v>
      </c>
      <c r="AO537" s="3">
        <v>8</v>
      </c>
      <c r="AR537" s="5">
        <v>43814</v>
      </c>
      <c r="AX537" s="3">
        <v>160</v>
      </c>
      <c r="AZ537" s="3">
        <v>0</v>
      </c>
      <c r="BB537" s="3">
        <v>8443</v>
      </c>
      <c r="BC537" s="3">
        <v>134</v>
      </c>
      <c r="BD537" s="3">
        <v>21944</v>
      </c>
      <c r="BE537" s="3">
        <v>25</v>
      </c>
      <c r="BF537" s="3">
        <v>21944</v>
      </c>
      <c r="BG537" s="3">
        <v>25</v>
      </c>
      <c r="BH537" s="3">
        <v>132</v>
      </c>
      <c r="BI537" s="3">
        <v>25</v>
      </c>
      <c r="BJ537" s="3">
        <v>857</v>
      </c>
      <c r="BK537" s="3">
        <v>5005</v>
      </c>
      <c r="BM537" s="3">
        <v>40</v>
      </c>
      <c r="BN537" s="5">
        <v>9333</v>
      </c>
      <c r="BO537" s="3">
        <v>1</v>
      </c>
      <c r="BP537" s="3">
        <v>13</v>
      </c>
      <c r="BR537" s="3" t="s">
        <v>97</v>
      </c>
      <c r="BS537" s="3">
        <v>1177</v>
      </c>
      <c r="BT537" s="3">
        <v>4148</v>
      </c>
      <c r="BV537" s="3" t="s">
        <v>494</v>
      </c>
      <c r="BW537" s="3" t="s">
        <v>99</v>
      </c>
      <c r="BX537" s="3">
        <v>3</v>
      </c>
      <c r="BY537" s="3" t="s">
        <v>100</v>
      </c>
      <c r="BZ537" s="3">
        <v>123</v>
      </c>
      <c r="CA537" s="3" t="s">
        <v>101</v>
      </c>
      <c r="CD537" s="3">
        <v>30.116827000000001</v>
      </c>
      <c r="CE537" s="3">
        <v>262</v>
      </c>
      <c r="CF537" s="3">
        <v>-94.9877556</v>
      </c>
      <c r="CG537" s="3">
        <v>3</v>
      </c>
      <c r="CI537" s="3" t="s">
        <v>102</v>
      </c>
      <c r="CJ537" s="3" t="s">
        <v>495</v>
      </c>
      <c r="CK537" s="3" t="s">
        <v>152</v>
      </c>
      <c r="CL537" s="3">
        <v>385752</v>
      </c>
      <c r="CM537" s="3">
        <v>49</v>
      </c>
      <c r="CO537" s="3">
        <v>75</v>
      </c>
      <c r="CP537" s="3">
        <v>6923</v>
      </c>
    </row>
    <row r="538" spans="1:94" ht="75">
      <c r="A538" s="4">
        <v>42291024740000</v>
      </c>
      <c r="B538" s="7">
        <v>4229102474</v>
      </c>
      <c r="C538" s="4">
        <f>COUNTIF(Table2[API 10/UWI],Table1[[#This Row],[Cleaned API]])</f>
        <v>0</v>
      </c>
      <c r="D538" s="7" t="str">
        <f>IFERROR(INDEX(Table2[Permit Type],MATCH(Table1[[#This Row],[Cleaned API]],Table2[API 10/UWI],0)), "Not in Permit List")</f>
        <v>Not in Permit List</v>
      </c>
      <c r="E538" s="7" t="str">
        <f>IF(AND(Table1[[#This Row],[Occurences in Magnum Permit List]]&gt;0, Table1[[#This Row],[Data Pull Permit Type]]="NewDrill"), "Y", "N")</f>
        <v>N</v>
      </c>
      <c r="F538" s="3" t="s">
        <v>490</v>
      </c>
      <c r="G538" s="3" t="s">
        <v>1285</v>
      </c>
      <c r="H538" s="8"/>
      <c r="I538" s="3" t="s">
        <v>492</v>
      </c>
      <c r="J538" s="3" t="str">
        <f>LEFT(Table1[[#This Row],[County/Parish]],LEN(Table1[[#This Row],[County/Parish]])-5)</f>
        <v>LIBERTY</v>
      </c>
      <c r="K538" s="3" t="s">
        <v>493</v>
      </c>
      <c r="L538" s="3" t="s">
        <v>107</v>
      </c>
      <c r="M538" s="3" t="s">
        <v>94</v>
      </c>
      <c r="N538" s="3" t="s">
        <v>95</v>
      </c>
      <c r="O538" s="3">
        <v>5108</v>
      </c>
      <c r="Q538" s="5">
        <v>19725</v>
      </c>
      <c r="R538" s="5">
        <v>38384</v>
      </c>
      <c r="S538" s="3">
        <v>403</v>
      </c>
      <c r="T538" s="3">
        <v>109712</v>
      </c>
      <c r="V538" s="3">
        <v>323238</v>
      </c>
      <c r="X538" s="3">
        <v>29</v>
      </c>
      <c r="Z538" s="3">
        <v>1293322</v>
      </c>
      <c r="AA538" s="3">
        <v>341523</v>
      </c>
      <c r="AC538" s="3">
        <v>509</v>
      </c>
      <c r="AE538" s="3">
        <v>9610</v>
      </c>
      <c r="AF538" s="3" t="s">
        <v>108</v>
      </c>
      <c r="AG538" s="3">
        <v>0</v>
      </c>
      <c r="AH538" s="3">
        <v>9610</v>
      </c>
      <c r="AI538" s="3">
        <v>38440</v>
      </c>
      <c r="AK538" s="3">
        <v>12</v>
      </c>
      <c r="AL538" s="3">
        <v>12</v>
      </c>
      <c r="AM538" s="3">
        <v>0</v>
      </c>
      <c r="AN538" s="3">
        <v>72000</v>
      </c>
      <c r="AO538" s="3">
        <v>121</v>
      </c>
      <c r="AP538" s="3">
        <v>339</v>
      </c>
      <c r="AR538" s="5">
        <v>43814</v>
      </c>
      <c r="AS538" s="3">
        <v>1419</v>
      </c>
      <c r="AV538" s="3">
        <v>0</v>
      </c>
      <c r="AX538" s="3">
        <v>340</v>
      </c>
      <c r="BB538" s="3">
        <v>2963</v>
      </c>
      <c r="BC538" s="3">
        <v>97</v>
      </c>
      <c r="BD538" s="3">
        <v>4310</v>
      </c>
      <c r="BE538" s="3">
        <v>52</v>
      </c>
      <c r="BF538" s="3">
        <v>4310</v>
      </c>
      <c r="BG538" s="3">
        <v>52</v>
      </c>
      <c r="BH538" s="3">
        <v>26</v>
      </c>
      <c r="BI538" s="3">
        <v>52</v>
      </c>
      <c r="BJ538" s="3">
        <v>3840</v>
      </c>
      <c r="BK538" s="3">
        <v>3930</v>
      </c>
      <c r="BM538" s="3">
        <v>30.8</v>
      </c>
      <c r="BN538" s="5">
        <v>20066</v>
      </c>
      <c r="BO538" s="3">
        <v>1</v>
      </c>
      <c r="BP538" s="3">
        <v>3</v>
      </c>
      <c r="BQ538" s="3" t="s">
        <v>1146</v>
      </c>
      <c r="BR538" s="3" t="s">
        <v>159</v>
      </c>
      <c r="BS538" s="3">
        <v>1175</v>
      </c>
      <c r="BT538" s="3">
        <v>90</v>
      </c>
      <c r="BV538" s="3" t="s">
        <v>494</v>
      </c>
      <c r="BW538" s="3" t="s">
        <v>99</v>
      </c>
      <c r="BX538" s="3">
        <v>3</v>
      </c>
      <c r="BY538" s="3" t="s">
        <v>100</v>
      </c>
      <c r="BZ538" s="3">
        <v>1172</v>
      </c>
      <c r="CA538" s="3" t="s">
        <v>101</v>
      </c>
      <c r="CD538" s="3">
        <v>30.114001999999999</v>
      </c>
      <c r="CE538" s="3">
        <v>678</v>
      </c>
      <c r="CF538" s="3">
        <v>-94.9734883</v>
      </c>
      <c r="CI538" s="3" t="s">
        <v>102</v>
      </c>
      <c r="CJ538" s="3" t="s">
        <v>495</v>
      </c>
      <c r="CK538" s="3" t="s">
        <v>1286</v>
      </c>
      <c r="CL538" s="3">
        <v>385750</v>
      </c>
      <c r="CM538" s="3">
        <v>409</v>
      </c>
      <c r="CO538" s="3">
        <v>1714</v>
      </c>
      <c r="CP538" s="3">
        <v>8890</v>
      </c>
    </row>
    <row r="539" spans="1:94" ht="75">
      <c r="A539" s="4">
        <v>42291025150000</v>
      </c>
      <c r="B539" s="7">
        <v>4229102515</v>
      </c>
      <c r="C539" s="4">
        <f>COUNTIF(Table2[API 10/UWI],Table1[[#This Row],[Cleaned API]])</f>
        <v>0</v>
      </c>
      <c r="D539" s="7" t="str">
        <f>IFERROR(INDEX(Table2[Permit Type],MATCH(Table1[[#This Row],[Cleaned API]],Table2[API 10/UWI],0)), "Not in Permit List")</f>
        <v>Not in Permit List</v>
      </c>
      <c r="E539" s="7" t="str">
        <f>IF(AND(Table1[[#This Row],[Occurences in Magnum Permit List]]&gt;0, Table1[[#This Row],[Data Pull Permit Type]]="NewDrill"), "Y", "N")</f>
        <v>N</v>
      </c>
      <c r="F539" s="3" t="s">
        <v>490</v>
      </c>
      <c r="G539" s="3" t="s">
        <v>501</v>
      </c>
      <c r="H539" s="8"/>
      <c r="I539" s="3" t="s">
        <v>492</v>
      </c>
      <c r="J539" s="3" t="str">
        <f>LEFT(Table1[[#This Row],[County/Parish]],LEN(Table1[[#This Row],[County/Parish]])-5)</f>
        <v>LIBERTY</v>
      </c>
      <c r="K539" s="3" t="s">
        <v>493</v>
      </c>
      <c r="L539" s="3" t="s">
        <v>107</v>
      </c>
      <c r="M539" s="3" t="s">
        <v>94</v>
      </c>
      <c r="N539" s="3" t="s">
        <v>119</v>
      </c>
      <c r="O539" s="3">
        <v>8347</v>
      </c>
      <c r="P539" s="5">
        <v>33924</v>
      </c>
      <c r="Q539" s="5">
        <v>18994</v>
      </c>
      <c r="R539" s="5">
        <v>43891</v>
      </c>
      <c r="S539" s="3">
        <v>794</v>
      </c>
      <c r="T539" s="3">
        <v>980793</v>
      </c>
      <c r="V539" s="3">
        <v>1813059</v>
      </c>
      <c r="W539" s="3">
        <v>1</v>
      </c>
      <c r="X539" s="3">
        <v>69</v>
      </c>
      <c r="Z539" s="3">
        <v>20083118</v>
      </c>
      <c r="AA539" s="3">
        <v>1976525</v>
      </c>
      <c r="AC539" s="3">
        <v>2928</v>
      </c>
      <c r="AE539" s="3">
        <v>21178</v>
      </c>
      <c r="AF539" s="3" t="s">
        <v>108</v>
      </c>
      <c r="AG539" s="3">
        <v>0</v>
      </c>
      <c r="AH539" s="3">
        <v>21178</v>
      </c>
      <c r="AI539" s="3">
        <v>228357</v>
      </c>
      <c r="AK539" s="3">
        <v>111</v>
      </c>
      <c r="AL539" s="3">
        <v>111</v>
      </c>
      <c r="AM539" s="3">
        <v>0</v>
      </c>
      <c r="AN539" s="3">
        <v>664966</v>
      </c>
      <c r="AO539" s="3">
        <v>1623</v>
      </c>
      <c r="AP539" s="3">
        <v>1785</v>
      </c>
      <c r="AR539" s="5">
        <v>43814</v>
      </c>
      <c r="AS539" s="3">
        <v>41998</v>
      </c>
      <c r="AV539" s="3">
        <v>0</v>
      </c>
      <c r="AX539" s="3">
        <v>540</v>
      </c>
      <c r="BB539" s="3">
        <v>50094</v>
      </c>
      <c r="BC539" s="3">
        <v>311</v>
      </c>
      <c r="BD539" s="3">
        <v>21728</v>
      </c>
      <c r="BE539" s="3">
        <v>105</v>
      </c>
      <c r="BF539" s="3">
        <v>21728</v>
      </c>
      <c r="BG539" s="3">
        <v>105</v>
      </c>
      <c r="BH539" s="3">
        <v>130</v>
      </c>
      <c r="BI539" s="3">
        <v>105</v>
      </c>
      <c r="BJ539" s="3">
        <v>4012</v>
      </c>
      <c r="BK539" s="3">
        <v>7028</v>
      </c>
      <c r="BM539" s="3">
        <v>32.799999999999997</v>
      </c>
      <c r="BN539" s="5">
        <v>22127</v>
      </c>
      <c r="BO539" s="3">
        <v>2</v>
      </c>
      <c r="BP539" s="3">
        <v>13</v>
      </c>
      <c r="BQ539" s="3" t="s">
        <v>89</v>
      </c>
      <c r="BR539" s="3" t="s">
        <v>159</v>
      </c>
      <c r="BS539" s="3">
        <v>1173</v>
      </c>
      <c r="BT539" s="3">
        <v>3016</v>
      </c>
      <c r="BV539" s="3" t="s">
        <v>494</v>
      </c>
      <c r="BW539" s="3" t="s">
        <v>99</v>
      </c>
      <c r="BX539" s="3">
        <v>3</v>
      </c>
      <c r="BY539" s="3" t="s">
        <v>100</v>
      </c>
      <c r="BZ539" s="3">
        <v>135</v>
      </c>
      <c r="CA539" s="3" t="s">
        <v>101</v>
      </c>
      <c r="CD539" s="3">
        <v>30.0855976</v>
      </c>
      <c r="CE539" s="3">
        <v>256</v>
      </c>
      <c r="CF539" s="3">
        <v>-94.975180600000002</v>
      </c>
      <c r="CG539" s="3">
        <v>3</v>
      </c>
      <c r="CI539" s="3" t="s">
        <v>102</v>
      </c>
      <c r="CJ539" s="3" t="s">
        <v>495</v>
      </c>
      <c r="CK539" s="3" t="s">
        <v>152</v>
      </c>
      <c r="CL539" s="3">
        <v>385748</v>
      </c>
      <c r="CM539" s="3">
        <v>651</v>
      </c>
      <c r="CO539" s="3">
        <v>15315</v>
      </c>
      <c r="CP539" s="3">
        <v>176</v>
      </c>
    </row>
    <row r="540" spans="1:94" ht="75">
      <c r="A540" s="4">
        <v>42291024810000</v>
      </c>
      <c r="B540" s="7">
        <v>4229102481</v>
      </c>
      <c r="C540" s="4">
        <f>COUNTIF(Table2[API 10/UWI],Table1[[#This Row],[Cleaned API]])</f>
        <v>0</v>
      </c>
      <c r="D540" s="7" t="str">
        <f>IFERROR(INDEX(Table2[Permit Type],MATCH(Table1[[#This Row],[Cleaned API]],Table2[API 10/UWI],0)), "Not in Permit List")</f>
        <v>Not in Permit List</v>
      </c>
      <c r="E540" s="7" t="str">
        <f>IF(AND(Table1[[#This Row],[Occurences in Magnum Permit List]]&gt;0, Table1[[#This Row],[Data Pull Permit Type]]="NewDrill"), "Y", "N")</f>
        <v>N</v>
      </c>
      <c r="F540" s="3" t="s">
        <v>490</v>
      </c>
      <c r="G540" s="3" t="s">
        <v>1287</v>
      </c>
      <c r="H540" s="8"/>
      <c r="I540" s="3" t="s">
        <v>492</v>
      </c>
      <c r="J540" s="3" t="str">
        <f>LEFT(Table1[[#This Row],[County/Parish]],LEN(Table1[[#This Row],[County/Parish]])-5)</f>
        <v>LIBERTY</v>
      </c>
      <c r="K540" s="3" t="s">
        <v>493</v>
      </c>
      <c r="L540" s="3" t="s">
        <v>107</v>
      </c>
      <c r="M540" s="3" t="s">
        <v>94</v>
      </c>
      <c r="N540" s="3" t="s">
        <v>119</v>
      </c>
      <c r="O540" s="3">
        <v>5365</v>
      </c>
      <c r="Q540" s="5">
        <v>20455</v>
      </c>
      <c r="R540" s="5">
        <v>40179</v>
      </c>
      <c r="S540" s="3">
        <v>586</v>
      </c>
      <c r="T540" s="3">
        <v>182139</v>
      </c>
      <c r="V540" s="3">
        <v>586632</v>
      </c>
      <c r="X540" s="3">
        <v>8</v>
      </c>
      <c r="Z540" s="3">
        <v>2396471</v>
      </c>
      <c r="AA540" s="3">
        <v>616989</v>
      </c>
      <c r="AC540" s="3">
        <v>3096</v>
      </c>
      <c r="AE540" s="3">
        <v>19986</v>
      </c>
      <c r="AF540" s="3" t="s">
        <v>108</v>
      </c>
      <c r="AG540" s="3">
        <v>0</v>
      </c>
      <c r="AH540" s="3">
        <v>19986</v>
      </c>
      <c r="AI540" s="3">
        <v>79944</v>
      </c>
      <c r="AK540" s="3">
        <v>100</v>
      </c>
      <c r="AL540" s="3">
        <v>100</v>
      </c>
      <c r="AM540" s="3">
        <v>0</v>
      </c>
      <c r="AN540" s="3">
        <v>599379</v>
      </c>
      <c r="AO540" s="3">
        <v>57</v>
      </c>
      <c r="AR540" s="5">
        <v>43814</v>
      </c>
      <c r="AV540" s="3">
        <v>0</v>
      </c>
      <c r="AX540" s="3">
        <v>310</v>
      </c>
      <c r="BB540" s="3">
        <v>9253</v>
      </c>
      <c r="BC540" s="3">
        <v>116</v>
      </c>
      <c r="BD540" s="3">
        <v>7524</v>
      </c>
      <c r="BE540" s="3">
        <v>8</v>
      </c>
      <c r="BF540" s="3">
        <v>7524</v>
      </c>
      <c r="BG540" s="3">
        <v>8</v>
      </c>
      <c r="BH540" s="3">
        <v>45</v>
      </c>
      <c r="BI540" s="3">
        <v>8</v>
      </c>
      <c r="BJ540" s="3">
        <v>3028</v>
      </c>
      <c r="BK540" s="3">
        <v>4300</v>
      </c>
      <c r="BM540" s="3">
        <v>36</v>
      </c>
      <c r="BN540" s="5">
        <v>20611</v>
      </c>
      <c r="BO540" s="3">
        <v>1</v>
      </c>
      <c r="BP540" s="3">
        <v>8</v>
      </c>
      <c r="BQ540" s="3" t="s">
        <v>1146</v>
      </c>
      <c r="BR540" s="3" t="s">
        <v>159</v>
      </c>
      <c r="BS540" s="3">
        <v>1172</v>
      </c>
      <c r="BT540" s="3">
        <v>1272</v>
      </c>
      <c r="BV540" s="3" t="s">
        <v>494</v>
      </c>
      <c r="BW540" s="3" t="s">
        <v>99</v>
      </c>
      <c r="BX540" s="3">
        <v>3</v>
      </c>
      <c r="BY540" s="3" t="s">
        <v>100</v>
      </c>
      <c r="CA540" s="3" t="s">
        <v>101</v>
      </c>
      <c r="CD540" s="3">
        <v>30.110244900000001</v>
      </c>
      <c r="CE540" s="3">
        <v>45</v>
      </c>
      <c r="CF540" s="3">
        <v>-94.970379800000003</v>
      </c>
      <c r="CI540" s="3" t="s">
        <v>102</v>
      </c>
      <c r="CJ540" s="3" t="s">
        <v>495</v>
      </c>
      <c r="CK540" s="3" t="s">
        <v>1288</v>
      </c>
      <c r="CL540" s="3">
        <v>385747</v>
      </c>
      <c r="CM540" s="3">
        <v>214</v>
      </c>
      <c r="CO540" s="3">
        <v>1526</v>
      </c>
      <c r="CP540" s="3">
        <v>8890</v>
      </c>
    </row>
    <row r="541" spans="1:94" ht="60">
      <c r="A541" s="4">
        <v>42291024790000</v>
      </c>
      <c r="B541" s="7">
        <v>4229102479</v>
      </c>
      <c r="C541" s="4">
        <f>COUNTIF(Table2[API 10/UWI],Table1[[#This Row],[Cleaned API]])</f>
        <v>0</v>
      </c>
      <c r="D541" s="7" t="str">
        <f>IFERROR(INDEX(Table2[Permit Type],MATCH(Table1[[#This Row],[Cleaned API]],Table2[API 10/UWI],0)), "Not in Permit List")</f>
        <v>Not in Permit List</v>
      </c>
      <c r="E541" s="7" t="str">
        <f>IF(AND(Table1[[#This Row],[Occurences in Magnum Permit List]]&gt;0, Table1[[#This Row],[Data Pull Permit Type]]="NewDrill"), "Y", "N")</f>
        <v>N</v>
      </c>
      <c r="F541" s="3" t="s">
        <v>490</v>
      </c>
      <c r="G541" s="3" t="s">
        <v>1289</v>
      </c>
      <c r="H541" s="8">
        <v>1</v>
      </c>
      <c r="I541" s="3" t="s">
        <v>492</v>
      </c>
      <c r="J541" s="3" t="str">
        <f>LEFT(Table1[[#This Row],[County/Parish]],LEN(Table1[[#This Row],[County/Parish]])-5)</f>
        <v>LIBERTY</v>
      </c>
      <c r="K541" s="3" t="s">
        <v>493</v>
      </c>
      <c r="L541" s="3" t="s">
        <v>107</v>
      </c>
      <c r="M541" s="3" t="s">
        <v>94</v>
      </c>
      <c r="N541" s="3" t="s">
        <v>95</v>
      </c>
      <c r="O541" s="3">
        <v>4834</v>
      </c>
      <c r="Q541" s="5">
        <v>20241</v>
      </c>
      <c r="R541" s="5">
        <v>43983</v>
      </c>
      <c r="S541" s="3">
        <v>766</v>
      </c>
      <c r="T541" s="3">
        <v>105749</v>
      </c>
      <c r="V541" s="3">
        <v>390622</v>
      </c>
      <c r="W541" s="3">
        <v>7</v>
      </c>
      <c r="X541" s="3">
        <v>179</v>
      </c>
      <c r="Z541" s="3">
        <v>1398130</v>
      </c>
      <c r="AA541" s="3">
        <v>408247</v>
      </c>
      <c r="AC541" s="3">
        <v>1022</v>
      </c>
      <c r="AE541" s="3">
        <v>10244</v>
      </c>
      <c r="AF541" s="3" t="s">
        <v>108</v>
      </c>
      <c r="AG541" s="3">
        <v>0</v>
      </c>
      <c r="AH541" s="3">
        <v>10244</v>
      </c>
      <c r="AI541" s="3">
        <v>33008</v>
      </c>
      <c r="AK541" s="3">
        <v>86</v>
      </c>
      <c r="AL541" s="3">
        <v>86</v>
      </c>
      <c r="AM541" s="3">
        <v>0</v>
      </c>
      <c r="AN541" s="3">
        <v>513097</v>
      </c>
      <c r="AO541" s="3">
        <v>557</v>
      </c>
      <c r="AP541" s="3">
        <v>2419</v>
      </c>
      <c r="AR541" s="5">
        <v>43814</v>
      </c>
      <c r="AS541" s="3">
        <v>7268</v>
      </c>
      <c r="AV541" s="3">
        <v>0</v>
      </c>
      <c r="AX541" s="3">
        <v>270</v>
      </c>
      <c r="BB541" s="3">
        <v>2220</v>
      </c>
      <c r="BC541" s="3">
        <v>49</v>
      </c>
      <c r="BD541" s="3">
        <v>3271</v>
      </c>
      <c r="BE541" s="3">
        <v>188</v>
      </c>
      <c r="BF541" s="3">
        <v>3641</v>
      </c>
      <c r="BG541" s="3">
        <v>188</v>
      </c>
      <c r="BH541" s="3">
        <v>22</v>
      </c>
      <c r="BI541" s="3">
        <v>188</v>
      </c>
      <c r="BJ541" s="3">
        <v>3732</v>
      </c>
      <c r="BK541" s="3">
        <v>3810</v>
      </c>
      <c r="BM541" s="3">
        <v>40</v>
      </c>
      <c r="BN541" s="5">
        <v>25865</v>
      </c>
      <c r="BO541" s="3">
        <v>1</v>
      </c>
      <c r="BP541" s="3">
        <v>2</v>
      </c>
      <c r="BR541" s="3" t="s">
        <v>97</v>
      </c>
      <c r="BS541" s="3">
        <v>1171</v>
      </c>
      <c r="BT541" s="3">
        <v>78</v>
      </c>
      <c r="BV541" s="3" t="s">
        <v>494</v>
      </c>
      <c r="BW541" s="3" t="s">
        <v>99</v>
      </c>
      <c r="BX541" s="3">
        <v>3</v>
      </c>
      <c r="BY541" s="3" t="s">
        <v>100</v>
      </c>
      <c r="CA541" s="3" t="s">
        <v>101</v>
      </c>
      <c r="CD541" s="3">
        <v>30.1135217</v>
      </c>
      <c r="CE541" s="3">
        <v>45</v>
      </c>
      <c r="CF541" s="3">
        <v>-94.971666900000002</v>
      </c>
      <c r="CI541" s="3" t="s">
        <v>102</v>
      </c>
      <c r="CJ541" s="3" t="s">
        <v>495</v>
      </c>
      <c r="CK541" s="3" t="s">
        <v>1288</v>
      </c>
      <c r="CL541" s="3">
        <v>385746</v>
      </c>
      <c r="CM541" s="3">
        <v>2037</v>
      </c>
      <c r="CO541" s="3">
        <v>6342</v>
      </c>
      <c r="CP541" s="3">
        <v>8890</v>
      </c>
    </row>
    <row r="542" spans="1:94" ht="75">
      <c r="A542" s="4">
        <v>42291025050000</v>
      </c>
      <c r="B542" s="7">
        <v>4229102505</v>
      </c>
      <c r="C542" s="4">
        <f>COUNTIF(Table2[API 10/UWI],Table1[[#This Row],[Cleaned API]])</f>
        <v>0</v>
      </c>
      <c r="D542" s="7" t="str">
        <f>IFERROR(INDEX(Table2[Permit Type],MATCH(Table1[[#This Row],[Cleaned API]],Table2[API 10/UWI],0)), "Not in Permit List")</f>
        <v>Not in Permit List</v>
      </c>
      <c r="E542" s="7" t="str">
        <f>IF(AND(Table1[[#This Row],[Occurences in Magnum Permit List]]&gt;0, Table1[[#This Row],[Data Pull Permit Type]]="NewDrill"), "Y", "N")</f>
        <v>N</v>
      </c>
      <c r="F542" s="3" t="s">
        <v>490</v>
      </c>
      <c r="G542" s="3" t="s">
        <v>1290</v>
      </c>
      <c r="H542" s="8"/>
      <c r="I542" s="3" t="s">
        <v>492</v>
      </c>
      <c r="J542" s="3" t="str">
        <f>LEFT(Table1[[#This Row],[County/Parish]],LEN(Table1[[#This Row],[County/Parish]])-5)</f>
        <v>LIBERTY</v>
      </c>
      <c r="L542" s="3" t="s">
        <v>107</v>
      </c>
      <c r="M542" s="3" t="s">
        <v>94</v>
      </c>
      <c r="N542" s="3" t="s">
        <v>95</v>
      </c>
      <c r="O542" s="3">
        <v>3168</v>
      </c>
      <c r="Q542" s="5">
        <v>20455</v>
      </c>
      <c r="R542" s="5">
        <v>39142</v>
      </c>
      <c r="S542" s="3">
        <v>285</v>
      </c>
      <c r="T542" s="3">
        <v>47049</v>
      </c>
      <c r="V542" s="3">
        <v>231296</v>
      </c>
      <c r="X542" s="3">
        <v>15</v>
      </c>
      <c r="Z542" s="3">
        <v>0</v>
      </c>
      <c r="AA542" s="3">
        <v>239138</v>
      </c>
      <c r="AC542" s="3">
        <v>1985</v>
      </c>
      <c r="AE542" s="3">
        <v>11163</v>
      </c>
      <c r="AF542" s="3" t="s">
        <v>108</v>
      </c>
      <c r="AG542" s="3">
        <v>0</v>
      </c>
      <c r="AH542" s="3">
        <v>11163</v>
      </c>
      <c r="AI542" s="3">
        <v>0</v>
      </c>
      <c r="AK542" s="3">
        <v>64</v>
      </c>
      <c r="AL542" s="3">
        <v>64</v>
      </c>
      <c r="AM542" s="3">
        <v>0</v>
      </c>
      <c r="AN542" s="3">
        <v>385655</v>
      </c>
      <c r="AO542" s="3">
        <v>0</v>
      </c>
      <c r="AP542" s="3">
        <v>19</v>
      </c>
      <c r="AR542" s="5">
        <v>41091</v>
      </c>
      <c r="AS542" s="3">
        <v>0</v>
      </c>
      <c r="AV542" s="3">
        <v>0</v>
      </c>
      <c r="AX542" s="3">
        <v>200</v>
      </c>
      <c r="BB542" s="3">
        <v>1770</v>
      </c>
      <c r="BC542" s="3">
        <v>72</v>
      </c>
      <c r="BD542" s="3">
        <v>2491</v>
      </c>
      <c r="BE542" s="3">
        <v>94</v>
      </c>
      <c r="BF542" s="3">
        <v>2491</v>
      </c>
      <c r="BG542" s="3">
        <v>94</v>
      </c>
      <c r="BH542" s="3">
        <v>15</v>
      </c>
      <c r="BI542" s="3">
        <v>94</v>
      </c>
      <c r="BJ542" s="3">
        <v>2746</v>
      </c>
      <c r="BK542" s="3">
        <v>2810</v>
      </c>
      <c r="BM542" s="3">
        <v>39</v>
      </c>
      <c r="BN542" s="5">
        <v>17899</v>
      </c>
      <c r="BO542" s="3">
        <v>1</v>
      </c>
      <c r="BP542" s="3">
        <v>5</v>
      </c>
      <c r="BQ542" s="3" t="s">
        <v>842</v>
      </c>
      <c r="BR542" s="3" t="s">
        <v>159</v>
      </c>
      <c r="BS542" s="3">
        <v>1153</v>
      </c>
      <c r="BT542" s="3">
        <v>64</v>
      </c>
      <c r="BV542" s="3" t="s">
        <v>494</v>
      </c>
      <c r="BW542" s="3" t="s">
        <v>99</v>
      </c>
      <c r="BX542" s="3">
        <v>3</v>
      </c>
      <c r="BY542" s="3" t="s">
        <v>100</v>
      </c>
      <c r="BZ542" s="3">
        <v>135</v>
      </c>
      <c r="CA542" s="3" t="s">
        <v>101</v>
      </c>
      <c r="CD542" s="3">
        <v>30.089634100000001</v>
      </c>
      <c r="CE542" s="3">
        <v>256</v>
      </c>
      <c r="CF542" s="3">
        <v>-94.969454299999995</v>
      </c>
      <c r="CG542" s="3">
        <v>3</v>
      </c>
      <c r="CI542" s="3" t="s">
        <v>102</v>
      </c>
      <c r="CJ542" s="3" t="s">
        <v>495</v>
      </c>
      <c r="CK542" s="3" t="s">
        <v>152</v>
      </c>
      <c r="CL542" s="3">
        <v>385729</v>
      </c>
      <c r="CM542" s="3">
        <v>15</v>
      </c>
      <c r="CO542" s="3">
        <v>0</v>
      </c>
      <c r="CP542" s="3">
        <v>176</v>
      </c>
    </row>
    <row r="543" spans="1:94" ht="60">
      <c r="A543" s="4">
        <v>42025302710000</v>
      </c>
      <c r="B543" s="7">
        <v>4202530271</v>
      </c>
      <c r="C543" s="4">
        <f>COUNTIF(Table2[API 10/UWI],Table1[[#This Row],[Cleaned API]])</f>
        <v>0</v>
      </c>
      <c r="D543" s="7" t="str">
        <f>IFERROR(INDEX(Table2[Permit Type],MATCH(Table1[[#This Row],[Cleaned API]],Table2[API 10/UWI],0)), "Not in Permit List")</f>
        <v>Not in Permit List</v>
      </c>
      <c r="E543" s="7" t="str">
        <f>IF(AND(Table1[[#This Row],[Occurences in Magnum Permit List]]&gt;0, Table1[[#This Row],[Data Pull Permit Type]]="NewDrill"), "Y", "N")</f>
        <v>N</v>
      </c>
      <c r="F543" s="3" t="s">
        <v>89</v>
      </c>
      <c r="G543" s="3" t="s">
        <v>952</v>
      </c>
      <c r="H543" s="8">
        <v>1</v>
      </c>
      <c r="I543" s="3" t="s">
        <v>161</v>
      </c>
      <c r="J543" s="3" t="str">
        <f>LEFT(Table1[[#This Row],[County/Parish]],LEN(Table1[[#This Row],[County/Parish]])-5)</f>
        <v>BEE</v>
      </c>
      <c r="K543" s="3" t="s">
        <v>1291</v>
      </c>
      <c r="L543" s="3" t="s">
        <v>107</v>
      </c>
      <c r="M543" s="3" t="s">
        <v>94</v>
      </c>
      <c r="N543" s="3" t="s">
        <v>95</v>
      </c>
      <c r="O543" s="3">
        <v>10130</v>
      </c>
      <c r="P543" s="5">
        <v>32256</v>
      </c>
      <c r="Q543" s="5">
        <v>35431</v>
      </c>
      <c r="R543" s="5">
        <v>41913</v>
      </c>
      <c r="S543" s="3">
        <v>213</v>
      </c>
      <c r="T543" s="3">
        <v>50851</v>
      </c>
      <c r="V543" s="3">
        <v>19855</v>
      </c>
      <c r="X543" s="3">
        <v>1</v>
      </c>
      <c r="Y543" s="3">
        <v>13</v>
      </c>
      <c r="Z543" s="3">
        <v>13395</v>
      </c>
      <c r="AA543" s="3">
        <v>28330</v>
      </c>
      <c r="AB543" s="3" t="s">
        <v>163</v>
      </c>
      <c r="AC543" s="3">
        <v>102</v>
      </c>
      <c r="AD543" s="3">
        <v>520</v>
      </c>
      <c r="AE543" s="3">
        <v>2048</v>
      </c>
      <c r="AF543" s="3" t="s">
        <v>96</v>
      </c>
      <c r="AG543" s="3">
        <v>4187</v>
      </c>
      <c r="AH543" s="3">
        <v>2746</v>
      </c>
      <c r="AI543" s="3">
        <v>1452</v>
      </c>
      <c r="AJ543" s="3" t="s">
        <v>164</v>
      </c>
      <c r="AK543" s="3">
        <v>16</v>
      </c>
      <c r="AL543" s="3">
        <v>18</v>
      </c>
      <c r="AM543" s="3">
        <v>17</v>
      </c>
      <c r="AN543" s="3">
        <v>110000</v>
      </c>
      <c r="AO543" s="3">
        <v>3</v>
      </c>
      <c r="AP543" s="3">
        <v>146</v>
      </c>
      <c r="AQ543" s="3">
        <v>16</v>
      </c>
      <c r="AR543" s="5">
        <v>42614</v>
      </c>
      <c r="AS543" s="3">
        <v>599</v>
      </c>
      <c r="AV543" s="3">
        <v>1060</v>
      </c>
      <c r="AW543" s="3">
        <v>1408.759</v>
      </c>
      <c r="AX543" s="3">
        <v>2560</v>
      </c>
      <c r="AY543" s="3">
        <v>709.84500000000003</v>
      </c>
      <c r="AZ543" s="3">
        <v>939.7</v>
      </c>
      <c r="BA543" s="3">
        <v>76.900000000000006</v>
      </c>
      <c r="BB543" s="3">
        <v>3328</v>
      </c>
      <c r="BC543" s="3">
        <v>127</v>
      </c>
      <c r="BD543" s="3">
        <v>1158</v>
      </c>
      <c r="BE543" s="3">
        <v>127</v>
      </c>
      <c r="BF543" s="3">
        <v>1713</v>
      </c>
      <c r="BG543" s="3">
        <v>127</v>
      </c>
      <c r="BH543" s="3">
        <v>10</v>
      </c>
      <c r="BI543" s="3">
        <v>127</v>
      </c>
      <c r="BJ543" s="3">
        <v>7651</v>
      </c>
      <c r="BK543" s="3">
        <v>7662</v>
      </c>
      <c r="BM543" s="3">
        <v>40.299999999999997</v>
      </c>
      <c r="BN543" s="5">
        <v>27163</v>
      </c>
      <c r="BO543" s="3">
        <v>1</v>
      </c>
      <c r="BP543" s="3">
        <v>1</v>
      </c>
      <c r="BQ543" s="3" t="s">
        <v>467</v>
      </c>
      <c r="BR543" s="3" t="s">
        <v>212</v>
      </c>
      <c r="BS543" s="3">
        <v>8247</v>
      </c>
      <c r="BT543" s="3">
        <v>11</v>
      </c>
      <c r="BV543" s="3" t="s">
        <v>954</v>
      </c>
      <c r="BW543" s="3" t="s">
        <v>99</v>
      </c>
      <c r="BX543" s="3">
        <v>2</v>
      </c>
      <c r="BY543" s="3" t="s">
        <v>100</v>
      </c>
      <c r="CA543" s="3" t="s">
        <v>101</v>
      </c>
      <c r="CD543" s="3">
        <v>28.613522400000001</v>
      </c>
      <c r="CE543" s="3">
        <v>279</v>
      </c>
      <c r="CF543" s="3">
        <v>-97.773275699999999</v>
      </c>
      <c r="CI543" s="3" t="s">
        <v>102</v>
      </c>
      <c r="CJ543" s="3" t="s">
        <v>89</v>
      </c>
      <c r="CK543" s="3" t="s">
        <v>955</v>
      </c>
      <c r="CL543" s="3">
        <v>384618</v>
      </c>
      <c r="CM543" s="3">
        <v>137</v>
      </c>
      <c r="CN543" s="3">
        <v>193</v>
      </c>
      <c r="CO543" s="3">
        <v>466</v>
      </c>
      <c r="CP543" s="3">
        <v>0</v>
      </c>
    </row>
    <row r="544" spans="1:94" ht="45">
      <c r="A544" s="4">
        <v>42391318810000</v>
      </c>
      <c r="B544" s="7">
        <v>4239131881</v>
      </c>
      <c r="C544" s="4">
        <f>COUNTIF(Table2[API 10/UWI],Table1[[#This Row],[Cleaned API]])</f>
        <v>1</v>
      </c>
      <c r="D544" s="7" t="str">
        <f>IFERROR(INDEX(Table2[Permit Type],MATCH(Table1[[#This Row],[Cleaned API]],Table2[API 10/UWI],0)), "Not in Permit List")</f>
        <v>Recomplete</v>
      </c>
      <c r="E544" s="7" t="str">
        <f>IF(AND(Table1[[#This Row],[Occurences in Magnum Permit List]]&gt;0, Table1[[#This Row],[Data Pull Permit Type]]="NewDrill"), "Y", "N")</f>
        <v>N</v>
      </c>
      <c r="F544" s="3" t="s">
        <v>89</v>
      </c>
      <c r="G544" s="3" t="s">
        <v>514</v>
      </c>
      <c r="H544" s="8">
        <v>9</v>
      </c>
      <c r="I544" s="3" t="s">
        <v>515</v>
      </c>
      <c r="J544" s="3" t="str">
        <f>LEFT(Table1[[#This Row],[County/Parish]],LEN(Table1[[#This Row],[County/Parish]])-5)</f>
        <v>REFUGIO</v>
      </c>
      <c r="K544" s="3" t="s">
        <v>1292</v>
      </c>
      <c r="L544" s="3" t="s">
        <v>107</v>
      </c>
      <c r="M544" s="3" t="s">
        <v>94</v>
      </c>
      <c r="N544" s="3" t="s">
        <v>95</v>
      </c>
      <c r="O544" s="3">
        <v>6410</v>
      </c>
      <c r="P544" s="5">
        <v>31301</v>
      </c>
      <c r="Q544" s="5">
        <v>35065</v>
      </c>
      <c r="R544" s="5">
        <v>35400</v>
      </c>
      <c r="S544" s="3">
        <v>12</v>
      </c>
      <c r="T544" s="3">
        <v>361</v>
      </c>
      <c r="V544" s="3">
        <v>3779</v>
      </c>
      <c r="X544" s="3">
        <v>59</v>
      </c>
      <c r="Z544" s="3">
        <v>0</v>
      </c>
      <c r="AA544" s="3">
        <v>3839</v>
      </c>
      <c r="AC544" s="3">
        <v>1526</v>
      </c>
      <c r="AE544" s="3">
        <v>3053</v>
      </c>
      <c r="AF544" s="3" t="s">
        <v>96</v>
      </c>
      <c r="AG544" s="3">
        <v>330</v>
      </c>
      <c r="AH544" s="3">
        <v>3108</v>
      </c>
      <c r="AI544" s="3">
        <v>0</v>
      </c>
      <c r="AK544" s="3">
        <v>34</v>
      </c>
      <c r="AL544" s="3">
        <v>36</v>
      </c>
      <c r="AM544" s="3">
        <v>7</v>
      </c>
      <c r="AN544" s="3">
        <v>213414</v>
      </c>
      <c r="AO544" s="3">
        <v>0</v>
      </c>
      <c r="AR544" s="5">
        <v>43800</v>
      </c>
      <c r="AV544" s="3">
        <v>200</v>
      </c>
      <c r="AW544" s="3">
        <v>95.528000000000006</v>
      </c>
      <c r="AX544" s="3">
        <v>100</v>
      </c>
      <c r="AY544" s="3">
        <v>10468.144</v>
      </c>
      <c r="AZ544" s="3">
        <v>4965.2</v>
      </c>
      <c r="BB544" s="3">
        <v>201</v>
      </c>
      <c r="BC544" s="3">
        <v>1</v>
      </c>
      <c r="BD544" s="3">
        <v>1526</v>
      </c>
      <c r="BE544" s="3">
        <v>1</v>
      </c>
      <c r="BF544" s="3">
        <v>1526</v>
      </c>
      <c r="BG544" s="3">
        <v>1</v>
      </c>
      <c r="BH544" s="3">
        <v>9</v>
      </c>
      <c r="BI544" s="3">
        <v>1</v>
      </c>
      <c r="BJ544" s="3">
        <v>5962</v>
      </c>
      <c r="BK544" s="3">
        <v>5966</v>
      </c>
      <c r="BM544" s="3">
        <v>40.799999999999997</v>
      </c>
      <c r="BN544" s="5">
        <v>31314</v>
      </c>
      <c r="BO544" s="3">
        <v>1</v>
      </c>
      <c r="BP544" s="3">
        <v>1</v>
      </c>
      <c r="BQ544" s="3" t="s">
        <v>89</v>
      </c>
      <c r="BR544" s="3" t="s">
        <v>165</v>
      </c>
      <c r="BS544" s="3">
        <v>8169</v>
      </c>
      <c r="BT544" s="3">
        <v>4</v>
      </c>
      <c r="BV544" s="3" t="s">
        <v>516</v>
      </c>
      <c r="BW544" s="3" t="s">
        <v>99</v>
      </c>
      <c r="BX544" s="3">
        <v>2</v>
      </c>
      <c r="BY544" s="3" t="s">
        <v>100</v>
      </c>
      <c r="CA544" s="3" t="s">
        <v>101</v>
      </c>
      <c r="CD544" s="3">
        <v>28.1792403</v>
      </c>
      <c r="CE544" s="3">
        <v>42</v>
      </c>
      <c r="CF544" s="3">
        <v>-97.511279400000006</v>
      </c>
      <c r="CI544" s="3" t="s">
        <v>102</v>
      </c>
      <c r="CJ544" s="3" t="s">
        <v>89</v>
      </c>
      <c r="CK544" s="3" t="s">
        <v>517</v>
      </c>
      <c r="CL544" s="3">
        <v>384541</v>
      </c>
      <c r="CM544" s="3">
        <v>3779</v>
      </c>
      <c r="CN544" s="3">
        <v>361</v>
      </c>
      <c r="CO544" s="3">
        <v>0</v>
      </c>
      <c r="CP544" s="3">
        <v>0</v>
      </c>
    </row>
    <row r="545" spans="1:94" ht="45">
      <c r="A545" s="4">
        <v>42469318650000</v>
      </c>
      <c r="B545" s="7">
        <v>4246931865</v>
      </c>
      <c r="C545" s="4">
        <f>COUNTIF(Table2[API 10/UWI],Table1[[#This Row],[Cleaned API]])</f>
        <v>1</v>
      </c>
      <c r="D545" s="7" t="str">
        <f>IFERROR(INDEX(Table2[Permit Type],MATCH(Table1[[#This Row],[Cleaned API]],Table2[API 10/UWI],0)), "Not in Permit List")</f>
        <v>Recomplete</v>
      </c>
      <c r="E545" s="7" t="str">
        <f>IF(AND(Table1[[#This Row],[Occurences in Magnum Permit List]]&gt;0, Table1[[#This Row],[Data Pull Permit Type]]="NewDrill"), "Y", "N")</f>
        <v>N</v>
      </c>
      <c r="F545" s="3" t="s">
        <v>89</v>
      </c>
      <c r="G545" s="3" t="s">
        <v>570</v>
      </c>
      <c r="H545" s="8">
        <v>1</v>
      </c>
      <c r="I545" s="3" t="s">
        <v>91</v>
      </c>
      <c r="J545" s="3" t="str">
        <f>LEFT(Table1[[#This Row],[County/Parish]],LEN(Table1[[#This Row],[County/Parish]])-5)</f>
        <v>VICTORIA</v>
      </c>
      <c r="K545" s="3" t="s">
        <v>1293</v>
      </c>
      <c r="L545" s="3" t="s">
        <v>107</v>
      </c>
      <c r="M545" s="3" t="s">
        <v>94</v>
      </c>
      <c r="N545" s="3" t="s">
        <v>95</v>
      </c>
      <c r="O545" s="3">
        <v>8512</v>
      </c>
      <c r="P545" s="5">
        <v>37749</v>
      </c>
      <c r="Q545" s="5">
        <v>33756</v>
      </c>
      <c r="R545" s="5">
        <v>33786</v>
      </c>
      <c r="S545" s="3">
        <v>2</v>
      </c>
      <c r="T545" s="3">
        <v>2</v>
      </c>
      <c r="V545" s="3">
        <v>35</v>
      </c>
      <c r="X545" s="3">
        <v>34</v>
      </c>
      <c r="Y545" s="3">
        <v>1</v>
      </c>
      <c r="Z545" s="3">
        <v>0</v>
      </c>
      <c r="AA545" s="3">
        <v>35</v>
      </c>
      <c r="AC545" s="3">
        <v>1</v>
      </c>
      <c r="AD545" s="3">
        <v>1</v>
      </c>
      <c r="AF545" s="3" t="s">
        <v>96</v>
      </c>
      <c r="AK545" s="3">
        <v>1</v>
      </c>
      <c r="AL545" s="3">
        <v>1</v>
      </c>
      <c r="AM545" s="3">
        <v>0</v>
      </c>
      <c r="AN545" s="3">
        <v>6613</v>
      </c>
      <c r="AO545" s="3">
        <v>0</v>
      </c>
      <c r="AR545" s="5">
        <v>40269</v>
      </c>
      <c r="AV545" s="3">
        <v>30</v>
      </c>
      <c r="AW545" s="3">
        <v>57.143000000000001</v>
      </c>
      <c r="AX545" s="3">
        <v>60</v>
      </c>
      <c r="AY545" s="3">
        <v>17500</v>
      </c>
      <c r="AZ545" s="3">
        <v>34000</v>
      </c>
      <c r="BA545" s="3">
        <v>34000</v>
      </c>
      <c r="BB545" s="3">
        <v>1</v>
      </c>
      <c r="BC545" s="3">
        <v>2</v>
      </c>
      <c r="BD545" s="3">
        <v>34</v>
      </c>
      <c r="BE545" s="3">
        <v>2</v>
      </c>
      <c r="BF545" s="3">
        <v>34</v>
      </c>
      <c r="BG545" s="3">
        <v>2</v>
      </c>
      <c r="BH545" s="3">
        <v>0</v>
      </c>
      <c r="BI545" s="3">
        <v>2</v>
      </c>
      <c r="BJ545" s="3">
        <v>4870</v>
      </c>
      <c r="BK545" s="3">
        <v>4876</v>
      </c>
      <c r="BM545" s="3">
        <v>44</v>
      </c>
      <c r="BN545" s="5">
        <v>30016</v>
      </c>
      <c r="BO545" s="3">
        <v>1</v>
      </c>
      <c r="BP545" s="3">
        <v>1</v>
      </c>
      <c r="BR545" s="3" t="s">
        <v>165</v>
      </c>
      <c r="BS545" s="3">
        <v>7804</v>
      </c>
      <c r="BT545" s="3">
        <v>6</v>
      </c>
      <c r="BV545" s="3" t="s">
        <v>571</v>
      </c>
      <c r="BW545" s="3" t="s">
        <v>99</v>
      </c>
      <c r="BX545" s="3">
        <v>2</v>
      </c>
      <c r="BY545" s="3" t="s">
        <v>100</v>
      </c>
      <c r="CA545" s="3" t="s">
        <v>101</v>
      </c>
      <c r="CD545" s="3">
        <v>28.615669499999999</v>
      </c>
      <c r="CE545" s="3">
        <v>34</v>
      </c>
      <c r="CF545" s="3">
        <v>-96.896705900000001</v>
      </c>
      <c r="CI545" s="3" t="s">
        <v>102</v>
      </c>
      <c r="CJ545" s="3" t="s">
        <v>89</v>
      </c>
      <c r="CK545" s="3" t="s">
        <v>572</v>
      </c>
      <c r="CL545" s="3">
        <v>384182</v>
      </c>
      <c r="CM545" s="3">
        <v>35</v>
      </c>
      <c r="CN545" s="3">
        <v>2</v>
      </c>
      <c r="CO545" s="3">
        <v>0</v>
      </c>
      <c r="CP545" s="3">
        <v>0</v>
      </c>
    </row>
    <row r="546" spans="1:94" ht="45">
      <c r="A546" s="4">
        <v>42057308320000</v>
      </c>
      <c r="B546" s="7">
        <v>4205730832</v>
      </c>
      <c r="C546" s="4">
        <f>COUNTIF(Table2[API 10/UWI],Table1[[#This Row],[Cleaned API]])</f>
        <v>0</v>
      </c>
      <c r="D546" s="7" t="str">
        <f>IFERROR(INDEX(Table2[Permit Type],MATCH(Table1[[#This Row],[Cleaned API]],Table2[API 10/UWI],0)), "Not in Permit List")</f>
        <v>Not in Permit List</v>
      </c>
      <c r="E546" s="7" t="str">
        <f>IF(AND(Table1[[#This Row],[Occurences in Magnum Permit List]]&gt;0, Table1[[#This Row],[Data Pull Permit Type]]="NewDrill"), "Y", "N")</f>
        <v>N</v>
      </c>
      <c r="F546" s="3" t="s">
        <v>89</v>
      </c>
      <c r="G546" s="3" t="s">
        <v>1294</v>
      </c>
      <c r="H546" s="8">
        <v>1</v>
      </c>
      <c r="I546" s="3" t="s">
        <v>1295</v>
      </c>
      <c r="J546" s="3" t="str">
        <f>LEFT(Table1[[#This Row],[County/Parish]],LEN(Table1[[#This Row],[County/Parish]])-5)</f>
        <v>CALHOUN</v>
      </c>
      <c r="K546" s="3">
        <v>7530</v>
      </c>
      <c r="L546" s="3" t="s">
        <v>107</v>
      </c>
      <c r="M546" s="3" t="s">
        <v>94</v>
      </c>
      <c r="N546" s="3" t="s">
        <v>95</v>
      </c>
      <c r="O546" s="3">
        <v>8970</v>
      </c>
      <c r="P546" s="5">
        <v>31839</v>
      </c>
      <c r="Q546" s="5">
        <v>33025</v>
      </c>
      <c r="R546" s="5">
        <v>36342</v>
      </c>
      <c r="S546" s="3">
        <v>103</v>
      </c>
      <c r="T546" s="3">
        <v>15380</v>
      </c>
      <c r="V546" s="3">
        <v>1742</v>
      </c>
      <c r="X546" s="3">
        <v>2</v>
      </c>
      <c r="Z546" s="3">
        <v>0</v>
      </c>
      <c r="AA546" s="3">
        <v>4305</v>
      </c>
      <c r="AC546" s="3">
        <v>67</v>
      </c>
      <c r="AD546" s="3">
        <v>1</v>
      </c>
      <c r="AE546" s="3">
        <v>289</v>
      </c>
      <c r="AF546" s="3" t="s">
        <v>96</v>
      </c>
      <c r="AG546" s="3">
        <v>50</v>
      </c>
      <c r="AH546" s="3">
        <v>297</v>
      </c>
      <c r="AI546" s="3">
        <v>0</v>
      </c>
      <c r="AK546" s="3">
        <v>3</v>
      </c>
      <c r="AL546" s="3">
        <v>3</v>
      </c>
      <c r="AM546" s="3">
        <v>0</v>
      </c>
      <c r="AN546" s="3">
        <v>15903</v>
      </c>
      <c r="AO546" s="3">
        <v>0</v>
      </c>
      <c r="AP546" s="3">
        <v>57</v>
      </c>
      <c r="AR546" s="5">
        <v>38078</v>
      </c>
      <c r="AS546" s="3">
        <v>0</v>
      </c>
      <c r="AV546" s="3">
        <v>10</v>
      </c>
      <c r="AX546" s="3">
        <v>8830</v>
      </c>
      <c r="AZ546" s="3">
        <v>82000</v>
      </c>
      <c r="BB546" s="3">
        <v>2489</v>
      </c>
      <c r="BC546" s="3">
        <v>13</v>
      </c>
      <c r="BD546" s="3">
        <v>109</v>
      </c>
      <c r="BE546" s="3">
        <v>25</v>
      </c>
      <c r="BF546" s="3">
        <v>446</v>
      </c>
      <c r="BG546" s="3">
        <v>13</v>
      </c>
      <c r="BH546" s="3">
        <v>3</v>
      </c>
      <c r="BI546" s="3">
        <v>13</v>
      </c>
      <c r="BJ546" s="3">
        <v>7522</v>
      </c>
      <c r="BK546" s="3">
        <v>7530</v>
      </c>
      <c r="BM546" s="3">
        <v>48</v>
      </c>
      <c r="BN546" s="5">
        <v>28663</v>
      </c>
      <c r="BO546" s="3">
        <v>1</v>
      </c>
      <c r="BP546" s="3">
        <v>1</v>
      </c>
      <c r="BR546" s="3" t="s">
        <v>165</v>
      </c>
      <c r="BS546" s="3">
        <v>7604</v>
      </c>
      <c r="BT546" s="3">
        <v>8</v>
      </c>
      <c r="BV546" s="3" t="s">
        <v>1296</v>
      </c>
      <c r="BW546" s="3" t="s">
        <v>99</v>
      </c>
      <c r="BX546" s="3">
        <v>2</v>
      </c>
      <c r="BY546" s="3" t="s">
        <v>100</v>
      </c>
      <c r="CA546" s="3" t="s">
        <v>101</v>
      </c>
      <c r="CD546" s="3">
        <v>28.696407399999998</v>
      </c>
      <c r="CE546" s="3">
        <v>22</v>
      </c>
      <c r="CF546" s="3">
        <v>-96.441952700000002</v>
      </c>
      <c r="CG546" s="3">
        <v>2</v>
      </c>
      <c r="CI546" s="3" t="s">
        <v>102</v>
      </c>
      <c r="CJ546" s="3" t="s">
        <v>89</v>
      </c>
      <c r="CK546" s="3" t="s">
        <v>1297</v>
      </c>
      <c r="CL546" s="3">
        <v>383987</v>
      </c>
      <c r="CM546" s="3">
        <v>36</v>
      </c>
      <c r="CO546" s="3">
        <v>0</v>
      </c>
      <c r="CP546" s="3">
        <v>0</v>
      </c>
    </row>
    <row r="547" spans="1:94" ht="45">
      <c r="A547" s="4">
        <v>42123309500000</v>
      </c>
      <c r="B547" s="7">
        <v>4212330950</v>
      </c>
      <c r="C547" s="4">
        <f>COUNTIF(Table2[API 10/UWI],Table1[[#This Row],[Cleaned API]])</f>
        <v>3</v>
      </c>
      <c r="D547" s="7" t="str">
        <f>IFERROR(INDEX(Table2[Permit Type],MATCH(Table1[[#This Row],[Cleaned API]],Table2[API 10/UWI],0)), "Not in Permit List")</f>
        <v>Recomplete</v>
      </c>
      <c r="E547" s="7" t="str">
        <f>IF(AND(Table1[[#This Row],[Occurences in Magnum Permit List]]&gt;0, Table1[[#This Row],[Data Pull Permit Type]]="NewDrill"), "Y", "N")</f>
        <v>N</v>
      </c>
      <c r="F547" s="3" t="s">
        <v>502</v>
      </c>
      <c r="G547" s="3" t="s">
        <v>518</v>
      </c>
      <c r="H547" s="8" t="s">
        <v>1298</v>
      </c>
      <c r="I547" s="3" t="s">
        <v>275</v>
      </c>
      <c r="J547" s="3" t="str">
        <f>LEFT(Table1[[#This Row],[County/Parish]],LEN(Table1[[#This Row],[County/Parish]])-5)</f>
        <v>DEWITT</v>
      </c>
      <c r="K547" s="3" t="s">
        <v>1024</v>
      </c>
      <c r="L547" s="3" t="s">
        <v>107</v>
      </c>
      <c r="M547" s="3" t="s">
        <v>94</v>
      </c>
      <c r="N547" s="3" t="s">
        <v>95</v>
      </c>
      <c r="O547" s="3">
        <v>5412</v>
      </c>
      <c r="P547" s="5">
        <v>32937</v>
      </c>
      <c r="Q547" s="5">
        <v>31837</v>
      </c>
      <c r="R547" s="5">
        <v>32599</v>
      </c>
      <c r="S547" s="3">
        <v>22</v>
      </c>
      <c r="T547" s="3">
        <v>3</v>
      </c>
      <c r="V547" s="3">
        <v>208</v>
      </c>
      <c r="X547" s="3">
        <v>2</v>
      </c>
      <c r="Y547" s="3">
        <v>1</v>
      </c>
      <c r="Z547" s="3">
        <v>0</v>
      </c>
      <c r="AA547" s="3">
        <v>209</v>
      </c>
      <c r="AB547" s="3" t="s">
        <v>163</v>
      </c>
      <c r="AC547" s="3">
        <v>6</v>
      </c>
      <c r="AE547" s="3">
        <v>47</v>
      </c>
      <c r="AF547" s="3" t="s">
        <v>96</v>
      </c>
      <c r="AG547" s="3">
        <v>0</v>
      </c>
      <c r="AH547" s="3">
        <v>47</v>
      </c>
      <c r="AI547" s="3">
        <v>0</v>
      </c>
      <c r="AJ547" s="3" t="s">
        <v>164</v>
      </c>
      <c r="AK547" s="3">
        <v>1</v>
      </c>
      <c r="AL547" s="3">
        <v>1</v>
      </c>
      <c r="AM547" s="3">
        <v>0</v>
      </c>
      <c r="AN547" s="3">
        <v>4400</v>
      </c>
      <c r="AO547" s="3">
        <v>0</v>
      </c>
      <c r="AP547" s="3">
        <v>85</v>
      </c>
      <c r="AR547" s="5">
        <v>40087</v>
      </c>
      <c r="AS547" s="3">
        <v>0</v>
      </c>
      <c r="AV547" s="3">
        <v>0</v>
      </c>
      <c r="AW547" s="3">
        <v>31.579000000000001</v>
      </c>
      <c r="AX547" s="3">
        <v>10</v>
      </c>
      <c r="AY547" s="3">
        <v>31666.667000000001</v>
      </c>
      <c r="BA547" s="3">
        <v>2000</v>
      </c>
      <c r="BB547" s="3">
        <v>1</v>
      </c>
      <c r="BC547" s="3">
        <v>4</v>
      </c>
      <c r="BD547" s="3">
        <v>22</v>
      </c>
      <c r="BE547" s="3">
        <v>2</v>
      </c>
      <c r="BF547" s="3">
        <v>22</v>
      </c>
      <c r="BG547" s="3">
        <v>2</v>
      </c>
      <c r="BH547" s="3">
        <v>0</v>
      </c>
      <c r="BI547" s="3">
        <v>2</v>
      </c>
      <c r="BJ547" s="3">
        <v>4802</v>
      </c>
      <c r="BK547" s="3">
        <v>4860</v>
      </c>
      <c r="BM547" s="3">
        <v>44</v>
      </c>
      <c r="BN547" s="5">
        <v>28898</v>
      </c>
      <c r="BO547" s="3">
        <v>1</v>
      </c>
      <c r="BP547" s="3">
        <v>1</v>
      </c>
      <c r="BS547" s="3">
        <v>7242</v>
      </c>
      <c r="BT547" s="3">
        <v>58</v>
      </c>
      <c r="BV547" s="3" t="s">
        <v>520</v>
      </c>
      <c r="BW547" s="3" t="s">
        <v>99</v>
      </c>
      <c r="BX547" s="3">
        <v>2</v>
      </c>
      <c r="BY547" s="3" t="s">
        <v>100</v>
      </c>
      <c r="CA547" s="3" t="s">
        <v>101</v>
      </c>
      <c r="CD547" s="3">
        <v>28.948034700000001</v>
      </c>
      <c r="CE547" s="3">
        <v>153</v>
      </c>
      <c r="CF547" s="3">
        <v>-97.338719699999999</v>
      </c>
      <c r="CI547" s="3" t="s">
        <v>102</v>
      </c>
      <c r="CJ547" s="3" t="s">
        <v>502</v>
      </c>
      <c r="CK547" s="3" t="s">
        <v>521</v>
      </c>
      <c r="CL547" s="3">
        <v>383626</v>
      </c>
      <c r="CM547" s="3">
        <v>95</v>
      </c>
      <c r="CN547" s="3">
        <v>3</v>
      </c>
      <c r="CO547" s="3">
        <v>0</v>
      </c>
      <c r="CP547" s="3">
        <v>0</v>
      </c>
    </row>
    <row r="548" spans="1:94" ht="60">
      <c r="A548" s="4">
        <v>42391318670000</v>
      </c>
      <c r="B548" s="7">
        <v>4239131867</v>
      </c>
      <c r="C548" s="4">
        <f>COUNTIF(Table2[API 10/UWI],Table1[[#This Row],[Cleaned API]])</f>
        <v>0</v>
      </c>
      <c r="D548" s="7" t="str">
        <f>IFERROR(INDEX(Table2[Permit Type],MATCH(Table1[[#This Row],[Cleaned API]],Table2[API 10/UWI],0)), "Not in Permit List")</f>
        <v>Not in Permit List</v>
      </c>
      <c r="E548" s="7" t="str">
        <f>IF(AND(Table1[[#This Row],[Occurences in Magnum Permit List]]&gt;0, Table1[[#This Row],[Data Pull Permit Type]]="NewDrill"), "Y", "N")</f>
        <v>N</v>
      </c>
      <c r="F548" s="3" t="s">
        <v>490</v>
      </c>
      <c r="G548" s="3" t="s">
        <v>1299</v>
      </c>
      <c r="H548" s="8">
        <v>1</v>
      </c>
      <c r="I548" s="3" t="s">
        <v>515</v>
      </c>
      <c r="J548" s="3" t="str">
        <f>LEFT(Table1[[#This Row],[County/Parish]],LEN(Table1[[#This Row],[County/Parish]])-5)</f>
        <v>REFUGIO</v>
      </c>
      <c r="K548" s="3">
        <v>5500</v>
      </c>
      <c r="L548" s="3" t="s">
        <v>107</v>
      </c>
      <c r="M548" s="3" t="s">
        <v>94</v>
      </c>
      <c r="N548" s="3" t="s">
        <v>95</v>
      </c>
      <c r="O548" s="3">
        <v>7000</v>
      </c>
      <c r="P548" s="5">
        <v>31234</v>
      </c>
      <c r="Q548" s="5">
        <v>31382</v>
      </c>
      <c r="R548" s="5">
        <v>32021</v>
      </c>
      <c r="S548" s="3">
        <v>16</v>
      </c>
      <c r="V548" s="3">
        <v>1837</v>
      </c>
      <c r="X548" s="3">
        <v>42</v>
      </c>
      <c r="Z548" s="3">
        <v>0</v>
      </c>
      <c r="AA548" s="3">
        <v>1837</v>
      </c>
      <c r="AC548" s="3">
        <v>449</v>
      </c>
      <c r="AE548" s="3">
        <v>734</v>
      </c>
      <c r="AF548" s="3" t="s">
        <v>96</v>
      </c>
      <c r="AG548" s="3">
        <v>0</v>
      </c>
      <c r="AH548" s="3">
        <v>734</v>
      </c>
      <c r="AI548" s="3">
        <v>0</v>
      </c>
      <c r="AK548" s="3">
        <v>2</v>
      </c>
      <c r="AL548" s="3">
        <v>2</v>
      </c>
      <c r="AM548" s="3">
        <v>0</v>
      </c>
      <c r="AN548" s="3">
        <v>9677</v>
      </c>
      <c r="AO548" s="3">
        <v>0</v>
      </c>
      <c r="AP548" s="3">
        <v>1512</v>
      </c>
      <c r="AS548" s="3">
        <v>0</v>
      </c>
      <c r="AV548" s="3">
        <v>0</v>
      </c>
      <c r="AX548" s="3">
        <v>0</v>
      </c>
      <c r="BD548" s="3">
        <v>525</v>
      </c>
      <c r="BE548" s="3">
        <v>9</v>
      </c>
      <c r="BF548" s="3">
        <v>525</v>
      </c>
      <c r="BG548" s="3">
        <v>9</v>
      </c>
      <c r="BH548" s="3">
        <v>3</v>
      </c>
      <c r="BI548" s="3">
        <v>9</v>
      </c>
      <c r="BJ548" s="3">
        <v>5484</v>
      </c>
      <c r="BK548" s="3">
        <v>5487</v>
      </c>
      <c r="BM548" s="3">
        <v>42</v>
      </c>
      <c r="BN548" s="5">
        <v>31369</v>
      </c>
      <c r="BO548" s="3">
        <v>1</v>
      </c>
      <c r="BP548" s="3">
        <v>1</v>
      </c>
      <c r="BR548" s="3" t="s">
        <v>1300</v>
      </c>
      <c r="BS548" s="3">
        <v>7084</v>
      </c>
      <c r="BT548" s="3">
        <v>3</v>
      </c>
      <c r="BV548" s="3" t="s">
        <v>1301</v>
      </c>
      <c r="BW548" s="3" t="s">
        <v>99</v>
      </c>
      <c r="BX548" s="3">
        <v>2</v>
      </c>
      <c r="BY548" s="3" t="s">
        <v>100</v>
      </c>
      <c r="CA548" s="3" t="s">
        <v>101</v>
      </c>
      <c r="CD548" s="3">
        <v>28.199898999999998</v>
      </c>
      <c r="CE548" s="3">
        <v>216</v>
      </c>
      <c r="CF548" s="3">
        <v>-97.429363499999994</v>
      </c>
      <c r="CG548" s="3" t="s">
        <v>1302</v>
      </c>
      <c r="CI548" s="3" t="s">
        <v>102</v>
      </c>
      <c r="CJ548" s="3" t="s">
        <v>495</v>
      </c>
      <c r="CK548" s="3" t="s">
        <v>1303</v>
      </c>
      <c r="CL548" s="3">
        <v>383468</v>
      </c>
      <c r="CM548" s="3">
        <v>325</v>
      </c>
      <c r="CO548" s="3">
        <v>0</v>
      </c>
      <c r="CP548" s="3">
        <v>0</v>
      </c>
    </row>
    <row r="549" spans="1:94" ht="60">
      <c r="A549" s="4">
        <v>42469320050000</v>
      </c>
      <c r="B549" s="7">
        <v>4246932005</v>
      </c>
      <c r="C549" s="4">
        <f>COUNTIF(Table2[API 10/UWI],Table1[[#This Row],[Cleaned API]])</f>
        <v>0</v>
      </c>
      <c r="D549" s="7" t="str">
        <f>IFERROR(INDEX(Table2[Permit Type],MATCH(Table1[[#This Row],[Cleaned API]],Table2[API 10/UWI],0)), "Not in Permit List")</f>
        <v>Not in Permit List</v>
      </c>
      <c r="E549" s="7" t="str">
        <f>IF(AND(Table1[[#This Row],[Occurences in Magnum Permit List]]&gt;0, Table1[[#This Row],[Data Pull Permit Type]]="NewDrill"), "Y", "N")</f>
        <v>N</v>
      </c>
      <c r="F549" s="3" t="s">
        <v>89</v>
      </c>
      <c r="G549" s="3" t="s">
        <v>570</v>
      </c>
      <c r="H549" s="8"/>
      <c r="I549" s="3" t="s">
        <v>91</v>
      </c>
      <c r="J549" s="3" t="str">
        <f>LEFT(Table1[[#This Row],[County/Parish]],LEN(Table1[[#This Row],[County/Parish]])-5)</f>
        <v>VICTORIA</v>
      </c>
      <c r="K549" s="3">
        <v>6450</v>
      </c>
      <c r="L549" s="3" t="s">
        <v>107</v>
      </c>
      <c r="M549" s="3" t="s">
        <v>94</v>
      </c>
      <c r="N549" s="3" t="s">
        <v>95</v>
      </c>
      <c r="O549" s="3">
        <v>7748</v>
      </c>
      <c r="Q549" s="5">
        <v>33817</v>
      </c>
      <c r="R549" s="5">
        <v>38047</v>
      </c>
      <c r="S549" s="3">
        <v>36</v>
      </c>
      <c r="T549" s="3">
        <v>19</v>
      </c>
      <c r="V549" s="3">
        <v>4920</v>
      </c>
      <c r="X549" s="3">
        <v>5</v>
      </c>
      <c r="Z549" s="3">
        <v>22031</v>
      </c>
      <c r="AA549" s="3">
        <v>4923</v>
      </c>
      <c r="AC549" s="3">
        <v>475</v>
      </c>
      <c r="AD549" s="3">
        <v>1</v>
      </c>
      <c r="AE549" s="3">
        <v>2407</v>
      </c>
      <c r="AF549" s="3" t="s">
        <v>96</v>
      </c>
      <c r="AG549" s="3">
        <v>6</v>
      </c>
      <c r="AH549" s="3">
        <v>2408</v>
      </c>
      <c r="AI549" s="3">
        <v>12035</v>
      </c>
      <c r="AK549" s="3">
        <v>17</v>
      </c>
      <c r="AL549" s="3">
        <v>17</v>
      </c>
      <c r="AM549" s="3">
        <v>0</v>
      </c>
      <c r="AN549" s="3">
        <v>100233</v>
      </c>
      <c r="AO549" s="3">
        <v>4</v>
      </c>
      <c r="AR549" s="5">
        <v>40238</v>
      </c>
      <c r="AV549" s="3">
        <v>0</v>
      </c>
      <c r="AX549" s="3">
        <v>0</v>
      </c>
      <c r="AZ549" s="3">
        <v>501000</v>
      </c>
      <c r="BB549" s="3">
        <v>1</v>
      </c>
      <c r="BC549" s="3">
        <v>20</v>
      </c>
      <c r="BD549" s="3">
        <v>530</v>
      </c>
      <c r="BE549" s="3">
        <v>3</v>
      </c>
      <c r="BF549" s="3">
        <v>530</v>
      </c>
      <c r="BG549" s="3">
        <v>3</v>
      </c>
      <c r="BH549" s="3">
        <v>3</v>
      </c>
      <c r="BI549" s="3">
        <v>3</v>
      </c>
      <c r="BJ549" s="3">
        <v>4240</v>
      </c>
      <c r="BK549" s="3">
        <v>6424</v>
      </c>
      <c r="BM549" s="3">
        <v>37.5</v>
      </c>
      <c r="BN549" s="5">
        <v>30392</v>
      </c>
      <c r="BO549" s="3">
        <v>1</v>
      </c>
      <c r="BP549" s="3">
        <v>2</v>
      </c>
      <c r="BQ549" s="3" t="s">
        <v>842</v>
      </c>
      <c r="BR549" s="3" t="s">
        <v>150</v>
      </c>
      <c r="BS549" s="3">
        <v>6870</v>
      </c>
      <c r="BT549" s="3">
        <v>2184</v>
      </c>
      <c r="BV549" s="3" t="s">
        <v>571</v>
      </c>
      <c r="BW549" s="3" t="s">
        <v>99</v>
      </c>
      <c r="BX549" s="3">
        <v>2</v>
      </c>
      <c r="BY549" s="3" t="s">
        <v>100</v>
      </c>
      <c r="CA549" s="3" t="s">
        <v>101</v>
      </c>
      <c r="CD549" s="3">
        <v>28.612608300000002</v>
      </c>
      <c r="CE549" s="3">
        <v>34</v>
      </c>
      <c r="CF549" s="3">
        <v>-96.894963399999995</v>
      </c>
      <c r="CI549" s="3" t="s">
        <v>102</v>
      </c>
      <c r="CJ549" s="3" t="s">
        <v>89</v>
      </c>
      <c r="CK549" s="3" t="s">
        <v>572</v>
      </c>
      <c r="CL549" s="3">
        <v>383254</v>
      </c>
      <c r="CM549" s="3">
        <v>620</v>
      </c>
      <c r="CO549" s="3">
        <v>531</v>
      </c>
      <c r="CP549" s="3">
        <v>0</v>
      </c>
    </row>
    <row r="550" spans="1:94" ht="45">
      <c r="A550" s="4">
        <v>42469322720000</v>
      </c>
      <c r="B550" s="7">
        <v>4246932272</v>
      </c>
      <c r="C550" s="4">
        <f>COUNTIF(Table2[API 10/UWI],Table1[[#This Row],[Cleaned API]])</f>
        <v>0</v>
      </c>
      <c r="D550" s="7" t="str">
        <f>IFERROR(INDEX(Table2[Permit Type],MATCH(Table1[[#This Row],[Cleaned API]],Table2[API 10/UWI],0)), "Not in Permit List")</f>
        <v>Not in Permit List</v>
      </c>
      <c r="E550" s="7" t="str">
        <f>IF(AND(Table1[[#This Row],[Occurences in Magnum Permit List]]&gt;0, Table1[[#This Row],[Data Pull Permit Type]]="NewDrill"), "Y", "N")</f>
        <v>N</v>
      </c>
      <c r="F550" s="3" t="s">
        <v>89</v>
      </c>
      <c r="G550" s="3" t="s">
        <v>570</v>
      </c>
      <c r="H550" s="8" t="s">
        <v>1304</v>
      </c>
      <c r="I550" s="3" t="s">
        <v>91</v>
      </c>
      <c r="J550" s="3" t="str">
        <f>LEFT(Table1[[#This Row],[County/Parish]],LEN(Table1[[#This Row],[County/Parish]])-5)</f>
        <v>VICTORIA</v>
      </c>
      <c r="K550" s="3" t="s">
        <v>1305</v>
      </c>
      <c r="L550" s="3" t="s">
        <v>107</v>
      </c>
      <c r="M550" s="3" t="s">
        <v>94</v>
      </c>
      <c r="N550" s="3" t="s">
        <v>95</v>
      </c>
      <c r="O550" s="3">
        <v>7497</v>
      </c>
      <c r="P550" s="5">
        <v>30929</v>
      </c>
      <c r="Q550" s="5">
        <v>30956</v>
      </c>
      <c r="R550" s="5">
        <v>31199</v>
      </c>
      <c r="S550" s="3">
        <v>8</v>
      </c>
      <c r="T550" s="3">
        <v>539</v>
      </c>
      <c r="V550" s="3">
        <v>1088</v>
      </c>
      <c r="X550" s="3">
        <v>28</v>
      </c>
      <c r="Y550" s="3">
        <v>14</v>
      </c>
      <c r="Z550" s="3">
        <v>0</v>
      </c>
      <c r="AA550" s="3">
        <v>1178</v>
      </c>
      <c r="AC550" s="3">
        <v>203</v>
      </c>
      <c r="AD550" s="3">
        <v>101</v>
      </c>
      <c r="AE550" s="3">
        <v>965</v>
      </c>
      <c r="AF550" s="3" t="s">
        <v>96</v>
      </c>
      <c r="AG550" s="3">
        <v>483</v>
      </c>
      <c r="AH550" s="3">
        <v>1045</v>
      </c>
      <c r="AI550" s="3">
        <v>0</v>
      </c>
      <c r="AK550" s="3">
        <v>9</v>
      </c>
      <c r="AL550" s="3">
        <v>10</v>
      </c>
      <c r="AM550" s="3">
        <v>5</v>
      </c>
      <c r="AN550" s="3">
        <v>60667</v>
      </c>
      <c r="AO550" s="3">
        <v>0</v>
      </c>
      <c r="AR550" s="5">
        <v>40238</v>
      </c>
      <c r="AV550" s="3">
        <v>500</v>
      </c>
      <c r="AW550" s="3">
        <v>495.404</v>
      </c>
      <c r="AX550" s="3">
        <v>500</v>
      </c>
      <c r="AY550" s="3">
        <v>2018.5530000000001</v>
      </c>
      <c r="AZ550" s="3">
        <v>2000</v>
      </c>
      <c r="BA550" s="3">
        <v>2000</v>
      </c>
      <c r="BB550" s="3">
        <v>140</v>
      </c>
      <c r="BC550" s="3">
        <v>2</v>
      </c>
      <c r="BD550" s="3">
        <v>280</v>
      </c>
      <c r="BE550" s="3">
        <v>2</v>
      </c>
      <c r="BF550" s="3">
        <v>303</v>
      </c>
      <c r="BG550" s="3">
        <v>2</v>
      </c>
      <c r="BH550" s="3">
        <v>2</v>
      </c>
      <c r="BI550" s="3">
        <v>2</v>
      </c>
      <c r="BJ550" s="3">
        <v>6793</v>
      </c>
      <c r="BK550" s="3">
        <v>6794</v>
      </c>
      <c r="BM550" s="3">
        <v>31.3</v>
      </c>
      <c r="BN550" s="5">
        <v>30964</v>
      </c>
      <c r="BO550" s="3">
        <v>1</v>
      </c>
      <c r="BP550" s="3">
        <v>1</v>
      </c>
      <c r="BR550" s="3" t="s">
        <v>335</v>
      </c>
      <c r="BS550" s="3">
        <v>6845</v>
      </c>
      <c r="BT550" s="3">
        <v>1</v>
      </c>
      <c r="BV550" s="3" t="s">
        <v>571</v>
      </c>
      <c r="BW550" s="3" t="s">
        <v>99</v>
      </c>
      <c r="BX550" s="3">
        <v>2</v>
      </c>
      <c r="BY550" s="3" t="s">
        <v>100</v>
      </c>
      <c r="CA550" s="3" t="s">
        <v>101</v>
      </c>
      <c r="CD550" s="3">
        <v>28.624188100000001</v>
      </c>
      <c r="CE550" s="3">
        <v>34</v>
      </c>
      <c r="CF550" s="3">
        <v>-96.898310600000002</v>
      </c>
      <c r="CI550" s="3" t="s">
        <v>102</v>
      </c>
      <c r="CJ550" s="3" t="s">
        <v>89</v>
      </c>
      <c r="CK550" s="3" t="s">
        <v>572</v>
      </c>
      <c r="CL550" s="3">
        <v>383231</v>
      </c>
      <c r="CM550" s="3">
        <v>1088</v>
      </c>
      <c r="CN550" s="3">
        <v>539</v>
      </c>
      <c r="CO550" s="3">
        <v>0</v>
      </c>
      <c r="CP550" s="3">
        <v>0</v>
      </c>
    </row>
    <row r="551" spans="1:94" ht="45">
      <c r="A551" s="4">
        <v>42469323650000</v>
      </c>
      <c r="B551" s="7">
        <v>4246932365</v>
      </c>
      <c r="C551" s="4">
        <f>COUNTIF(Table2[API 10/UWI],Table1[[#This Row],[Cleaned API]])</f>
        <v>0</v>
      </c>
      <c r="D551" s="7" t="str">
        <f>IFERROR(INDEX(Table2[Permit Type],MATCH(Table1[[#This Row],[Cleaned API]],Table2[API 10/UWI],0)), "Not in Permit List")</f>
        <v>Not in Permit List</v>
      </c>
      <c r="E551" s="7" t="str">
        <f>IF(AND(Table1[[#This Row],[Occurences in Magnum Permit List]]&gt;0, Table1[[#This Row],[Data Pull Permit Type]]="NewDrill"), "Y", "N")</f>
        <v>N</v>
      </c>
      <c r="F551" s="3" t="s">
        <v>89</v>
      </c>
      <c r="G551" s="3" t="s">
        <v>570</v>
      </c>
      <c r="H551" s="8"/>
      <c r="I551" s="3" t="s">
        <v>91</v>
      </c>
      <c r="J551" s="3" t="str">
        <f>LEFT(Table1[[#This Row],[County/Parish]],LEN(Table1[[#This Row],[County/Parish]])-5)</f>
        <v>VICTORIA</v>
      </c>
      <c r="K551" s="3">
        <v>6400</v>
      </c>
      <c r="L551" s="3" t="s">
        <v>107</v>
      </c>
      <c r="M551" s="3" t="s">
        <v>94</v>
      </c>
      <c r="N551" s="3" t="s">
        <v>95</v>
      </c>
      <c r="O551" s="3">
        <v>7748</v>
      </c>
      <c r="P551" s="5">
        <v>31144</v>
      </c>
      <c r="Q551" s="5">
        <v>30864</v>
      </c>
      <c r="R551" s="5">
        <v>32295</v>
      </c>
      <c r="S551" s="3">
        <v>47</v>
      </c>
      <c r="T551" s="3">
        <v>30985</v>
      </c>
      <c r="V551" s="3">
        <v>48972</v>
      </c>
      <c r="X551" s="3">
        <v>30</v>
      </c>
      <c r="Z551" s="3">
        <v>0</v>
      </c>
      <c r="AA551" s="3">
        <v>54136</v>
      </c>
      <c r="AC551" s="3">
        <v>858</v>
      </c>
      <c r="AD551" s="3">
        <v>589</v>
      </c>
      <c r="AE551" s="3">
        <v>12233</v>
      </c>
      <c r="AF551" s="3" t="s">
        <v>96</v>
      </c>
      <c r="AG551" s="3">
        <v>8406</v>
      </c>
      <c r="AH551" s="3">
        <v>13634</v>
      </c>
      <c r="AI551" s="3">
        <v>0</v>
      </c>
      <c r="AK551" s="3">
        <v>76</v>
      </c>
      <c r="AL551" s="3">
        <v>84</v>
      </c>
      <c r="AM551" s="3">
        <v>52</v>
      </c>
      <c r="AN551" s="3">
        <v>506710</v>
      </c>
      <c r="AO551" s="3">
        <v>0</v>
      </c>
      <c r="AP551" s="3">
        <v>3994</v>
      </c>
      <c r="AQ551" s="3">
        <v>2819</v>
      </c>
      <c r="AR551" s="5">
        <v>40238</v>
      </c>
      <c r="AS551" s="3">
        <v>0</v>
      </c>
      <c r="AV551" s="3">
        <v>690</v>
      </c>
      <c r="AW551" s="3">
        <v>171.28200000000001</v>
      </c>
      <c r="AX551" s="3">
        <v>630</v>
      </c>
      <c r="AY551" s="3">
        <v>5838.3230000000003</v>
      </c>
      <c r="AZ551" s="3">
        <v>1455.4</v>
      </c>
      <c r="BB551" s="3">
        <v>1825</v>
      </c>
      <c r="BC551" s="3">
        <v>13</v>
      </c>
      <c r="BD551" s="3">
        <v>2648</v>
      </c>
      <c r="BE551" s="3">
        <v>13</v>
      </c>
      <c r="BF551" s="3">
        <v>2952</v>
      </c>
      <c r="BG551" s="3">
        <v>13</v>
      </c>
      <c r="BH551" s="3">
        <v>18</v>
      </c>
      <c r="BI551" s="3">
        <v>13</v>
      </c>
      <c r="BJ551" s="3">
        <v>6173</v>
      </c>
      <c r="BK551" s="3">
        <v>6424</v>
      </c>
      <c r="BM551" s="3">
        <v>30.5</v>
      </c>
      <c r="BN551" s="5">
        <v>30882</v>
      </c>
      <c r="BO551" s="3">
        <v>3</v>
      </c>
      <c r="BP551" s="3">
        <v>3</v>
      </c>
      <c r="BR551" s="3" t="s">
        <v>165</v>
      </c>
      <c r="BS551" s="3">
        <v>6747</v>
      </c>
      <c r="BT551" s="3">
        <v>251</v>
      </c>
      <c r="BV551" s="3" t="s">
        <v>571</v>
      </c>
      <c r="BW551" s="3" t="s">
        <v>99</v>
      </c>
      <c r="BX551" s="3">
        <v>2</v>
      </c>
      <c r="BY551" s="3" t="s">
        <v>100</v>
      </c>
      <c r="CA551" s="3" t="s">
        <v>101</v>
      </c>
      <c r="CD551" s="3">
        <v>28.630257499999999</v>
      </c>
      <c r="CE551" s="3">
        <v>34</v>
      </c>
      <c r="CF551" s="3">
        <v>-96.897368999999998</v>
      </c>
      <c r="CI551" s="3" t="s">
        <v>102</v>
      </c>
      <c r="CJ551" s="3" t="s">
        <v>89</v>
      </c>
      <c r="CK551" s="3" t="s">
        <v>572</v>
      </c>
      <c r="CL551" s="3">
        <v>383135</v>
      </c>
      <c r="CM551" s="3">
        <v>975</v>
      </c>
      <c r="CN551" s="3">
        <v>167</v>
      </c>
      <c r="CO551" s="3">
        <v>0</v>
      </c>
      <c r="CP551" s="3">
        <v>0</v>
      </c>
    </row>
    <row r="552" spans="1:94" ht="45">
      <c r="A552" s="4">
        <v>42391317080000</v>
      </c>
      <c r="B552" s="7">
        <v>4239131708</v>
      </c>
      <c r="C552" s="4">
        <f>COUNTIF(Table2[API 10/UWI],Table1[[#This Row],[Cleaned API]])</f>
        <v>0</v>
      </c>
      <c r="D552" s="7" t="str">
        <f>IFERROR(INDEX(Table2[Permit Type],MATCH(Table1[[#This Row],[Cleaned API]],Table2[API 10/UWI],0)), "Not in Permit List")</f>
        <v>Not in Permit List</v>
      </c>
      <c r="E552" s="7" t="str">
        <f>IF(AND(Table1[[#This Row],[Occurences in Magnum Permit List]]&gt;0, Table1[[#This Row],[Data Pull Permit Type]]="NewDrill"), "Y", "N")</f>
        <v>N</v>
      </c>
      <c r="F552" s="3" t="s">
        <v>89</v>
      </c>
      <c r="G552" s="3" t="s">
        <v>514</v>
      </c>
      <c r="H552" s="8"/>
      <c r="I552" s="3" t="s">
        <v>515</v>
      </c>
      <c r="J552" s="3" t="str">
        <f>LEFT(Table1[[#This Row],[County/Parish]],LEN(Table1[[#This Row],[County/Parish]])-5)</f>
        <v>REFUGIO</v>
      </c>
      <c r="K552" s="3">
        <v>6000</v>
      </c>
      <c r="L552" s="3" t="s">
        <v>107</v>
      </c>
      <c r="M552" s="3" t="s">
        <v>94</v>
      </c>
      <c r="N552" s="3" t="s">
        <v>95</v>
      </c>
      <c r="O552" s="3">
        <v>6410</v>
      </c>
      <c r="P552" s="5">
        <v>31224</v>
      </c>
      <c r="Q552" s="5">
        <v>30864</v>
      </c>
      <c r="R552" s="5">
        <v>38899</v>
      </c>
      <c r="S552" s="3">
        <v>246</v>
      </c>
      <c r="T552" s="3">
        <v>536993</v>
      </c>
      <c r="V552" s="3">
        <v>618668</v>
      </c>
      <c r="X552" s="3">
        <v>195</v>
      </c>
      <c r="Z552" s="3">
        <v>6171644</v>
      </c>
      <c r="AA552" s="3">
        <v>708167</v>
      </c>
      <c r="AC552" s="3">
        <v>1919</v>
      </c>
      <c r="AD552" s="3">
        <v>731</v>
      </c>
      <c r="AE552" s="3">
        <v>17488</v>
      </c>
      <c r="AF552" s="3" t="s">
        <v>96</v>
      </c>
      <c r="AG552" s="3">
        <v>6663</v>
      </c>
      <c r="AH552" s="3">
        <v>18599</v>
      </c>
      <c r="AI552" s="3">
        <v>174880</v>
      </c>
      <c r="AK552" s="3">
        <v>103</v>
      </c>
      <c r="AL552" s="3">
        <v>109</v>
      </c>
      <c r="AM552" s="3">
        <v>39</v>
      </c>
      <c r="AN552" s="3">
        <v>656645</v>
      </c>
      <c r="AO552" s="3">
        <v>1460</v>
      </c>
      <c r="AP552" s="3">
        <v>1976</v>
      </c>
      <c r="AR552" s="5">
        <v>43800</v>
      </c>
      <c r="AS552" s="3">
        <v>21284</v>
      </c>
      <c r="AV552" s="3">
        <v>380</v>
      </c>
      <c r="AX552" s="3">
        <v>870</v>
      </c>
      <c r="AZ552" s="3">
        <v>2623.4</v>
      </c>
      <c r="BB552" s="3">
        <v>12318</v>
      </c>
      <c r="BC552" s="3">
        <v>91</v>
      </c>
      <c r="BD552" s="3">
        <v>11353</v>
      </c>
      <c r="BE552" s="3">
        <v>21</v>
      </c>
      <c r="BF552" s="3">
        <v>12302</v>
      </c>
      <c r="BG552" s="3">
        <v>21</v>
      </c>
      <c r="BH552" s="3">
        <v>74</v>
      </c>
      <c r="BI552" s="3">
        <v>21</v>
      </c>
      <c r="BJ552" s="3">
        <v>5940</v>
      </c>
      <c r="BK552" s="3">
        <v>5966</v>
      </c>
      <c r="BM552" s="3">
        <v>39.200000000000003</v>
      </c>
      <c r="BN552" s="5">
        <v>30874</v>
      </c>
      <c r="BO552" s="3">
        <v>1</v>
      </c>
      <c r="BP552" s="3">
        <v>3</v>
      </c>
      <c r="BR552" s="3" t="s">
        <v>335</v>
      </c>
      <c r="BS552" s="3">
        <v>6739</v>
      </c>
      <c r="BT552" s="3">
        <v>26</v>
      </c>
      <c r="BV552" s="3" t="s">
        <v>516</v>
      </c>
      <c r="BW552" s="3" t="s">
        <v>99</v>
      </c>
      <c r="BX552" s="3">
        <v>2</v>
      </c>
      <c r="BY552" s="3" t="s">
        <v>100</v>
      </c>
      <c r="CA552" s="3" t="s">
        <v>101</v>
      </c>
      <c r="CD552" s="3">
        <v>28.177265599999998</v>
      </c>
      <c r="CE552" s="3">
        <v>42</v>
      </c>
      <c r="CF552" s="3">
        <v>-97.518844700000002</v>
      </c>
      <c r="CI552" s="3" t="s">
        <v>102</v>
      </c>
      <c r="CJ552" s="3" t="s">
        <v>89</v>
      </c>
      <c r="CK552" s="3" t="s">
        <v>517</v>
      </c>
      <c r="CL552" s="3">
        <v>383127</v>
      </c>
      <c r="CM552" s="3">
        <v>2539</v>
      </c>
      <c r="CO552" s="3">
        <v>19012</v>
      </c>
      <c r="CP552" s="3">
        <v>0</v>
      </c>
    </row>
    <row r="553" spans="1:94" ht="60">
      <c r="A553" s="4">
        <v>42469322420000</v>
      </c>
      <c r="B553" s="7">
        <v>4246932242</v>
      </c>
      <c r="C553" s="4">
        <f>COUNTIF(Table2[API 10/UWI],Table1[[#This Row],[Cleaned API]])</f>
        <v>0</v>
      </c>
      <c r="D553" s="7" t="str">
        <f>IFERROR(INDEX(Table2[Permit Type],MATCH(Table1[[#This Row],[Cleaned API]],Table2[API 10/UWI],0)), "Not in Permit List")</f>
        <v>Not in Permit List</v>
      </c>
      <c r="E553" s="7" t="str">
        <f>IF(AND(Table1[[#This Row],[Occurences in Magnum Permit List]]&gt;0, Table1[[#This Row],[Data Pull Permit Type]]="NewDrill"), "Y", "N")</f>
        <v>N</v>
      </c>
      <c r="F553" s="3" t="s">
        <v>89</v>
      </c>
      <c r="G553" s="3" t="s">
        <v>570</v>
      </c>
      <c r="H553" s="8">
        <v>7</v>
      </c>
      <c r="I553" s="3" t="s">
        <v>91</v>
      </c>
      <c r="J553" s="3" t="str">
        <f>LEFT(Table1[[#This Row],[County/Parish]],LEN(Table1[[#This Row],[County/Parish]])-5)</f>
        <v>VICTORIA</v>
      </c>
      <c r="K553" s="3">
        <v>7200</v>
      </c>
      <c r="L553" s="3" t="s">
        <v>107</v>
      </c>
      <c r="M553" s="3" t="s">
        <v>94</v>
      </c>
      <c r="N553" s="3" t="s">
        <v>95</v>
      </c>
      <c r="O553" s="3">
        <v>7996</v>
      </c>
      <c r="P553" s="5">
        <v>30834</v>
      </c>
      <c r="Q553" s="5">
        <v>30834</v>
      </c>
      <c r="R553" s="5">
        <v>38047</v>
      </c>
      <c r="S553" s="3">
        <v>44</v>
      </c>
      <c r="T553" s="3">
        <v>9044</v>
      </c>
      <c r="V553" s="3">
        <v>21395</v>
      </c>
      <c r="X553" s="3">
        <v>77</v>
      </c>
      <c r="Z553" s="3">
        <v>176871</v>
      </c>
      <c r="AA553" s="3">
        <v>22902</v>
      </c>
      <c r="AC553" s="3">
        <v>190</v>
      </c>
      <c r="AD553" s="3">
        <v>100</v>
      </c>
      <c r="AE553" s="3">
        <v>11449</v>
      </c>
      <c r="AF553" s="3" t="s">
        <v>96</v>
      </c>
      <c r="AG553" s="3">
        <v>6267</v>
      </c>
      <c r="AH553" s="3">
        <v>12494</v>
      </c>
      <c r="AI553" s="3">
        <v>94648</v>
      </c>
      <c r="AK553" s="3">
        <v>17</v>
      </c>
      <c r="AL553" s="3">
        <v>19</v>
      </c>
      <c r="AM553" s="3">
        <v>9</v>
      </c>
      <c r="AN553" s="3">
        <v>112258</v>
      </c>
      <c r="AO553" s="3">
        <v>637</v>
      </c>
      <c r="AR553" s="5">
        <v>40238</v>
      </c>
      <c r="AV553" s="3">
        <v>530</v>
      </c>
      <c r="AW553" s="3">
        <v>62.612000000000002</v>
      </c>
      <c r="AX553" s="3">
        <v>420</v>
      </c>
      <c r="AY553" s="3">
        <v>15971.429</v>
      </c>
      <c r="AZ553" s="3">
        <v>1890.1</v>
      </c>
      <c r="BB553" s="3">
        <v>2383</v>
      </c>
      <c r="BC553" s="3">
        <v>4</v>
      </c>
      <c r="BD553" s="3">
        <v>4094</v>
      </c>
      <c r="BE553" s="3">
        <v>4</v>
      </c>
      <c r="BF553" s="3">
        <v>4491</v>
      </c>
      <c r="BG553" s="3">
        <v>4</v>
      </c>
      <c r="BH553" s="3">
        <v>27</v>
      </c>
      <c r="BI553" s="3">
        <v>4</v>
      </c>
      <c r="BJ553" s="3">
        <v>7249</v>
      </c>
      <c r="BK553" s="3">
        <v>7261</v>
      </c>
      <c r="BM553" s="3">
        <v>40</v>
      </c>
      <c r="BN553" s="5">
        <v>30853</v>
      </c>
      <c r="BO553" s="3">
        <v>1</v>
      </c>
      <c r="BP553" s="3">
        <v>2</v>
      </c>
      <c r="BQ553" s="3" t="s">
        <v>842</v>
      </c>
      <c r="BR553" s="3" t="s">
        <v>150</v>
      </c>
      <c r="BS553" s="3">
        <v>6732</v>
      </c>
      <c r="BT553" s="3">
        <v>12</v>
      </c>
      <c r="BV553" s="3" t="s">
        <v>571</v>
      </c>
      <c r="BW553" s="3" t="s">
        <v>99</v>
      </c>
      <c r="BX553" s="3">
        <v>2</v>
      </c>
      <c r="BY553" s="3" t="s">
        <v>100</v>
      </c>
      <c r="CA553" s="3" t="s">
        <v>101</v>
      </c>
      <c r="CD553" s="3">
        <v>28.6080428</v>
      </c>
      <c r="CE553" s="3">
        <v>34</v>
      </c>
      <c r="CF553" s="3">
        <v>-96.901038799999995</v>
      </c>
      <c r="CI553" s="3" t="s">
        <v>102</v>
      </c>
      <c r="CJ553" s="3" t="s">
        <v>89</v>
      </c>
      <c r="CK553" s="3" t="s">
        <v>572</v>
      </c>
      <c r="CL553" s="3">
        <v>383120</v>
      </c>
      <c r="CM553" s="3">
        <v>1118</v>
      </c>
      <c r="CN553" s="3">
        <v>70</v>
      </c>
      <c r="CO553" s="3">
        <v>9241</v>
      </c>
      <c r="CP553" s="3">
        <v>0</v>
      </c>
    </row>
    <row r="554" spans="1:94" ht="60">
      <c r="A554" s="4">
        <v>42391316620000</v>
      </c>
      <c r="B554" s="7">
        <v>4239131662</v>
      </c>
      <c r="C554" s="4">
        <f>COUNTIF(Table2[API 10/UWI],Table1[[#This Row],[Cleaned API]])</f>
        <v>0</v>
      </c>
      <c r="D554" s="7" t="str">
        <f>IFERROR(INDEX(Table2[Permit Type],MATCH(Table1[[#This Row],[Cleaned API]],Table2[API 10/UWI],0)), "Not in Permit List")</f>
        <v>Not in Permit List</v>
      </c>
      <c r="E554" s="7" t="str">
        <f>IF(AND(Table1[[#This Row],[Occurences in Magnum Permit List]]&gt;0, Table1[[#This Row],[Data Pull Permit Type]]="NewDrill"), "Y", "N")</f>
        <v>N</v>
      </c>
      <c r="F554" s="3" t="s">
        <v>490</v>
      </c>
      <c r="G554" s="3" t="s">
        <v>1306</v>
      </c>
      <c r="H554" s="8"/>
      <c r="I554" s="3" t="s">
        <v>515</v>
      </c>
      <c r="J554" s="3" t="str">
        <f>LEFT(Table1[[#This Row],[County/Parish]],LEN(Table1[[#This Row],[County/Parish]])-5)</f>
        <v>REFUGIO</v>
      </c>
      <c r="K554" s="3">
        <v>5500</v>
      </c>
      <c r="L554" s="3" t="s">
        <v>107</v>
      </c>
      <c r="M554" s="3" t="s">
        <v>94</v>
      </c>
      <c r="N554" s="3" t="s">
        <v>95</v>
      </c>
      <c r="O554" s="3">
        <v>7026</v>
      </c>
      <c r="P554" s="5">
        <v>30900</v>
      </c>
      <c r="Q554" s="5">
        <v>30529</v>
      </c>
      <c r="R554" s="5">
        <v>33695</v>
      </c>
      <c r="S554" s="3">
        <v>102</v>
      </c>
      <c r="T554" s="3">
        <v>174957</v>
      </c>
      <c r="V554" s="3">
        <v>438255</v>
      </c>
      <c r="Y554" s="3">
        <v>1</v>
      </c>
      <c r="Z554" s="3">
        <v>0</v>
      </c>
      <c r="AA554" s="3">
        <v>467414</v>
      </c>
      <c r="AC554" s="3">
        <v>856</v>
      </c>
      <c r="AD554" s="3">
        <v>450</v>
      </c>
      <c r="AE554" s="3">
        <v>19231</v>
      </c>
      <c r="AF554" s="3" t="s">
        <v>96</v>
      </c>
      <c r="AG554" s="3">
        <v>10110</v>
      </c>
      <c r="AH554" s="3">
        <v>20916</v>
      </c>
      <c r="AI554" s="3">
        <v>0</v>
      </c>
      <c r="AK554" s="3">
        <v>132</v>
      </c>
      <c r="AL554" s="3">
        <v>144</v>
      </c>
      <c r="AM554" s="3">
        <v>69</v>
      </c>
      <c r="AN554" s="3">
        <v>861167</v>
      </c>
      <c r="AO554" s="3">
        <v>0</v>
      </c>
      <c r="AP554" s="3">
        <v>16603</v>
      </c>
      <c r="AQ554" s="3">
        <v>20574</v>
      </c>
      <c r="AS554" s="3">
        <v>0</v>
      </c>
      <c r="AV554" s="3">
        <v>530</v>
      </c>
      <c r="AW554" s="3">
        <v>4861.3710000000001</v>
      </c>
      <c r="AX554" s="3">
        <v>400</v>
      </c>
      <c r="AY554" s="3">
        <v>205.703</v>
      </c>
      <c r="AZ554" s="3">
        <v>1902.5</v>
      </c>
      <c r="BA554" s="3">
        <v>0</v>
      </c>
      <c r="BB554" s="3">
        <v>3643</v>
      </c>
      <c r="BC554" s="3">
        <v>36</v>
      </c>
      <c r="BD554" s="3">
        <v>7808</v>
      </c>
      <c r="BE554" s="3">
        <v>42</v>
      </c>
      <c r="BF554" s="3">
        <v>8231</v>
      </c>
      <c r="BG554" s="3">
        <v>42</v>
      </c>
      <c r="BH554" s="3">
        <v>49</v>
      </c>
      <c r="BI554" s="3">
        <v>42</v>
      </c>
      <c r="BJ554" s="3">
        <v>5497</v>
      </c>
      <c r="BK554" s="3">
        <v>5508</v>
      </c>
      <c r="BM554" s="3">
        <v>42</v>
      </c>
      <c r="BN554" s="5">
        <v>30553</v>
      </c>
      <c r="BO554" s="3">
        <v>1</v>
      </c>
      <c r="BP554" s="3">
        <v>2</v>
      </c>
      <c r="BS554" s="3">
        <v>6577</v>
      </c>
      <c r="BT554" s="3">
        <v>11</v>
      </c>
      <c r="BV554" s="3" t="s">
        <v>1301</v>
      </c>
      <c r="BW554" s="3" t="s">
        <v>99</v>
      </c>
      <c r="BX554" s="3">
        <v>2</v>
      </c>
      <c r="BY554" s="3" t="s">
        <v>100</v>
      </c>
      <c r="CA554" s="3" t="s">
        <v>101</v>
      </c>
      <c r="CD554" s="3">
        <v>28.195408</v>
      </c>
      <c r="CE554" s="3">
        <v>216</v>
      </c>
      <c r="CF554" s="3">
        <v>-97.437869500000005</v>
      </c>
      <c r="CI554" s="3" t="s">
        <v>102</v>
      </c>
      <c r="CJ554" s="3" t="s">
        <v>495</v>
      </c>
      <c r="CK554" s="3" t="s">
        <v>1303</v>
      </c>
      <c r="CL554" s="3">
        <v>382970</v>
      </c>
      <c r="CM554" s="3">
        <v>1284</v>
      </c>
      <c r="CN554" s="3">
        <v>6242</v>
      </c>
      <c r="CO554" s="3">
        <v>0</v>
      </c>
      <c r="CP554" s="3">
        <v>0</v>
      </c>
    </row>
    <row r="555" spans="1:94" ht="60">
      <c r="A555" s="4">
        <v>42391315530000</v>
      </c>
      <c r="B555" s="7">
        <v>4239131553</v>
      </c>
      <c r="C555" s="4">
        <f>COUNTIF(Table2[API 10/UWI],Table1[[#This Row],[Cleaned API]])</f>
        <v>0</v>
      </c>
      <c r="D555" s="7" t="str">
        <f>IFERROR(INDEX(Table2[Permit Type],MATCH(Table1[[#This Row],[Cleaned API]],Table2[API 10/UWI],0)), "Not in Permit List")</f>
        <v>Not in Permit List</v>
      </c>
      <c r="E555" s="7" t="str">
        <f>IF(AND(Table1[[#This Row],[Occurences in Magnum Permit List]]&gt;0, Table1[[#This Row],[Data Pull Permit Type]]="NewDrill"), "Y", "N")</f>
        <v>N</v>
      </c>
      <c r="F555" s="3" t="s">
        <v>490</v>
      </c>
      <c r="G555" s="3" t="s">
        <v>580</v>
      </c>
      <c r="H555" s="8"/>
      <c r="I555" s="3" t="s">
        <v>515</v>
      </c>
      <c r="J555" s="3" t="str">
        <f>LEFT(Table1[[#This Row],[County/Parish]],LEN(Table1[[#This Row],[County/Parish]])-5)</f>
        <v>REFUGIO</v>
      </c>
      <c r="K555" s="3" t="s">
        <v>581</v>
      </c>
      <c r="L555" s="3" t="s">
        <v>107</v>
      </c>
      <c r="M555" s="3" t="s">
        <v>94</v>
      </c>
      <c r="N555" s="3" t="s">
        <v>95</v>
      </c>
      <c r="O555" s="3">
        <v>6398</v>
      </c>
      <c r="P555" s="5">
        <v>29785</v>
      </c>
      <c r="Q555" s="5">
        <v>30133</v>
      </c>
      <c r="R555" s="5">
        <v>32203</v>
      </c>
      <c r="S555" s="3">
        <v>30</v>
      </c>
      <c r="T555" s="3">
        <v>78997</v>
      </c>
      <c r="V555" s="3">
        <v>9141</v>
      </c>
      <c r="X555" s="3">
        <v>17</v>
      </c>
      <c r="Y555" s="3">
        <v>50</v>
      </c>
      <c r="Z555" s="3">
        <v>0</v>
      </c>
      <c r="AA555" s="3">
        <v>22307</v>
      </c>
      <c r="AC555" s="3">
        <v>1531</v>
      </c>
      <c r="AD555" s="3">
        <v>7037</v>
      </c>
      <c r="AE555" s="3">
        <v>3187</v>
      </c>
      <c r="AF555" s="3" t="s">
        <v>96</v>
      </c>
      <c r="AG555" s="3">
        <v>14605</v>
      </c>
      <c r="AH555" s="3">
        <v>5621</v>
      </c>
      <c r="AI555" s="3">
        <v>0</v>
      </c>
      <c r="AK555" s="3">
        <v>17</v>
      </c>
      <c r="AL555" s="3">
        <v>17</v>
      </c>
      <c r="AM555" s="3">
        <v>0</v>
      </c>
      <c r="AN555" s="3">
        <v>102774</v>
      </c>
      <c r="AO555" s="3">
        <v>0</v>
      </c>
      <c r="AP555" s="3">
        <v>3113</v>
      </c>
      <c r="AQ555" s="3">
        <v>32177</v>
      </c>
      <c r="AS555" s="3">
        <v>0</v>
      </c>
      <c r="AV555" s="3">
        <v>0</v>
      </c>
      <c r="AW555" s="3">
        <v>9979.7049999999999</v>
      </c>
      <c r="AX555" s="3">
        <v>8640</v>
      </c>
      <c r="AY555" s="3">
        <v>100.203</v>
      </c>
      <c r="BA555" s="3">
        <v>340</v>
      </c>
      <c r="BB555" s="3">
        <v>14672</v>
      </c>
      <c r="BC555" s="3">
        <v>7</v>
      </c>
      <c r="BD555" s="3">
        <v>1548</v>
      </c>
      <c r="BE555" s="3">
        <v>7</v>
      </c>
      <c r="BF555" s="3">
        <v>3993</v>
      </c>
      <c r="BG555" s="3">
        <v>7</v>
      </c>
      <c r="BH555" s="3">
        <v>24</v>
      </c>
      <c r="BI555" s="3">
        <v>7</v>
      </c>
      <c r="BJ555" s="3">
        <v>4016</v>
      </c>
      <c r="BK555" s="3">
        <v>6182</v>
      </c>
      <c r="BM555" s="3">
        <v>40.799999999999997</v>
      </c>
      <c r="BN555" s="5">
        <v>29900</v>
      </c>
      <c r="BO555" s="3">
        <v>1</v>
      </c>
      <c r="BP555" s="3">
        <v>1</v>
      </c>
      <c r="BR555" s="3" t="s">
        <v>1300</v>
      </c>
      <c r="BS555" s="3">
        <v>6372</v>
      </c>
      <c r="BT555" s="3">
        <v>2166</v>
      </c>
      <c r="BV555" s="3" t="s">
        <v>582</v>
      </c>
      <c r="BW555" s="3" t="s">
        <v>99</v>
      </c>
      <c r="BX555" s="3">
        <v>2</v>
      </c>
      <c r="BY555" s="3" t="s">
        <v>100</v>
      </c>
      <c r="CA555" s="3" t="s">
        <v>101</v>
      </c>
      <c r="CD555" s="3">
        <v>28.193667300000001</v>
      </c>
      <c r="CE555" s="3">
        <v>7</v>
      </c>
      <c r="CF555" s="3">
        <v>-97.470182300000005</v>
      </c>
      <c r="CG555" s="3">
        <v>67</v>
      </c>
      <c r="CI555" s="3" t="s">
        <v>102</v>
      </c>
      <c r="CJ555" s="3" t="s">
        <v>495</v>
      </c>
      <c r="CK555" s="3" t="s">
        <v>583</v>
      </c>
      <c r="CL555" s="3">
        <v>382767</v>
      </c>
      <c r="CM555" s="3">
        <v>542</v>
      </c>
      <c r="CN555" s="3">
        <v>5409</v>
      </c>
      <c r="CO555" s="3">
        <v>0</v>
      </c>
      <c r="CP555" s="3">
        <v>0</v>
      </c>
    </row>
    <row r="556" spans="1:94" ht="60">
      <c r="A556" s="4">
        <v>42469318650000</v>
      </c>
      <c r="B556" s="7">
        <v>4246931865</v>
      </c>
      <c r="C556" s="4">
        <f>COUNTIF(Table2[API 10/UWI],Table1[[#This Row],[Cleaned API]])</f>
        <v>1</v>
      </c>
      <c r="D556" s="7" t="str">
        <f>IFERROR(INDEX(Table2[Permit Type],MATCH(Table1[[#This Row],[Cleaned API]],Table2[API 10/UWI],0)), "Not in Permit List")</f>
        <v>Recomplete</v>
      </c>
      <c r="E556" s="7" t="str">
        <f>IF(AND(Table1[[#This Row],[Occurences in Magnum Permit List]]&gt;0, Table1[[#This Row],[Data Pull Permit Type]]="NewDrill"), "Y", "N")</f>
        <v>N</v>
      </c>
      <c r="F556" s="3" t="s">
        <v>502</v>
      </c>
      <c r="G556" s="3" t="s">
        <v>570</v>
      </c>
      <c r="H556" s="8">
        <v>1</v>
      </c>
      <c r="I556" s="3" t="s">
        <v>91</v>
      </c>
      <c r="J556" s="3" t="str">
        <f>LEFT(Table1[[#This Row],[County/Parish]],LEN(Table1[[#This Row],[County/Parish]])-5)</f>
        <v>VICTORIA</v>
      </c>
      <c r="K556" s="3" t="s">
        <v>841</v>
      </c>
      <c r="L556" s="3" t="s">
        <v>107</v>
      </c>
      <c r="M556" s="3" t="s">
        <v>94</v>
      </c>
      <c r="N556" s="3" t="s">
        <v>95</v>
      </c>
      <c r="O556" s="3">
        <v>8512</v>
      </c>
      <c r="P556" s="5">
        <v>37749</v>
      </c>
      <c r="Q556" s="5">
        <v>30011</v>
      </c>
      <c r="R556" s="5">
        <v>33725</v>
      </c>
      <c r="S556" s="3">
        <v>120</v>
      </c>
      <c r="T556" s="3">
        <v>441634</v>
      </c>
      <c r="V556" s="3">
        <v>130634</v>
      </c>
      <c r="X556" s="3">
        <v>11</v>
      </c>
      <c r="Y556" s="3">
        <v>1</v>
      </c>
      <c r="Z556" s="3">
        <v>0</v>
      </c>
      <c r="AA556" s="3">
        <v>204240</v>
      </c>
      <c r="AC556" s="3">
        <v>1962</v>
      </c>
      <c r="AE556" s="3">
        <v>13651</v>
      </c>
      <c r="AF556" s="3" t="s">
        <v>96</v>
      </c>
      <c r="AG556" s="3">
        <v>12500</v>
      </c>
      <c r="AH556" s="3">
        <v>15734</v>
      </c>
      <c r="AI556" s="3">
        <v>0</v>
      </c>
      <c r="AK556" s="3">
        <v>90</v>
      </c>
      <c r="AL556" s="3">
        <v>90</v>
      </c>
      <c r="AM556" s="3">
        <v>0</v>
      </c>
      <c r="AN556" s="3">
        <v>541800</v>
      </c>
      <c r="AO556" s="3">
        <v>0</v>
      </c>
      <c r="AP556" s="3">
        <v>1629</v>
      </c>
      <c r="AQ556" s="3">
        <v>35691</v>
      </c>
      <c r="AR556" s="5">
        <v>40087</v>
      </c>
      <c r="AS556" s="3">
        <v>0</v>
      </c>
      <c r="AV556" s="3">
        <v>0</v>
      </c>
      <c r="AW556" s="3">
        <v>21629.683000000001</v>
      </c>
      <c r="AX556" s="3">
        <v>3380</v>
      </c>
      <c r="AY556" s="3">
        <v>46.232999999999997</v>
      </c>
      <c r="BA556" s="3">
        <v>11000</v>
      </c>
      <c r="BB556" s="3">
        <v>16654</v>
      </c>
      <c r="BC556" s="3">
        <v>87</v>
      </c>
      <c r="BD556" s="3">
        <v>2709</v>
      </c>
      <c r="BE556" s="3">
        <v>2</v>
      </c>
      <c r="BF556" s="3">
        <v>2932</v>
      </c>
      <c r="BG556" s="3">
        <v>89</v>
      </c>
      <c r="BH556" s="3">
        <v>18</v>
      </c>
      <c r="BI556" s="3">
        <v>89</v>
      </c>
      <c r="BJ556" s="3">
        <v>4870</v>
      </c>
      <c r="BK556" s="3">
        <v>6159</v>
      </c>
      <c r="BM556" s="3">
        <v>46</v>
      </c>
      <c r="BN556" s="5">
        <v>30016</v>
      </c>
      <c r="BO556" s="3">
        <v>1</v>
      </c>
      <c r="BP556" s="3">
        <v>1</v>
      </c>
      <c r="BQ556" s="3" t="s">
        <v>1122</v>
      </c>
      <c r="BR556" s="3" t="s">
        <v>1132</v>
      </c>
      <c r="BS556" s="3">
        <v>6263</v>
      </c>
      <c r="BT556" s="3">
        <v>1289</v>
      </c>
      <c r="BV556" s="3" t="s">
        <v>571</v>
      </c>
      <c r="BW556" s="3" t="s">
        <v>99</v>
      </c>
      <c r="BX556" s="3">
        <v>2</v>
      </c>
      <c r="BY556" s="3" t="s">
        <v>100</v>
      </c>
      <c r="CA556" s="3" t="s">
        <v>101</v>
      </c>
      <c r="CD556" s="3">
        <v>28.615669499999999</v>
      </c>
      <c r="CF556" s="3">
        <v>-96.896705900000001</v>
      </c>
      <c r="CI556" s="3" t="s">
        <v>102</v>
      </c>
      <c r="CJ556" s="3" t="s">
        <v>502</v>
      </c>
      <c r="CL556" s="3">
        <v>382659</v>
      </c>
      <c r="CM556" s="3">
        <v>694</v>
      </c>
      <c r="CN556" s="3">
        <v>15011</v>
      </c>
      <c r="CO556" s="3">
        <v>0</v>
      </c>
      <c r="CP556" s="3">
        <v>0</v>
      </c>
    </row>
    <row r="557" spans="1:94" ht="45">
      <c r="A557" s="4">
        <v>42123006080000</v>
      </c>
      <c r="B557" s="7">
        <v>4212300608</v>
      </c>
      <c r="C557" s="4">
        <f>COUNTIF(Table2[API 10/UWI],Table1[[#This Row],[Cleaned API]])</f>
        <v>0</v>
      </c>
      <c r="D557" s="7" t="str">
        <f>IFERROR(INDEX(Table2[Permit Type],MATCH(Table1[[#This Row],[Cleaned API]],Table2[API 10/UWI],0)), "Not in Permit List")</f>
        <v>Not in Permit List</v>
      </c>
      <c r="E557" s="7" t="str">
        <f>IF(AND(Table1[[#This Row],[Occurences in Magnum Permit List]]&gt;0, Table1[[#This Row],[Data Pull Permit Type]]="NewDrill"), "Y", "N")</f>
        <v>N</v>
      </c>
      <c r="F557" s="3" t="s">
        <v>502</v>
      </c>
      <c r="G557" s="3" t="s">
        <v>1307</v>
      </c>
      <c r="H557" s="8">
        <v>3</v>
      </c>
      <c r="I557" s="3" t="s">
        <v>275</v>
      </c>
      <c r="J557" s="3" t="str">
        <f>LEFT(Table1[[#This Row],[County/Parish]],LEN(Table1[[#This Row],[County/Parish]])-5)</f>
        <v>DEWITT</v>
      </c>
      <c r="K557" s="3" t="s">
        <v>1024</v>
      </c>
      <c r="L557" s="3" t="s">
        <v>107</v>
      </c>
      <c r="M557" s="3" t="s">
        <v>94</v>
      </c>
      <c r="N557" s="3" t="s">
        <v>95</v>
      </c>
      <c r="O557" s="3">
        <v>7658</v>
      </c>
      <c r="Q557" s="5">
        <v>29860</v>
      </c>
      <c r="R557" s="5">
        <v>30834</v>
      </c>
      <c r="S557" s="3">
        <v>25</v>
      </c>
      <c r="T557" s="3">
        <v>12480</v>
      </c>
      <c r="V557" s="3">
        <v>3511</v>
      </c>
      <c r="X557" s="3">
        <v>44</v>
      </c>
      <c r="Z557" s="3">
        <v>0</v>
      </c>
      <c r="AA557" s="3">
        <v>5591</v>
      </c>
      <c r="AB557" s="3" t="s">
        <v>163</v>
      </c>
      <c r="AC557" s="3">
        <v>460</v>
      </c>
      <c r="AD557" s="3">
        <v>78</v>
      </c>
      <c r="AE557" s="3">
        <v>1672</v>
      </c>
      <c r="AF557" s="3" t="s">
        <v>96</v>
      </c>
      <c r="AG557" s="3">
        <v>3223</v>
      </c>
      <c r="AH557" s="3">
        <v>2209</v>
      </c>
      <c r="AI557" s="3">
        <v>0</v>
      </c>
      <c r="AJ557" s="3" t="s">
        <v>164</v>
      </c>
      <c r="AK557" s="3">
        <v>10</v>
      </c>
      <c r="AL557" s="3">
        <v>12</v>
      </c>
      <c r="AM557" s="3">
        <v>15</v>
      </c>
      <c r="AN557" s="3">
        <v>72767</v>
      </c>
      <c r="AO557" s="3">
        <v>0</v>
      </c>
      <c r="AP557" s="3">
        <v>1013</v>
      </c>
      <c r="AQ557" s="3">
        <v>6227</v>
      </c>
      <c r="AR557" s="5">
        <v>36130</v>
      </c>
      <c r="AS557" s="3">
        <v>0</v>
      </c>
      <c r="AV557" s="3">
        <v>1530</v>
      </c>
      <c r="AW557" s="3">
        <v>11244.186</v>
      </c>
      <c r="AX557" s="3">
        <v>3550</v>
      </c>
      <c r="AY557" s="3">
        <v>88.935000000000002</v>
      </c>
      <c r="AZ557" s="3">
        <v>654.6</v>
      </c>
      <c r="BB557" s="3">
        <v>1934</v>
      </c>
      <c r="BC557" s="3">
        <v>22</v>
      </c>
      <c r="BD557" s="3">
        <v>460</v>
      </c>
      <c r="BE557" s="3">
        <v>1</v>
      </c>
      <c r="BF557" s="3">
        <v>473</v>
      </c>
      <c r="BG557" s="3">
        <v>1</v>
      </c>
      <c r="BH557" s="3">
        <v>3</v>
      </c>
      <c r="BI557" s="3">
        <v>1</v>
      </c>
      <c r="BJ557" s="3">
        <v>2795</v>
      </c>
      <c r="BK557" s="3">
        <v>4990</v>
      </c>
      <c r="BM557" s="3">
        <v>44</v>
      </c>
      <c r="BN557" s="5">
        <v>29927</v>
      </c>
      <c r="BO557" s="3">
        <v>2</v>
      </c>
      <c r="BP557" s="3">
        <v>2</v>
      </c>
      <c r="BS557" s="3">
        <v>6215</v>
      </c>
      <c r="BT557" s="3">
        <v>2195</v>
      </c>
      <c r="BV557" s="3" t="s">
        <v>520</v>
      </c>
      <c r="BW557" s="3" t="s">
        <v>99</v>
      </c>
      <c r="BX557" s="3">
        <v>2</v>
      </c>
      <c r="BY557" s="3" t="s">
        <v>100</v>
      </c>
      <c r="CA557" s="3" t="s">
        <v>101</v>
      </c>
      <c r="CD557" s="3">
        <v>28.954671600000001</v>
      </c>
      <c r="CE557" s="3">
        <v>335</v>
      </c>
      <c r="CF557" s="3">
        <v>-97.323759800000005</v>
      </c>
      <c r="CI557" s="3" t="s">
        <v>102</v>
      </c>
      <c r="CJ557" s="3" t="s">
        <v>502</v>
      </c>
      <c r="CK557" s="3" t="s">
        <v>531</v>
      </c>
      <c r="CL557" s="3">
        <v>382611</v>
      </c>
      <c r="CM557" s="3">
        <v>172</v>
      </c>
      <c r="CN557" s="3">
        <v>1934</v>
      </c>
      <c r="CO557" s="3">
        <v>0</v>
      </c>
      <c r="CP557" s="3">
        <v>0</v>
      </c>
    </row>
    <row r="558" spans="1:94" ht="60">
      <c r="A558" s="4">
        <v>42391313500000</v>
      </c>
      <c r="B558" s="7">
        <v>4239131350</v>
      </c>
      <c r="C558" s="4">
        <f>COUNTIF(Table2[API 10/UWI],Table1[[#This Row],[Cleaned API]])</f>
        <v>0</v>
      </c>
      <c r="D558" s="7" t="str">
        <f>IFERROR(INDEX(Table2[Permit Type],MATCH(Table1[[#This Row],[Cleaned API]],Table2[API 10/UWI],0)), "Not in Permit List")</f>
        <v>Not in Permit List</v>
      </c>
      <c r="E558" s="7" t="str">
        <f>IF(AND(Table1[[#This Row],[Occurences in Magnum Permit List]]&gt;0, Table1[[#This Row],[Data Pull Permit Type]]="NewDrill"), "Y", "N")</f>
        <v>N</v>
      </c>
      <c r="F558" s="3" t="s">
        <v>89</v>
      </c>
      <c r="G558" s="3" t="s">
        <v>514</v>
      </c>
      <c r="H558" s="8">
        <v>1</v>
      </c>
      <c r="I558" s="3" t="s">
        <v>515</v>
      </c>
      <c r="J558" s="3" t="str">
        <f>LEFT(Table1[[#This Row],[County/Parish]],LEN(Table1[[#This Row],[County/Parish]])-5)</f>
        <v>REFUGIO</v>
      </c>
      <c r="K558" s="3">
        <v>5950</v>
      </c>
      <c r="L558" s="3" t="s">
        <v>107</v>
      </c>
      <c r="M558" s="3" t="s">
        <v>94</v>
      </c>
      <c r="N558" s="3" t="s">
        <v>95</v>
      </c>
      <c r="O558" s="3">
        <v>6543</v>
      </c>
      <c r="Q558" s="5">
        <v>29799</v>
      </c>
      <c r="R558" s="5">
        <v>35400</v>
      </c>
      <c r="S558" s="3">
        <v>166</v>
      </c>
      <c r="T558" s="3">
        <v>190851</v>
      </c>
      <c r="V558" s="3">
        <v>128947</v>
      </c>
      <c r="X558" s="3">
        <v>86</v>
      </c>
      <c r="Z558" s="3">
        <v>0</v>
      </c>
      <c r="AA558" s="3">
        <v>160755</v>
      </c>
      <c r="AC558" s="3">
        <v>315</v>
      </c>
      <c r="AD558" s="3">
        <v>1612</v>
      </c>
      <c r="AE558" s="3">
        <v>3524</v>
      </c>
      <c r="AF558" s="3" t="s">
        <v>96</v>
      </c>
      <c r="AG558" s="3">
        <v>48162</v>
      </c>
      <c r="AH558" s="3">
        <v>11551</v>
      </c>
      <c r="AI558" s="3">
        <v>0</v>
      </c>
      <c r="AK558" s="3">
        <v>16</v>
      </c>
      <c r="AL558" s="3">
        <v>48</v>
      </c>
      <c r="AM558" s="3">
        <v>191</v>
      </c>
      <c r="AN558" s="3">
        <v>286467</v>
      </c>
      <c r="AO558" s="3">
        <v>0</v>
      </c>
      <c r="AP558" s="3">
        <v>3340</v>
      </c>
      <c r="AQ558" s="3">
        <v>885</v>
      </c>
      <c r="AR558" s="5">
        <v>43800</v>
      </c>
      <c r="AS558" s="3">
        <v>0</v>
      </c>
      <c r="AV558" s="3">
        <v>12020</v>
      </c>
      <c r="AW558" s="3">
        <v>1950.2470000000001</v>
      </c>
      <c r="AX558" s="3">
        <v>1480</v>
      </c>
      <c r="AY558" s="3">
        <v>512.75599999999997</v>
      </c>
      <c r="AZ558" s="3">
        <v>83.2</v>
      </c>
      <c r="BB558" s="3">
        <v>12689</v>
      </c>
      <c r="BC558" s="3">
        <v>3</v>
      </c>
      <c r="BD558" s="3">
        <v>2647</v>
      </c>
      <c r="BE558" s="3">
        <v>53</v>
      </c>
      <c r="BF558" s="3">
        <v>2900</v>
      </c>
      <c r="BG558" s="3">
        <v>53</v>
      </c>
      <c r="BH558" s="3">
        <v>17</v>
      </c>
      <c r="BI558" s="3">
        <v>53</v>
      </c>
      <c r="BJ558" s="3">
        <v>5949</v>
      </c>
      <c r="BK558" s="3">
        <v>5953</v>
      </c>
      <c r="BM558" s="3">
        <v>42.9</v>
      </c>
      <c r="BN558" s="5">
        <v>29160</v>
      </c>
      <c r="BO558" s="3">
        <v>1</v>
      </c>
      <c r="BP558" s="3">
        <v>1</v>
      </c>
      <c r="BQ558" s="3" t="s">
        <v>807</v>
      </c>
      <c r="BR558" s="3" t="s">
        <v>165</v>
      </c>
      <c r="BS558" s="3">
        <v>6206</v>
      </c>
      <c r="BT558" s="3">
        <v>4</v>
      </c>
      <c r="BV558" s="3" t="s">
        <v>516</v>
      </c>
      <c r="BW558" s="3" t="s">
        <v>99</v>
      </c>
      <c r="BX558" s="3">
        <v>2</v>
      </c>
      <c r="BY558" s="3" t="s">
        <v>100</v>
      </c>
      <c r="CA558" s="3" t="s">
        <v>101</v>
      </c>
      <c r="CD558" s="3">
        <v>28.179824400000001</v>
      </c>
      <c r="CE558" s="3">
        <v>42</v>
      </c>
      <c r="CF558" s="3">
        <v>-97.5165978</v>
      </c>
      <c r="CI558" s="3" t="s">
        <v>102</v>
      </c>
      <c r="CJ558" s="3" t="s">
        <v>89</v>
      </c>
      <c r="CK558" s="3" t="s">
        <v>517</v>
      </c>
      <c r="CL558" s="3">
        <v>382602</v>
      </c>
      <c r="CM558" s="3">
        <v>2633</v>
      </c>
      <c r="CN558" s="3">
        <v>5135</v>
      </c>
      <c r="CO558" s="3">
        <v>0</v>
      </c>
      <c r="CP558" s="3">
        <v>0</v>
      </c>
    </row>
    <row r="559" spans="1:94" ht="45">
      <c r="A559" s="4">
        <v>42123309910000</v>
      </c>
      <c r="B559" s="7">
        <v>4212330991</v>
      </c>
      <c r="C559" s="4">
        <f>COUNTIF(Table2[API 10/UWI],Table1[[#This Row],[Cleaned API]])</f>
        <v>0</v>
      </c>
      <c r="D559" s="7" t="str">
        <f>IFERROR(INDEX(Table2[Permit Type],MATCH(Table1[[#This Row],[Cleaned API]],Table2[API 10/UWI],0)), "Not in Permit List")</f>
        <v>Not in Permit List</v>
      </c>
      <c r="E559" s="7" t="str">
        <f>IF(AND(Table1[[#This Row],[Occurences in Magnum Permit List]]&gt;0, Table1[[#This Row],[Data Pull Permit Type]]="NewDrill"), "Y", "N")</f>
        <v>N</v>
      </c>
      <c r="F559" s="3" t="s">
        <v>89</v>
      </c>
      <c r="G559" s="3" t="s">
        <v>1308</v>
      </c>
      <c r="H559" s="8">
        <v>1</v>
      </c>
      <c r="I559" s="3" t="s">
        <v>275</v>
      </c>
      <c r="J559" s="3" t="str">
        <f>LEFT(Table1[[#This Row],[County/Parish]],LEN(Table1[[#This Row],[County/Parish]])-5)</f>
        <v>DEWITT</v>
      </c>
      <c r="K559" s="3" t="s">
        <v>1309</v>
      </c>
      <c r="L559" s="3" t="s">
        <v>107</v>
      </c>
      <c r="M559" s="3" t="s">
        <v>94</v>
      </c>
      <c r="N559" s="3" t="s">
        <v>95</v>
      </c>
      <c r="O559" s="3">
        <v>5100</v>
      </c>
      <c r="Q559" s="5">
        <v>29830</v>
      </c>
      <c r="R559" s="5">
        <v>43983</v>
      </c>
      <c r="S559" s="3">
        <v>458</v>
      </c>
      <c r="T559" s="3">
        <v>35306</v>
      </c>
      <c r="V559" s="3">
        <v>103938</v>
      </c>
      <c r="W559" s="3">
        <v>1</v>
      </c>
      <c r="X559" s="3">
        <v>21</v>
      </c>
      <c r="Z559" s="3">
        <v>0</v>
      </c>
      <c r="AA559" s="3">
        <v>109822</v>
      </c>
      <c r="AB559" s="3" t="s">
        <v>163</v>
      </c>
      <c r="AC559" s="3">
        <v>775</v>
      </c>
      <c r="AD559" s="3">
        <v>195</v>
      </c>
      <c r="AE559" s="3">
        <v>8201</v>
      </c>
      <c r="AF559" s="3" t="s">
        <v>96</v>
      </c>
      <c r="AG559" s="3">
        <v>1110</v>
      </c>
      <c r="AH559" s="3">
        <v>8386</v>
      </c>
      <c r="AI559" s="3">
        <v>0</v>
      </c>
      <c r="AJ559" s="3" t="s">
        <v>164</v>
      </c>
      <c r="AK559" s="3">
        <v>55</v>
      </c>
      <c r="AL559" s="3">
        <v>58</v>
      </c>
      <c r="AM559" s="3">
        <v>15</v>
      </c>
      <c r="AN559" s="3">
        <v>347710</v>
      </c>
      <c r="AO559" s="3">
        <v>0</v>
      </c>
      <c r="AP559" s="3">
        <v>268</v>
      </c>
      <c r="AS559" s="3">
        <v>0</v>
      </c>
      <c r="AV559" s="3">
        <v>270</v>
      </c>
      <c r="AX559" s="3">
        <v>340</v>
      </c>
      <c r="AZ559" s="3">
        <v>3696.8</v>
      </c>
      <c r="BB559" s="3">
        <v>1602</v>
      </c>
      <c r="BC559" s="3">
        <v>45</v>
      </c>
      <c r="BD559" s="3">
        <v>1719</v>
      </c>
      <c r="BE559" s="3">
        <v>2</v>
      </c>
      <c r="BF559" s="3">
        <v>1797</v>
      </c>
      <c r="BG559" s="3">
        <v>2</v>
      </c>
      <c r="BH559" s="3">
        <v>11</v>
      </c>
      <c r="BI559" s="3">
        <v>2</v>
      </c>
      <c r="BJ559" s="3">
        <v>4502</v>
      </c>
      <c r="BK559" s="3">
        <v>4675</v>
      </c>
      <c r="BM559" s="3">
        <v>44.3</v>
      </c>
      <c r="BN559" s="5">
        <v>29069</v>
      </c>
      <c r="BO559" s="3">
        <v>1</v>
      </c>
      <c r="BP559" s="3">
        <v>1</v>
      </c>
      <c r="BR559" s="3" t="s">
        <v>212</v>
      </c>
      <c r="BS559" s="3">
        <v>6169</v>
      </c>
      <c r="BT559" s="3">
        <v>173</v>
      </c>
      <c r="BV559" s="3" t="s">
        <v>520</v>
      </c>
      <c r="BW559" s="3" t="s">
        <v>99</v>
      </c>
      <c r="BX559" s="3">
        <v>2</v>
      </c>
      <c r="BY559" s="3" t="s">
        <v>100</v>
      </c>
      <c r="CA559" s="3" t="s">
        <v>101</v>
      </c>
      <c r="CD559" s="3">
        <v>28.9583428</v>
      </c>
      <c r="CF559" s="3">
        <v>-97.335815699999998</v>
      </c>
      <c r="CI559" s="3" t="s">
        <v>102</v>
      </c>
      <c r="CJ559" s="3" t="s">
        <v>89</v>
      </c>
      <c r="CL559" s="3">
        <v>382566</v>
      </c>
      <c r="CM559" s="3">
        <v>232</v>
      </c>
      <c r="CO559" s="3">
        <v>0</v>
      </c>
      <c r="CP559" s="3">
        <v>0</v>
      </c>
    </row>
    <row r="560" spans="1:94" ht="30">
      <c r="A560" s="4">
        <v>42391313870000</v>
      </c>
      <c r="B560" s="7">
        <v>4239131387</v>
      </c>
      <c r="C560" s="4">
        <f>COUNTIF(Table2[API 10/UWI],Table1[[#This Row],[Cleaned API]])</f>
        <v>0</v>
      </c>
      <c r="D560" s="7" t="str">
        <f>IFERROR(INDEX(Table2[Permit Type],MATCH(Table1[[#This Row],[Cleaned API]],Table2[API 10/UWI],0)), "Not in Permit List")</f>
        <v>Not in Permit List</v>
      </c>
      <c r="E560" s="7" t="str">
        <f>IF(AND(Table1[[#This Row],[Occurences in Magnum Permit List]]&gt;0, Table1[[#This Row],[Data Pull Permit Type]]="NewDrill"), "Y", "N")</f>
        <v>N</v>
      </c>
      <c r="F560" s="3" t="s">
        <v>89</v>
      </c>
      <c r="G560" s="3" t="s">
        <v>514</v>
      </c>
      <c r="H560" s="8"/>
      <c r="I560" s="3" t="s">
        <v>515</v>
      </c>
      <c r="J560" s="3" t="str">
        <f>LEFT(Table1[[#This Row],[County/Parish]],LEN(Table1[[#This Row],[County/Parish]])-5)</f>
        <v>REFUGIO</v>
      </c>
      <c r="K560" s="3">
        <v>6100</v>
      </c>
      <c r="L560" s="3" t="s">
        <v>107</v>
      </c>
      <c r="M560" s="3" t="s">
        <v>94</v>
      </c>
      <c r="N560" s="3" t="s">
        <v>95</v>
      </c>
      <c r="O560" s="3">
        <v>6950</v>
      </c>
      <c r="Q560" s="5">
        <v>29160</v>
      </c>
      <c r="R560" s="5">
        <v>29768</v>
      </c>
      <c r="S560" s="3">
        <v>21</v>
      </c>
      <c r="T560" s="3">
        <v>16413</v>
      </c>
      <c r="V560" s="3">
        <v>18885</v>
      </c>
      <c r="X560" s="3">
        <v>222</v>
      </c>
      <c r="Y560" s="3">
        <v>588</v>
      </c>
      <c r="Z560" s="3">
        <v>0</v>
      </c>
      <c r="AA560" s="3">
        <v>21620</v>
      </c>
      <c r="AC560" s="3">
        <v>1941</v>
      </c>
      <c r="AD560" s="3">
        <v>1506</v>
      </c>
      <c r="AE560" s="3">
        <v>8121</v>
      </c>
      <c r="AF560" s="3" t="s">
        <v>96</v>
      </c>
      <c r="AG560" s="3">
        <v>6306</v>
      </c>
      <c r="AH560" s="3">
        <v>9172</v>
      </c>
      <c r="AI560" s="3">
        <v>0</v>
      </c>
      <c r="AK560" s="3">
        <v>61</v>
      </c>
      <c r="AL560" s="3">
        <v>69</v>
      </c>
      <c r="AM560" s="3">
        <v>47</v>
      </c>
      <c r="AN560" s="3">
        <v>412613</v>
      </c>
      <c r="AO560" s="3">
        <v>0</v>
      </c>
      <c r="AP560" s="3">
        <v>12014</v>
      </c>
      <c r="AQ560" s="3">
        <v>9327</v>
      </c>
      <c r="AR560" s="5">
        <v>39630</v>
      </c>
      <c r="AS560" s="3">
        <v>0</v>
      </c>
      <c r="AV560" s="3">
        <v>780</v>
      </c>
      <c r="AW560" s="3">
        <v>1031.2909999999999</v>
      </c>
      <c r="AX560" s="3">
        <v>870</v>
      </c>
      <c r="AY560" s="3">
        <v>969.65800000000002</v>
      </c>
      <c r="AZ560" s="3">
        <v>1284.5</v>
      </c>
      <c r="BA560" s="3">
        <v>377.6</v>
      </c>
      <c r="BB560" s="3">
        <v>1506</v>
      </c>
      <c r="BC560" s="3">
        <v>1</v>
      </c>
      <c r="BD560" s="3">
        <v>1941</v>
      </c>
      <c r="BE560" s="3">
        <v>1</v>
      </c>
      <c r="BF560" s="3">
        <v>2192</v>
      </c>
      <c r="BG560" s="3">
        <v>1</v>
      </c>
      <c r="BH560" s="3">
        <v>13</v>
      </c>
      <c r="BI560" s="3">
        <v>1</v>
      </c>
      <c r="BJ560" s="3">
        <v>2028</v>
      </c>
      <c r="BK560" s="3">
        <v>6092</v>
      </c>
      <c r="BM560" s="3">
        <v>35</v>
      </c>
      <c r="BN560" s="5">
        <v>29160</v>
      </c>
      <c r="BO560" s="3">
        <v>1</v>
      </c>
      <c r="BP560" s="3">
        <v>1</v>
      </c>
      <c r="BS560" s="3">
        <v>5815</v>
      </c>
      <c r="BT560" s="3">
        <v>4064</v>
      </c>
      <c r="BV560" s="3" t="s">
        <v>516</v>
      </c>
      <c r="BW560" s="3" t="s">
        <v>99</v>
      </c>
      <c r="BX560" s="3">
        <v>2</v>
      </c>
      <c r="BY560" s="3" t="s">
        <v>100</v>
      </c>
      <c r="CA560" s="3" t="s">
        <v>101</v>
      </c>
      <c r="CD560" s="3">
        <v>28.182320900000001</v>
      </c>
      <c r="CE560" s="3">
        <v>42</v>
      </c>
      <c r="CF560" s="3">
        <v>-97.519360199999994</v>
      </c>
      <c r="CI560" s="3" t="s">
        <v>102</v>
      </c>
      <c r="CJ560" s="3" t="s">
        <v>89</v>
      </c>
      <c r="CK560" s="3" t="s">
        <v>517</v>
      </c>
      <c r="CL560" s="3">
        <v>382223</v>
      </c>
      <c r="CM560" s="3">
        <v>6871</v>
      </c>
      <c r="CN560" s="3">
        <v>7086</v>
      </c>
      <c r="CO560" s="3">
        <v>0</v>
      </c>
      <c r="CP560" s="3">
        <v>0</v>
      </c>
    </row>
    <row r="561" spans="1:94" ht="45">
      <c r="A561" s="4">
        <v>42123006100000</v>
      </c>
      <c r="B561" s="7">
        <v>4212300610</v>
      </c>
      <c r="C561" s="4">
        <f>COUNTIF(Table2[API 10/UWI],Table1[[#This Row],[Cleaned API]])</f>
        <v>0</v>
      </c>
      <c r="D561" s="7" t="str">
        <f>IFERROR(INDEX(Table2[Permit Type],MATCH(Table1[[#This Row],[Cleaned API]],Table2[API 10/UWI],0)), "Not in Permit List")</f>
        <v>Not in Permit List</v>
      </c>
      <c r="E561" s="7" t="str">
        <f>IF(AND(Table1[[#This Row],[Occurences in Magnum Permit List]]&gt;0, Table1[[#This Row],[Data Pull Permit Type]]="NewDrill"), "Y", "N")</f>
        <v>N</v>
      </c>
      <c r="F561" s="3" t="s">
        <v>89</v>
      </c>
      <c r="G561" s="3" t="s">
        <v>1023</v>
      </c>
      <c r="H561" s="8"/>
      <c r="I561" s="3" t="s">
        <v>275</v>
      </c>
      <c r="J561" s="3" t="str">
        <f>LEFT(Table1[[#This Row],[County/Parish]],LEN(Table1[[#This Row],[County/Parish]])-5)</f>
        <v>DEWITT</v>
      </c>
      <c r="K561" s="3" t="s">
        <v>1309</v>
      </c>
      <c r="L561" s="3" t="s">
        <v>107</v>
      </c>
      <c r="M561" s="3" t="s">
        <v>94</v>
      </c>
      <c r="N561" s="3" t="s">
        <v>95</v>
      </c>
      <c r="O561" s="3">
        <v>7641</v>
      </c>
      <c r="Q561" s="5">
        <v>28277</v>
      </c>
      <c r="R561" s="5">
        <v>43983</v>
      </c>
      <c r="S561" s="3">
        <v>423</v>
      </c>
      <c r="T561" s="3">
        <v>63650</v>
      </c>
      <c r="V561" s="3">
        <v>86838</v>
      </c>
      <c r="W561" s="3">
        <v>1</v>
      </c>
      <c r="X561" s="3">
        <v>18</v>
      </c>
      <c r="Z561" s="3">
        <v>0</v>
      </c>
      <c r="AA561" s="3">
        <v>97446</v>
      </c>
      <c r="AB561" s="3" t="s">
        <v>163</v>
      </c>
      <c r="AC561" s="3">
        <v>538</v>
      </c>
      <c r="AD561" s="3">
        <v>102</v>
      </c>
      <c r="AE561" s="3">
        <v>4126</v>
      </c>
      <c r="AF561" s="3" t="s">
        <v>96</v>
      </c>
      <c r="AG561" s="3">
        <v>3051</v>
      </c>
      <c r="AH561" s="3">
        <v>4635</v>
      </c>
      <c r="AI561" s="3">
        <v>0</v>
      </c>
      <c r="AJ561" s="3" t="s">
        <v>164</v>
      </c>
      <c r="AK561" s="3">
        <v>13</v>
      </c>
      <c r="AL561" s="3">
        <v>19</v>
      </c>
      <c r="AM561" s="3">
        <v>34</v>
      </c>
      <c r="AN561" s="3">
        <v>114516</v>
      </c>
      <c r="AO561" s="3">
        <v>0</v>
      </c>
      <c r="AP561" s="3">
        <v>255</v>
      </c>
      <c r="AR561" s="5">
        <v>36873</v>
      </c>
      <c r="AS561" s="3">
        <v>0</v>
      </c>
      <c r="AV561" s="3">
        <v>2490</v>
      </c>
      <c r="AX561" s="3">
        <v>730</v>
      </c>
      <c r="AZ561" s="3">
        <v>401.2</v>
      </c>
      <c r="BB561" s="3">
        <v>1219</v>
      </c>
      <c r="BC561" s="3">
        <v>115</v>
      </c>
      <c r="BD561" s="3">
        <v>1200</v>
      </c>
      <c r="BE561" s="3">
        <v>5</v>
      </c>
      <c r="BF561" s="3">
        <v>1299</v>
      </c>
      <c r="BG561" s="3">
        <v>5</v>
      </c>
      <c r="BH561" s="3">
        <v>8</v>
      </c>
      <c r="BI561" s="3">
        <v>5</v>
      </c>
      <c r="BK561" s="3">
        <v>4526</v>
      </c>
      <c r="BM561" s="3">
        <v>43.8</v>
      </c>
      <c r="BN561" s="5">
        <v>19810</v>
      </c>
      <c r="BO561" s="3">
        <v>1</v>
      </c>
      <c r="BP561" s="3">
        <v>2</v>
      </c>
      <c r="BR561" s="3" t="s">
        <v>212</v>
      </c>
      <c r="BS561" s="3">
        <v>5446</v>
      </c>
      <c r="BV561" s="3" t="s">
        <v>520</v>
      </c>
      <c r="BW561" s="3" t="s">
        <v>99</v>
      </c>
      <c r="BX561" s="3">
        <v>2</v>
      </c>
      <c r="BY561" s="3" t="s">
        <v>100</v>
      </c>
      <c r="CA561" s="3" t="s">
        <v>101</v>
      </c>
      <c r="CD561" s="3">
        <v>28.9600787</v>
      </c>
      <c r="CE561" s="3">
        <v>335</v>
      </c>
      <c r="CF561" s="3">
        <v>-97.329187899999994</v>
      </c>
      <c r="CI561" s="3" t="s">
        <v>102</v>
      </c>
      <c r="CJ561" s="3" t="s">
        <v>89</v>
      </c>
      <c r="CK561" s="3" t="s">
        <v>531</v>
      </c>
      <c r="CL561" s="3">
        <v>381866</v>
      </c>
      <c r="CM561" s="3">
        <v>249</v>
      </c>
      <c r="CO561" s="3">
        <v>0</v>
      </c>
      <c r="CP561" s="3">
        <v>5104</v>
      </c>
    </row>
    <row r="562" spans="1:94" ht="45">
      <c r="A562" s="4">
        <v>42255006900000</v>
      </c>
      <c r="B562" s="7">
        <v>4225500690</v>
      </c>
      <c r="C562" s="4">
        <f>COUNTIF(Table2[API 10/UWI],Table1[[#This Row],[Cleaned API]])</f>
        <v>0</v>
      </c>
      <c r="D562" s="7" t="str">
        <f>IFERROR(INDEX(Table2[Permit Type],MATCH(Table1[[#This Row],[Cleaned API]],Table2[API 10/UWI],0)), "Not in Permit List")</f>
        <v>Not in Permit List</v>
      </c>
      <c r="E562" s="7" t="str">
        <f>IF(AND(Table1[[#This Row],[Occurences in Magnum Permit List]]&gt;0, Table1[[#This Row],[Data Pull Permit Type]]="NewDrill"), "Y", "N")</f>
        <v>N</v>
      </c>
      <c r="F562" s="3" t="s">
        <v>89</v>
      </c>
      <c r="G562" s="3" t="s">
        <v>1310</v>
      </c>
      <c r="H562" s="8">
        <v>1</v>
      </c>
      <c r="I562" s="3" t="s">
        <v>1004</v>
      </c>
      <c r="J562" s="3" t="str">
        <f>LEFT(Table1[[#This Row],[County/Parish]],LEN(Table1[[#This Row],[County/Parish]])-5)</f>
        <v>KARNES</v>
      </c>
      <c r="K562" s="3" t="s">
        <v>1311</v>
      </c>
      <c r="L562" s="3" t="s">
        <v>107</v>
      </c>
      <c r="M562" s="3" t="s">
        <v>94</v>
      </c>
      <c r="N562" s="3" t="s">
        <v>95</v>
      </c>
      <c r="O562" s="3">
        <v>11125</v>
      </c>
      <c r="Q562" s="5">
        <v>27030</v>
      </c>
      <c r="R562" s="5">
        <v>39203</v>
      </c>
      <c r="S562" s="3">
        <v>382</v>
      </c>
      <c r="T562" s="3">
        <v>790385</v>
      </c>
      <c r="V562" s="3">
        <v>32442</v>
      </c>
      <c r="Y562" s="3">
        <v>56</v>
      </c>
      <c r="Z562" s="3">
        <v>0</v>
      </c>
      <c r="AA562" s="3">
        <v>164173</v>
      </c>
      <c r="AB562" s="3" t="s">
        <v>1312</v>
      </c>
      <c r="AC562" s="3">
        <v>462</v>
      </c>
      <c r="AE562" s="3">
        <v>2184</v>
      </c>
      <c r="AF562" s="3" t="s">
        <v>96</v>
      </c>
      <c r="AG562" s="3">
        <v>109</v>
      </c>
      <c r="AH562" s="3">
        <v>2202</v>
      </c>
      <c r="AI562" s="3">
        <v>0</v>
      </c>
      <c r="AJ562" s="3" t="s">
        <v>164</v>
      </c>
      <c r="AK562" s="3">
        <v>20</v>
      </c>
      <c r="AL562" s="3">
        <v>20</v>
      </c>
      <c r="AM562" s="3">
        <v>0</v>
      </c>
      <c r="AN562" s="3">
        <v>120214</v>
      </c>
      <c r="AO562" s="3">
        <v>0</v>
      </c>
      <c r="AP562" s="3">
        <v>157</v>
      </c>
      <c r="AQ562" s="3">
        <v>3617</v>
      </c>
      <c r="AR562" s="5">
        <v>41579</v>
      </c>
      <c r="AS562" s="3">
        <v>0</v>
      </c>
      <c r="AV562" s="3">
        <v>0</v>
      </c>
      <c r="AW562" s="3">
        <v>50295.775000000001</v>
      </c>
      <c r="AX562" s="3">
        <v>24360</v>
      </c>
      <c r="AY562" s="3">
        <v>19.882000000000001</v>
      </c>
      <c r="BA562" s="3">
        <v>0</v>
      </c>
      <c r="BB562" s="3">
        <v>9875</v>
      </c>
      <c r="BC562" s="3">
        <v>23</v>
      </c>
      <c r="BD562" s="3">
        <v>561</v>
      </c>
      <c r="BE562" s="3">
        <v>2</v>
      </c>
      <c r="BF562" s="3">
        <v>1934</v>
      </c>
      <c r="BG562" s="3">
        <v>27</v>
      </c>
      <c r="BH562" s="3">
        <v>12</v>
      </c>
      <c r="BI562" s="3">
        <v>27</v>
      </c>
      <c r="BJ562" s="3">
        <v>10879</v>
      </c>
      <c r="BK562" s="3">
        <v>10962</v>
      </c>
      <c r="BM562" s="3">
        <v>40</v>
      </c>
      <c r="BN562" s="5">
        <v>24807</v>
      </c>
      <c r="BO562" s="3">
        <v>1</v>
      </c>
      <c r="BP562" s="3">
        <v>1</v>
      </c>
      <c r="BQ562" s="3" t="s">
        <v>995</v>
      </c>
      <c r="BR562" s="3" t="s">
        <v>97</v>
      </c>
      <c r="BS562" s="3">
        <v>5086</v>
      </c>
      <c r="BT562" s="3">
        <v>83</v>
      </c>
      <c r="BV562" s="3" t="s">
        <v>1313</v>
      </c>
      <c r="BW562" s="3" t="s">
        <v>99</v>
      </c>
      <c r="BX562" s="3">
        <v>2</v>
      </c>
      <c r="BY562" s="3" t="s">
        <v>100</v>
      </c>
      <c r="CA562" s="3" t="s">
        <v>101</v>
      </c>
      <c r="CD562" s="3">
        <v>28.977575600000002</v>
      </c>
      <c r="CE562" s="3">
        <v>4</v>
      </c>
      <c r="CF562" s="3">
        <v>-97.941220599999994</v>
      </c>
      <c r="CI562" s="3" t="s">
        <v>102</v>
      </c>
      <c r="CJ562" s="3" t="s">
        <v>89</v>
      </c>
      <c r="CK562" s="3" t="s">
        <v>1314</v>
      </c>
      <c r="CL562" s="3">
        <v>381508</v>
      </c>
      <c r="CM562" s="3">
        <v>71</v>
      </c>
      <c r="CN562" s="3">
        <v>3571</v>
      </c>
      <c r="CO562" s="3">
        <v>0</v>
      </c>
      <c r="CP562" s="3">
        <v>0</v>
      </c>
    </row>
    <row r="563" spans="1:94" ht="45">
      <c r="A563" s="4">
        <v>42239302130000</v>
      </c>
      <c r="B563" s="7">
        <v>4223930213</v>
      </c>
      <c r="C563" s="4">
        <f>COUNTIF(Table2[API 10/UWI],Table1[[#This Row],[Cleaned API]])</f>
        <v>0</v>
      </c>
      <c r="D563" s="7" t="str">
        <f>IFERROR(INDEX(Table2[Permit Type],MATCH(Table1[[#This Row],[Cleaned API]],Table2[API 10/UWI],0)), "Not in Permit List")</f>
        <v>Not in Permit List</v>
      </c>
      <c r="E563" s="7" t="str">
        <f>IF(AND(Table1[[#This Row],[Occurences in Magnum Permit List]]&gt;0, Table1[[#This Row],[Data Pull Permit Type]]="NewDrill"), "Y", "N")</f>
        <v>N</v>
      </c>
      <c r="F563" s="3" t="s">
        <v>502</v>
      </c>
      <c r="G563" s="3" t="s">
        <v>1315</v>
      </c>
      <c r="H563" s="8"/>
      <c r="I563" s="3" t="s">
        <v>246</v>
      </c>
      <c r="J563" s="3" t="str">
        <f>LEFT(Table1[[#This Row],[County/Parish]],LEN(Table1[[#This Row],[County/Parish]])-5)</f>
        <v>JACKSON</v>
      </c>
      <c r="K563" s="3" t="s">
        <v>819</v>
      </c>
      <c r="L563" s="3" t="s">
        <v>107</v>
      </c>
      <c r="M563" s="3" t="s">
        <v>94</v>
      </c>
      <c r="N563" s="3" t="s">
        <v>95</v>
      </c>
      <c r="O563" s="3">
        <v>14760</v>
      </c>
      <c r="P563" s="5">
        <v>23533</v>
      </c>
      <c r="Q563" s="5">
        <v>30498</v>
      </c>
      <c r="R563" s="5">
        <v>33604</v>
      </c>
      <c r="S563" s="3">
        <v>59</v>
      </c>
      <c r="T563" s="3">
        <v>14381</v>
      </c>
      <c r="V563" s="3">
        <v>5590</v>
      </c>
      <c r="X563" s="3">
        <v>1</v>
      </c>
      <c r="Y563" s="3">
        <v>1</v>
      </c>
      <c r="Z563" s="3">
        <v>0</v>
      </c>
      <c r="AA563" s="3">
        <v>7987</v>
      </c>
      <c r="AC563" s="3">
        <v>378</v>
      </c>
      <c r="AE563" s="3">
        <v>1261</v>
      </c>
      <c r="AF563" s="3" t="s">
        <v>96</v>
      </c>
      <c r="AG563" s="3">
        <v>0</v>
      </c>
      <c r="AH563" s="3">
        <v>1261</v>
      </c>
      <c r="AI563" s="3">
        <v>0</v>
      </c>
      <c r="AK563" s="3">
        <v>7</v>
      </c>
      <c r="AL563" s="3">
        <v>7</v>
      </c>
      <c r="AM563" s="3">
        <v>0</v>
      </c>
      <c r="AN563" s="3">
        <v>41226</v>
      </c>
      <c r="AO563" s="3">
        <v>0</v>
      </c>
      <c r="AP563" s="3">
        <v>6</v>
      </c>
      <c r="AQ563" s="3">
        <v>33</v>
      </c>
      <c r="AR563" s="5">
        <v>37622</v>
      </c>
      <c r="AS563" s="3">
        <v>0</v>
      </c>
      <c r="AV563" s="3">
        <v>0</v>
      </c>
      <c r="AW563" s="3">
        <v>1000</v>
      </c>
      <c r="AX563" s="3">
        <v>2570</v>
      </c>
      <c r="AY563" s="3">
        <v>1000</v>
      </c>
      <c r="BA563" s="3">
        <v>1000</v>
      </c>
      <c r="BB563" s="3">
        <v>490</v>
      </c>
      <c r="BC563" s="3">
        <v>17</v>
      </c>
      <c r="BD563" s="3">
        <v>378</v>
      </c>
      <c r="BE563" s="3">
        <v>1</v>
      </c>
      <c r="BF563" s="3">
        <v>378</v>
      </c>
      <c r="BG563" s="3">
        <v>1</v>
      </c>
      <c r="BH563" s="3">
        <v>2</v>
      </c>
      <c r="BI563" s="3">
        <v>1</v>
      </c>
      <c r="BJ563" s="3">
        <v>7888</v>
      </c>
      <c r="BK563" s="3">
        <v>7906</v>
      </c>
      <c r="BM563" s="3">
        <v>40.799999999999997</v>
      </c>
      <c r="BN563" s="5">
        <v>23682</v>
      </c>
      <c r="BO563" s="3">
        <v>1</v>
      </c>
      <c r="BP563" s="3">
        <v>2</v>
      </c>
      <c r="BQ563" s="3" t="s">
        <v>1269</v>
      </c>
      <c r="BR563" s="3" t="s">
        <v>950</v>
      </c>
      <c r="BS563" s="3">
        <v>4753</v>
      </c>
      <c r="BT563" s="3">
        <v>18</v>
      </c>
      <c r="BV563" s="3" t="s">
        <v>820</v>
      </c>
      <c r="BW563" s="3" t="s">
        <v>99</v>
      </c>
      <c r="BX563" s="3">
        <v>2</v>
      </c>
      <c r="BY563" s="3" t="s">
        <v>100</v>
      </c>
      <c r="CA563" s="3" t="s">
        <v>101</v>
      </c>
      <c r="CD563" s="3">
        <v>28.683136000000001</v>
      </c>
      <c r="CE563" s="3">
        <v>89</v>
      </c>
      <c r="CF563" s="3">
        <v>-96.387515800000003</v>
      </c>
      <c r="CI563" s="3" t="s">
        <v>102</v>
      </c>
      <c r="CJ563" s="3" t="s">
        <v>502</v>
      </c>
      <c r="CK563" s="3" t="s">
        <v>821</v>
      </c>
      <c r="CL563" s="3">
        <v>381176</v>
      </c>
      <c r="CM563" s="3">
        <v>1</v>
      </c>
      <c r="CN563" s="3">
        <v>1</v>
      </c>
      <c r="CO563" s="3">
        <v>0</v>
      </c>
      <c r="CP563" s="3">
        <v>0</v>
      </c>
    </row>
    <row r="564" spans="1:94" ht="45">
      <c r="A564" s="4">
        <v>42255013210000</v>
      </c>
      <c r="B564" s="7">
        <v>4225501321</v>
      </c>
      <c r="C564" s="4">
        <f>COUNTIF(Table2[API 10/UWI],Table1[[#This Row],[Cleaned API]])</f>
        <v>0</v>
      </c>
      <c r="D564" s="7" t="str">
        <f>IFERROR(INDEX(Table2[Permit Type],MATCH(Table1[[#This Row],[Cleaned API]],Table2[API 10/UWI],0)), "Not in Permit List")</f>
        <v>Not in Permit List</v>
      </c>
      <c r="E564" s="7" t="str">
        <f>IF(AND(Table1[[#This Row],[Occurences in Magnum Permit List]]&gt;0, Table1[[#This Row],[Data Pull Permit Type]]="NewDrill"), "Y", "N")</f>
        <v>N</v>
      </c>
      <c r="F564" s="3" t="s">
        <v>89</v>
      </c>
      <c r="G564" s="3" t="s">
        <v>1316</v>
      </c>
      <c r="H564" s="8"/>
      <c r="I564" s="3" t="s">
        <v>1004</v>
      </c>
      <c r="J564" s="3" t="str">
        <f>LEFT(Table1[[#This Row],[County/Parish]],LEN(Table1[[#This Row],[County/Parish]])-5)</f>
        <v>KARNES</v>
      </c>
      <c r="K564" s="3" t="s">
        <v>1317</v>
      </c>
      <c r="L564" s="3" t="s">
        <v>107</v>
      </c>
      <c r="M564" s="3" t="s">
        <v>94</v>
      </c>
      <c r="N564" s="3" t="s">
        <v>95</v>
      </c>
      <c r="O564" s="3">
        <v>4850</v>
      </c>
      <c r="Q564" s="5">
        <v>24685</v>
      </c>
      <c r="R564" s="5">
        <v>37438</v>
      </c>
      <c r="S564" s="3">
        <v>416</v>
      </c>
      <c r="T564" s="3">
        <v>104898</v>
      </c>
      <c r="V564" s="3">
        <v>143657</v>
      </c>
      <c r="X564" s="3">
        <v>9</v>
      </c>
      <c r="Z564" s="3">
        <v>0</v>
      </c>
      <c r="AA564" s="3">
        <v>161140</v>
      </c>
      <c r="AC564" s="3">
        <v>1656</v>
      </c>
      <c r="AD564" s="3">
        <v>823</v>
      </c>
      <c r="AE564" s="3">
        <v>8095</v>
      </c>
      <c r="AG564" s="3">
        <v>4024</v>
      </c>
      <c r="AH564" s="3">
        <v>8766</v>
      </c>
      <c r="AI564" s="3">
        <v>0</v>
      </c>
      <c r="AK564" s="3">
        <v>43</v>
      </c>
      <c r="AL564" s="3">
        <v>47</v>
      </c>
      <c r="AM564" s="3">
        <v>21</v>
      </c>
      <c r="AN564" s="3">
        <v>280467</v>
      </c>
      <c r="AO564" s="3">
        <v>0</v>
      </c>
      <c r="AP564" s="3">
        <v>2036</v>
      </c>
      <c r="AR564" s="5">
        <v>43936</v>
      </c>
      <c r="AS564" s="3">
        <v>0</v>
      </c>
      <c r="AV564" s="3">
        <v>500</v>
      </c>
      <c r="AX564" s="3">
        <v>730</v>
      </c>
      <c r="AZ564" s="3">
        <v>2010.9</v>
      </c>
      <c r="BB564" s="3">
        <v>2108</v>
      </c>
      <c r="BC564" s="3">
        <v>183</v>
      </c>
      <c r="BD564" s="3">
        <v>1656</v>
      </c>
      <c r="BE564" s="3">
        <v>1</v>
      </c>
      <c r="BF564" s="3">
        <v>1793</v>
      </c>
      <c r="BG564" s="3">
        <v>1</v>
      </c>
      <c r="BH564" s="3">
        <v>11</v>
      </c>
      <c r="BI564" s="3">
        <v>1</v>
      </c>
      <c r="BJ564" s="3">
        <v>4046</v>
      </c>
      <c r="BK564" s="3">
        <v>4056</v>
      </c>
      <c r="BM564" s="3">
        <v>40</v>
      </c>
      <c r="BN564" s="5">
        <v>24677</v>
      </c>
      <c r="BO564" s="3">
        <v>1</v>
      </c>
      <c r="BP564" s="3">
        <v>1</v>
      </c>
      <c r="BR564" s="3" t="s">
        <v>165</v>
      </c>
      <c r="BS564" s="3">
        <v>4248</v>
      </c>
      <c r="BT564" s="3">
        <v>10</v>
      </c>
      <c r="BV564" s="3" t="s">
        <v>1318</v>
      </c>
      <c r="BW564" s="3" t="s">
        <v>99</v>
      </c>
      <c r="BX564" s="3">
        <v>2</v>
      </c>
      <c r="BY564" s="3" t="s">
        <v>100</v>
      </c>
      <c r="CA564" s="3" t="s">
        <v>101</v>
      </c>
      <c r="CI564" s="3" t="s">
        <v>102</v>
      </c>
      <c r="CJ564" s="3" t="s">
        <v>89</v>
      </c>
      <c r="CK564" s="3" t="s">
        <v>1319</v>
      </c>
      <c r="CL564" s="3">
        <v>380672</v>
      </c>
      <c r="CM564" s="3">
        <v>1360</v>
      </c>
      <c r="CO564" s="3">
        <v>0</v>
      </c>
      <c r="CP564" s="3">
        <v>0</v>
      </c>
    </row>
    <row r="565" spans="1:94" ht="45">
      <c r="A565" s="4">
        <v>42239302130000</v>
      </c>
      <c r="B565" s="7">
        <v>4223930213</v>
      </c>
      <c r="C565" s="4">
        <f>COUNTIF(Table2[API 10/UWI],Table1[[#This Row],[Cleaned API]])</f>
        <v>0</v>
      </c>
      <c r="D565" s="7" t="str">
        <f>IFERROR(INDEX(Table2[Permit Type],MATCH(Table1[[#This Row],[Cleaned API]],Table2[API 10/UWI],0)), "Not in Permit List")</f>
        <v>Not in Permit List</v>
      </c>
      <c r="E565" s="7" t="str">
        <f>IF(AND(Table1[[#This Row],[Occurences in Magnum Permit List]]&gt;0, Table1[[#This Row],[Data Pull Permit Type]]="NewDrill"), "Y", "N")</f>
        <v>N</v>
      </c>
      <c r="F565" s="3" t="s">
        <v>502</v>
      </c>
      <c r="G565" s="3" t="s">
        <v>1320</v>
      </c>
      <c r="H565" s="8"/>
      <c r="I565" s="3" t="s">
        <v>246</v>
      </c>
      <c r="J565" s="3" t="str">
        <f>LEFT(Table1[[#This Row],[County/Parish]],LEN(Table1[[#This Row],[County/Parish]])-5)</f>
        <v>JACKSON</v>
      </c>
      <c r="K565" s="3" t="s">
        <v>1321</v>
      </c>
      <c r="L565" s="3" t="s">
        <v>107</v>
      </c>
      <c r="M565" s="3" t="s">
        <v>94</v>
      </c>
      <c r="N565" s="3" t="s">
        <v>95</v>
      </c>
      <c r="O565" s="3">
        <v>8600</v>
      </c>
      <c r="Q565" s="5">
        <v>23590</v>
      </c>
      <c r="R565" s="5">
        <v>37377</v>
      </c>
      <c r="S565" s="3">
        <v>424</v>
      </c>
      <c r="T565" s="3">
        <v>206145</v>
      </c>
      <c r="V565" s="3">
        <v>127715</v>
      </c>
      <c r="X565" s="3">
        <v>67</v>
      </c>
      <c r="Y565" s="3">
        <v>374</v>
      </c>
      <c r="Z565" s="3">
        <v>0</v>
      </c>
      <c r="AA565" s="3">
        <v>162072</v>
      </c>
      <c r="AC565" s="3">
        <v>2511</v>
      </c>
      <c r="AE565" s="3">
        <v>13525</v>
      </c>
      <c r="AF565" s="3" t="s">
        <v>96</v>
      </c>
      <c r="AG565" s="3">
        <v>0</v>
      </c>
      <c r="AH565" s="3">
        <v>13525</v>
      </c>
      <c r="AI565" s="3">
        <v>0</v>
      </c>
      <c r="AK565" s="3">
        <v>71</v>
      </c>
      <c r="AL565" s="3">
        <v>71</v>
      </c>
      <c r="AM565" s="3">
        <v>0</v>
      </c>
      <c r="AN565" s="3">
        <v>428800</v>
      </c>
      <c r="AO565" s="3">
        <v>0</v>
      </c>
      <c r="AP565" s="3">
        <v>1817</v>
      </c>
      <c r="AQ565" s="3">
        <v>2867</v>
      </c>
      <c r="AR565" s="5">
        <v>37242</v>
      </c>
      <c r="AS565" s="3">
        <v>0</v>
      </c>
      <c r="AV565" s="3">
        <v>0</v>
      </c>
      <c r="AW565" s="3">
        <v>4144.8280000000004</v>
      </c>
      <c r="AX565" s="3">
        <v>1610</v>
      </c>
      <c r="AY565" s="3">
        <v>241.26499999999999</v>
      </c>
      <c r="BA565" s="3">
        <v>179.1</v>
      </c>
      <c r="BB565" s="3">
        <v>2461</v>
      </c>
      <c r="BC565" s="3">
        <v>167</v>
      </c>
      <c r="BD565" s="3">
        <v>2511</v>
      </c>
      <c r="BE565" s="3">
        <v>1</v>
      </c>
      <c r="BF565" s="3">
        <v>2511</v>
      </c>
      <c r="BG565" s="3">
        <v>1</v>
      </c>
      <c r="BH565" s="3">
        <v>15</v>
      </c>
      <c r="BI565" s="3">
        <v>1</v>
      </c>
      <c r="BJ565" s="3">
        <v>7810</v>
      </c>
      <c r="BK565" s="3">
        <v>8117</v>
      </c>
      <c r="BM565" s="3">
        <v>40</v>
      </c>
      <c r="BN565" s="5">
        <v>23591</v>
      </c>
      <c r="BO565" s="3">
        <v>1</v>
      </c>
      <c r="BP565" s="3">
        <v>2</v>
      </c>
      <c r="BQ565" s="3" t="s">
        <v>1269</v>
      </c>
      <c r="BR565" s="3" t="s">
        <v>950</v>
      </c>
      <c r="BS565" s="3">
        <v>3675</v>
      </c>
      <c r="BT565" s="3">
        <v>307</v>
      </c>
      <c r="BV565" s="3" t="s">
        <v>820</v>
      </c>
      <c r="BW565" s="3" t="s">
        <v>99</v>
      </c>
      <c r="BX565" s="3">
        <v>2</v>
      </c>
      <c r="BY565" s="3" t="s">
        <v>100</v>
      </c>
      <c r="CA565" s="3" t="s">
        <v>101</v>
      </c>
      <c r="CD565" s="3">
        <v>28.684516599999998</v>
      </c>
      <c r="CE565" s="3">
        <v>89</v>
      </c>
      <c r="CF565" s="3">
        <v>-96.386135600000003</v>
      </c>
      <c r="CI565" s="3" t="s">
        <v>102</v>
      </c>
      <c r="CJ565" s="3" t="s">
        <v>502</v>
      </c>
      <c r="CK565" s="3" t="s">
        <v>821</v>
      </c>
      <c r="CL565" s="3">
        <v>380114</v>
      </c>
      <c r="CM565" s="3">
        <v>1305</v>
      </c>
      <c r="CN565" s="3">
        <v>5409</v>
      </c>
      <c r="CO565" s="3">
        <v>0</v>
      </c>
      <c r="CP565" s="3">
        <v>0</v>
      </c>
    </row>
    <row r="566" spans="1:94" ht="60">
      <c r="A566" s="4">
        <v>42469000260000</v>
      </c>
      <c r="B566" s="7">
        <v>4246900026</v>
      </c>
      <c r="C566" s="4">
        <f>COUNTIF(Table2[API 10/UWI],Table1[[#This Row],[Cleaned API]])</f>
        <v>1</v>
      </c>
      <c r="D566" s="7" t="str">
        <f>IFERROR(INDEX(Table2[Permit Type],MATCH(Table1[[#This Row],[Cleaned API]],Table2[API 10/UWI],0)), "Not in Permit List")</f>
        <v>Recomplete</v>
      </c>
      <c r="E566" s="7" t="str">
        <f>IF(AND(Table1[[#This Row],[Occurences in Magnum Permit List]]&gt;0, Table1[[#This Row],[Data Pull Permit Type]]="NewDrill"), "Y", "N")</f>
        <v>N</v>
      </c>
      <c r="F566" s="3" t="s">
        <v>89</v>
      </c>
      <c r="G566" s="3" t="s">
        <v>1322</v>
      </c>
      <c r="H566" s="8"/>
      <c r="I566" s="3" t="s">
        <v>91</v>
      </c>
      <c r="J566" s="3" t="str">
        <f>LEFT(Table1[[#This Row],[County/Parish]],LEN(Table1[[#This Row],[County/Parish]])-5)</f>
        <v>VICTORIA</v>
      </c>
      <c r="K566" s="3" t="s">
        <v>356</v>
      </c>
      <c r="L566" s="3" t="s">
        <v>107</v>
      </c>
      <c r="M566" s="3" t="s">
        <v>94</v>
      </c>
      <c r="N566" s="3" t="s">
        <v>95</v>
      </c>
      <c r="O566" s="3">
        <v>8400</v>
      </c>
      <c r="P566" s="5">
        <v>30007</v>
      </c>
      <c r="Q566" s="5">
        <v>18780</v>
      </c>
      <c r="R566" s="5">
        <v>33298</v>
      </c>
      <c r="S566" s="3">
        <v>319</v>
      </c>
      <c r="T566" s="3">
        <v>1053973</v>
      </c>
      <c r="V566" s="3">
        <v>1367607</v>
      </c>
      <c r="Y566" s="3">
        <v>13</v>
      </c>
      <c r="Z566" s="3">
        <v>0</v>
      </c>
      <c r="AA566" s="3">
        <v>1543269</v>
      </c>
      <c r="AC566" s="3">
        <v>1041</v>
      </c>
      <c r="AE566" s="3">
        <v>35878</v>
      </c>
      <c r="AF566" s="3" t="s">
        <v>96</v>
      </c>
      <c r="AG566" s="3">
        <v>0</v>
      </c>
      <c r="AH566" s="3">
        <v>35878</v>
      </c>
      <c r="AI566" s="3">
        <v>0</v>
      </c>
      <c r="AK566" s="3">
        <v>102</v>
      </c>
      <c r="AL566" s="3">
        <v>102</v>
      </c>
      <c r="AM566" s="3">
        <v>0</v>
      </c>
      <c r="AN566" s="3">
        <v>613742</v>
      </c>
      <c r="AO566" s="3">
        <v>0</v>
      </c>
      <c r="AR566" s="5">
        <v>37712</v>
      </c>
      <c r="AV566" s="3">
        <v>0</v>
      </c>
      <c r="AX566" s="3">
        <v>770</v>
      </c>
      <c r="BA566" s="3">
        <v>0</v>
      </c>
      <c r="BB566" s="3">
        <v>27487</v>
      </c>
      <c r="BC566" s="3">
        <v>129</v>
      </c>
      <c r="BD566" s="3">
        <v>12776</v>
      </c>
      <c r="BE566" s="3">
        <v>10</v>
      </c>
      <c r="BF566" s="3">
        <v>12776</v>
      </c>
      <c r="BG566" s="3">
        <v>10</v>
      </c>
      <c r="BH566" s="3">
        <v>77</v>
      </c>
      <c r="BI566" s="3">
        <v>10</v>
      </c>
      <c r="BJ566" s="3">
        <v>8082</v>
      </c>
      <c r="BK566" s="3">
        <v>8140</v>
      </c>
      <c r="BM566" s="3">
        <v>32</v>
      </c>
      <c r="BN566" s="5">
        <v>18851</v>
      </c>
      <c r="BO566" s="3">
        <v>1</v>
      </c>
      <c r="BP566" s="3">
        <v>5</v>
      </c>
      <c r="BR566" s="3" t="s">
        <v>1323</v>
      </c>
      <c r="BS566" s="3">
        <v>648</v>
      </c>
      <c r="BT566" s="3">
        <v>58</v>
      </c>
      <c r="BV566" s="3" t="s">
        <v>98</v>
      </c>
      <c r="BW566" s="3" t="s">
        <v>99</v>
      </c>
      <c r="BX566" s="3">
        <v>2</v>
      </c>
      <c r="BY566" s="3" t="s">
        <v>100</v>
      </c>
      <c r="BZ566" s="3">
        <v>8</v>
      </c>
      <c r="CA566" s="3" t="s">
        <v>101</v>
      </c>
      <c r="CD566" s="3">
        <v>29.064217899999999</v>
      </c>
      <c r="CE566" s="3">
        <v>439</v>
      </c>
      <c r="CF566" s="3">
        <v>-97.005004799999995</v>
      </c>
      <c r="CI566" s="3" t="s">
        <v>102</v>
      </c>
      <c r="CJ566" s="3" t="s">
        <v>89</v>
      </c>
      <c r="CK566" s="3" t="s">
        <v>1324</v>
      </c>
      <c r="CL566" s="3">
        <v>377506</v>
      </c>
      <c r="CN566" s="3">
        <v>13</v>
      </c>
      <c r="CO566" s="3">
        <v>0</v>
      </c>
      <c r="CP566" s="3">
        <v>0</v>
      </c>
    </row>
    <row r="567" spans="1:94" ht="45">
      <c r="A567" s="4">
        <v>42123005770000</v>
      </c>
      <c r="B567" s="7">
        <v>4212300577</v>
      </c>
      <c r="C567" s="4">
        <f>COUNTIF(Table2[API 10/UWI],Table1[[#This Row],[Cleaned API]])</f>
        <v>0</v>
      </c>
      <c r="D567" s="7" t="str">
        <f>IFERROR(INDEX(Table2[Permit Type],MATCH(Table1[[#This Row],[Cleaned API]],Table2[API 10/UWI],0)), "Not in Permit List")</f>
        <v>Not in Permit List</v>
      </c>
      <c r="E567" s="7" t="str">
        <f>IF(AND(Table1[[#This Row],[Occurences in Magnum Permit List]]&gt;0, Table1[[#This Row],[Data Pull Permit Type]]="NewDrill"), "Y", "N")</f>
        <v>N</v>
      </c>
      <c r="F567" s="3" t="s">
        <v>89</v>
      </c>
      <c r="G567" s="3" t="s">
        <v>518</v>
      </c>
      <c r="H567" s="8"/>
      <c r="I567" s="3" t="s">
        <v>275</v>
      </c>
      <c r="J567" s="3" t="str">
        <f>LEFT(Table1[[#This Row],[County/Parish]],LEN(Table1[[#This Row],[County/Parish]])-5)</f>
        <v>DEWITT</v>
      </c>
      <c r="L567" s="3" t="s">
        <v>107</v>
      </c>
      <c r="M567" s="3" t="s">
        <v>94</v>
      </c>
      <c r="N567" s="3" t="s">
        <v>95</v>
      </c>
      <c r="O567" s="3">
        <v>7664</v>
      </c>
      <c r="Q567" s="5">
        <v>18841</v>
      </c>
      <c r="R567" s="5">
        <v>43983</v>
      </c>
      <c r="S567" s="3">
        <v>810</v>
      </c>
      <c r="T567" s="3">
        <v>846675</v>
      </c>
      <c r="V567" s="3">
        <v>1232724</v>
      </c>
      <c r="W567" s="3">
        <v>22</v>
      </c>
      <c r="X567" s="3">
        <v>717</v>
      </c>
      <c r="Z567" s="3">
        <v>115396655</v>
      </c>
      <c r="AA567" s="3">
        <v>1373837</v>
      </c>
      <c r="AB567" s="3" t="s">
        <v>163</v>
      </c>
      <c r="AC567" s="3">
        <v>1240</v>
      </c>
      <c r="AE567" s="3">
        <v>10623</v>
      </c>
      <c r="AF567" s="3" t="s">
        <v>96</v>
      </c>
      <c r="AG567" s="3">
        <v>0</v>
      </c>
      <c r="AH567" s="3">
        <v>10623</v>
      </c>
      <c r="AI567" s="3">
        <v>1043246</v>
      </c>
      <c r="AJ567" s="3" t="s">
        <v>164</v>
      </c>
      <c r="AK567" s="3">
        <v>58</v>
      </c>
      <c r="AL567" s="3">
        <v>58</v>
      </c>
      <c r="AM567" s="3">
        <v>0</v>
      </c>
      <c r="AN567" s="3">
        <v>345600</v>
      </c>
      <c r="AO567" s="3">
        <v>44349</v>
      </c>
      <c r="AP567" s="3">
        <v>5187</v>
      </c>
      <c r="AR567" s="5">
        <v>43783</v>
      </c>
      <c r="AS567" s="3">
        <v>327021</v>
      </c>
      <c r="AV567" s="3">
        <v>0</v>
      </c>
      <c r="AX567" s="3">
        <v>690</v>
      </c>
      <c r="BB567" s="3">
        <v>22612</v>
      </c>
      <c r="BC567" s="3">
        <v>4</v>
      </c>
      <c r="BD567" s="3">
        <v>6811</v>
      </c>
      <c r="BE567" s="3">
        <v>10</v>
      </c>
      <c r="BF567" s="3">
        <v>6811</v>
      </c>
      <c r="BG567" s="3">
        <v>10</v>
      </c>
      <c r="BH567" s="3">
        <v>41</v>
      </c>
      <c r="BI567" s="3">
        <v>10</v>
      </c>
      <c r="BJ567" s="3">
        <v>2714</v>
      </c>
      <c r="BK567" s="3">
        <v>7660</v>
      </c>
      <c r="BM567" s="3">
        <v>33.4</v>
      </c>
      <c r="BN567" s="5">
        <v>18849</v>
      </c>
      <c r="BO567" s="3">
        <v>3</v>
      </c>
      <c r="BP567" s="3">
        <v>4</v>
      </c>
      <c r="BR567" s="3" t="s">
        <v>212</v>
      </c>
      <c r="BS567" s="3">
        <v>394</v>
      </c>
      <c r="BT567" s="3">
        <v>4946</v>
      </c>
      <c r="BV567" s="3" t="s">
        <v>520</v>
      </c>
      <c r="BW567" s="3" t="s">
        <v>99</v>
      </c>
      <c r="BX567" s="3">
        <v>2</v>
      </c>
      <c r="BY567" s="3" t="s">
        <v>100</v>
      </c>
      <c r="CA567" s="3" t="s">
        <v>101</v>
      </c>
      <c r="CD567" s="3">
        <v>28.943804799999999</v>
      </c>
      <c r="CE567" s="3">
        <v>153</v>
      </c>
      <c r="CF567" s="3">
        <v>-97.342828999999995</v>
      </c>
      <c r="CI567" s="3" t="s">
        <v>102</v>
      </c>
      <c r="CJ567" s="3" t="s">
        <v>89</v>
      </c>
      <c r="CK567" s="3" t="s">
        <v>521</v>
      </c>
      <c r="CL567" s="3">
        <v>377339</v>
      </c>
      <c r="CM567" s="3">
        <v>6771</v>
      </c>
      <c r="CO567" s="3">
        <v>418809</v>
      </c>
      <c r="CP567" s="3">
        <v>0</v>
      </c>
    </row>
    <row r="568" spans="1:94" ht="60">
      <c r="A568" s="4">
        <v>42123311350000</v>
      </c>
      <c r="B568" s="7">
        <v>4212331135</v>
      </c>
      <c r="C568" s="4">
        <f>COUNTIF(Table2[API 10/UWI],Table1[[#This Row],[Cleaned API]])</f>
        <v>2</v>
      </c>
      <c r="D568" s="7" t="str">
        <f>IFERROR(INDEX(Table2[Permit Type],MATCH(Table1[[#This Row],[Cleaned API]],Table2[API 10/UWI],0)), "Not in Permit List")</f>
        <v>Recomplete</v>
      </c>
      <c r="E568" s="7" t="str">
        <f>IF(AND(Table1[[#This Row],[Occurences in Magnum Permit List]]&gt;0, Table1[[#This Row],[Data Pull Permit Type]]="NewDrill"), "Y", "N")</f>
        <v>N</v>
      </c>
      <c r="F568" s="3" t="s">
        <v>89</v>
      </c>
      <c r="G568" s="3" t="s">
        <v>1325</v>
      </c>
      <c r="H568" s="8"/>
      <c r="I568" s="3" t="s">
        <v>275</v>
      </c>
      <c r="J568" s="3" t="str">
        <f>LEFT(Table1[[#This Row],[County/Parish]],LEN(Table1[[#This Row],[County/Parish]])-5)</f>
        <v>DEWITT</v>
      </c>
      <c r="K568" s="3" t="s">
        <v>356</v>
      </c>
      <c r="L568" s="3" t="s">
        <v>107</v>
      </c>
      <c r="M568" s="3" t="s">
        <v>94</v>
      </c>
      <c r="N568" s="3" t="s">
        <v>95</v>
      </c>
      <c r="O568" s="3">
        <v>9016</v>
      </c>
      <c r="P568" s="5">
        <v>29373</v>
      </c>
      <c r="Q568" s="5">
        <v>19207</v>
      </c>
      <c r="R568" s="5">
        <v>36373</v>
      </c>
      <c r="S568" s="3">
        <v>553</v>
      </c>
      <c r="T568" s="3">
        <v>885180</v>
      </c>
      <c r="V568" s="3">
        <v>1751265</v>
      </c>
      <c r="X568" s="3">
        <v>131</v>
      </c>
      <c r="Z568" s="3">
        <v>175144195</v>
      </c>
      <c r="AA568" s="3">
        <v>1898795</v>
      </c>
      <c r="AB568" s="3" t="s">
        <v>163</v>
      </c>
      <c r="AC568" s="3">
        <v>1222</v>
      </c>
      <c r="AE568" s="3">
        <v>15021</v>
      </c>
      <c r="AF568" s="3" t="s">
        <v>96</v>
      </c>
      <c r="AG568" s="3">
        <v>0</v>
      </c>
      <c r="AH568" s="3">
        <v>15021</v>
      </c>
      <c r="AI568" s="3">
        <v>1502252</v>
      </c>
      <c r="AJ568" s="3" t="s">
        <v>164</v>
      </c>
      <c r="AK568" s="3">
        <v>69</v>
      </c>
      <c r="AL568" s="3">
        <v>69</v>
      </c>
      <c r="AM568" s="3">
        <v>0</v>
      </c>
      <c r="AN568" s="3">
        <v>416400</v>
      </c>
      <c r="AO568" s="3">
        <v>13101</v>
      </c>
      <c r="AP568" s="3">
        <v>3441</v>
      </c>
      <c r="AR568" s="5">
        <v>42705</v>
      </c>
      <c r="AS568" s="3">
        <v>344136</v>
      </c>
      <c r="AV568" s="3">
        <v>0</v>
      </c>
      <c r="AX568" s="3">
        <v>510</v>
      </c>
      <c r="BB568" s="3">
        <v>24450</v>
      </c>
      <c r="BC568" s="3">
        <v>94</v>
      </c>
      <c r="BD568" s="3">
        <v>13900</v>
      </c>
      <c r="BE568" s="3">
        <v>30</v>
      </c>
      <c r="BF568" s="3">
        <v>13900</v>
      </c>
      <c r="BG568" s="3">
        <v>30</v>
      </c>
      <c r="BH568" s="3">
        <v>83</v>
      </c>
      <c r="BI568" s="3">
        <v>30</v>
      </c>
      <c r="BJ568" s="3">
        <v>2763</v>
      </c>
      <c r="BK568" s="3">
        <v>7626</v>
      </c>
      <c r="BM568" s="3">
        <v>35</v>
      </c>
      <c r="BN568" s="5">
        <v>19225</v>
      </c>
      <c r="BO568" s="3">
        <v>1</v>
      </c>
      <c r="BP568" s="3">
        <v>6</v>
      </c>
      <c r="BQ568" s="3" t="s">
        <v>845</v>
      </c>
      <c r="BR568" s="3" t="s">
        <v>212</v>
      </c>
      <c r="BS568" s="3">
        <v>386</v>
      </c>
      <c r="BT568" s="3">
        <v>4863</v>
      </c>
      <c r="BV568" s="3" t="s">
        <v>520</v>
      </c>
      <c r="BW568" s="3" t="s">
        <v>99</v>
      </c>
      <c r="BX568" s="3">
        <v>2</v>
      </c>
      <c r="BY568" s="3" t="s">
        <v>100</v>
      </c>
      <c r="CA568" s="3" t="s">
        <v>101</v>
      </c>
      <c r="CD568" s="3">
        <v>28.957186199999999</v>
      </c>
      <c r="CE568" s="3">
        <v>335</v>
      </c>
      <c r="CF568" s="3">
        <v>-97.329709800000003</v>
      </c>
      <c r="CI568" s="3" t="s">
        <v>102</v>
      </c>
      <c r="CJ568" s="3" t="s">
        <v>89</v>
      </c>
      <c r="CK568" s="3" t="s">
        <v>531</v>
      </c>
      <c r="CL568" s="3">
        <v>377331</v>
      </c>
      <c r="CM568" s="3">
        <v>451</v>
      </c>
      <c r="CO568" s="3">
        <v>45103</v>
      </c>
      <c r="CP568" s="3">
        <v>0</v>
      </c>
    </row>
    <row r="569" spans="1:94" ht="45">
      <c r="A569" s="4">
        <v>42283309360000</v>
      </c>
      <c r="B569" s="7">
        <v>4228330936</v>
      </c>
      <c r="C569" s="4">
        <f>COUNTIF(Table2[API 10/UWI],Table1[[#This Row],[Cleaned API]])</f>
        <v>0</v>
      </c>
      <c r="D569" s="7" t="str">
        <f>IFERROR(INDEX(Table2[Permit Type],MATCH(Table1[[#This Row],[Cleaned API]],Table2[API 10/UWI],0)), "Not in Permit List")</f>
        <v>Not in Permit List</v>
      </c>
      <c r="E569" s="7" t="str">
        <f>IF(AND(Table1[[#This Row],[Occurences in Magnum Permit List]]&gt;0, Table1[[#This Row],[Data Pull Permit Type]]="NewDrill"), "Y", "N")</f>
        <v>N</v>
      </c>
      <c r="F569" s="3" t="s">
        <v>502</v>
      </c>
      <c r="G569" s="3" t="s">
        <v>1326</v>
      </c>
      <c r="H569" s="8"/>
      <c r="I569" s="3" t="s">
        <v>1327</v>
      </c>
      <c r="J569" s="3" t="str">
        <f>LEFT(Table1[[#This Row],[County/Parish]],LEN(Table1[[#This Row],[County/Parish]])-5)</f>
        <v>LA SALLE</v>
      </c>
      <c r="K569" s="3" t="s">
        <v>1328</v>
      </c>
      <c r="L569" s="3" t="s">
        <v>107</v>
      </c>
      <c r="M569" s="3" t="s">
        <v>94</v>
      </c>
      <c r="N569" s="3" t="s">
        <v>95</v>
      </c>
      <c r="O569" s="3">
        <v>5400</v>
      </c>
      <c r="Q569" s="5">
        <v>30317</v>
      </c>
      <c r="R569" s="5">
        <v>34578</v>
      </c>
      <c r="S569" s="3">
        <v>82</v>
      </c>
      <c r="T569" s="3">
        <v>1024</v>
      </c>
      <c r="V569" s="3">
        <v>11538</v>
      </c>
      <c r="X569" s="3">
        <v>155</v>
      </c>
      <c r="Z569" s="3">
        <v>0</v>
      </c>
      <c r="AA569" s="3">
        <v>11709</v>
      </c>
      <c r="AB569" s="3" t="s">
        <v>1312</v>
      </c>
      <c r="AC569" s="3">
        <v>385</v>
      </c>
      <c r="AE569" s="3">
        <v>1994</v>
      </c>
      <c r="AF569" s="3" t="s">
        <v>96</v>
      </c>
      <c r="AG569" s="3">
        <v>0</v>
      </c>
      <c r="AH569" s="3">
        <v>1994</v>
      </c>
      <c r="AI569" s="3">
        <v>0</v>
      </c>
      <c r="AJ569" s="3" t="s">
        <v>164</v>
      </c>
      <c r="AK569" s="3">
        <v>14</v>
      </c>
      <c r="AL569" s="3">
        <v>14</v>
      </c>
      <c r="AM569" s="3">
        <v>0</v>
      </c>
      <c r="AN569" s="3">
        <v>81643</v>
      </c>
      <c r="AO569" s="3">
        <v>0</v>
      </c>
      <c r="AV569" s="3">
        <v>0</v>
      </c>
      <c r="AX569" s="3">
        <v>90</v>
      </c>
      <c r="BB569" s="3">
        <v>212</v>
      </c>
      <c r="BC569" s="3">
        <v>8</v>
      </c>
      <c r="BD569" s="3">
        <v>393</v>
      </c>
      <c r="BE569" s="3">
        <v>13</v>
      </c>
      <c r="BF569" s="3">
        <v>393</v>
      </c>
      <c r="BG569" s="3">
        <v>13</v>
      </c>
      <c r="BH569" s="3">
        <v>2</v>
      </c>
      <c r="BI569" s="3">
        <v>13</v>
      </c>
      <c r="BJ569" s="3">
        <v>5362</v>
      </c>
      <c r="BK569" s="3">
        <v>5369</v>
      </c>
      <c r="BM569" s="3">
        <v>49</v>
      </c>
      <c r="BN569" s="5">
        <v>30331</v>
      </c>
      <c r="BO569" s="3">
        <v>1</v>
      </c>
      <c r="BP569" s="3">
        <v>1</v>
      </c>
      <c r="BR569" s="3" t="s">
        <v>1329</v>
      </c>
      <c r="BS569" s="3">
        <v>8761</v>
      </c>
      <c r="BT569" s="3">
        <v>7</v>
      </c>
      <c r="BV569" s="3" t="s">
        <v>1330</v>
      </c>
      <c r="BW569" s="3" t="s">
        <v>99</v>
      </c>
      <c r="BX569" s="3">
        <v>1</v>
      </c>
      <c r="BY569" s="3" t="s">
        <v>100</v>
      </c>
      <c r="BZ569" s="3">
        <v>67</v>
      </c>
      <c r="CA569" s="3" t="s">
        <v>101</v>
      </c>
      <c r="CD569" s="3">
        <v>28.370539399999998</v>
      </c>
      <c r="CE569" s="3">
        <v>233</v>
      </c>
      <c r="CF569" s="3">
        <v>-98.8943431</v>
      </c>
      <c r="CI569" s="3" t="s">
        <v>102</v>
      </c>
      <c r="CJ569" s="3" t="s">
        <v>502</v>
      </c>
      <c r="CK569" s="3" t="s">
        <v>1331</v>
      </c>
      <c r="CL569" s="3">
        <v>371701</v>
      </c>
      <c r="CM569" s="3">
        <v>155</v>
      </c>
      <c r="CO569" s="3">
        <v>0</v>
      </c>
      <c r="CP569" s="3">
        <v>0</v>
      </c>
    </row>
    <row r="570" spans="1:94" ht="60">
      <c r="A570" s="4">
        <v>42409026500000</v>
      </c>
      <c r="B570" s="7">
        <v>4240902650</v>
      </c>
      <c r="C570" s="4">
        <f>COUNTIF(Table2[API 10/UWI],Table1[[#This Row],[Cleaned API]])</f>
        <v>1</v>
      </c>
      <c r="D570" s="7" t="str">
        <f>IFERROR(INDEX(Table2[Permit Type],MATCH(Table1[[#This Row],[Cleaned API]],Table2[API 10/UWI],0)), "Not in Permit List")</f>
        <v>ReEnter</v>
      </c>
      <c r="E570" s="7" t="str">
        <f>IF(AND(Table1[[#This Row],[Occurences in Magnum Permit List]]&gt;0, Table1[[#This Row],[Data Pull Permit Type]]="NewDrill"), "Y", "N")</f>
        <v>N</v>
      </c>
      <c r="F570" s="3" t="s">
        <v>89</v>
      </c>
      <c r="G570" s="3" t="s">
        <v>1332</v>
      </c>
      <c r="H570" s="8">
        <v>2</v>
      </c>
      <c r="I570" s="3" t="s">
        <v>293</v>
      </c>
      <c r="J570" s="3" t="str">
        <f>LEFT(Table1[[#This Row],[County/Parish]],LEN(Table1[[#This Row],[County/Parish]])-5)</f>
        <v>SAN PATRICIO</v>
      </c>
      <c r="K570" s="3" t="s">
        <v>1333</v>
      </c>
      <c r="L570" s="3" t="s">
        <v>93</v>
      </c>
      <c r="M570" s="3" t="s">
        <v>94</v>
      </c>
      <c r="N570" s="3" t="s">
        <v>95</v>
      </c>
      <c r="O570" s="3">
        <v>10583</v>
      </c>
      <c r="P570" s="5">
        <v>22959</v>
      </c>
      <c r="Q570" s="5">
        <v>35582</v>
      </c>
      <c r="R570" s="5">
        <v>41122</v>
      </c>
      <c r="S570" s="3">
        <v>179</v>
      </c>
      <c r="T570" s="3">
        <v>162890</v>
      </c>
      <c r="V570" s="3">
        <v>3421</v>
      </c>
      <c r="Y570" s="3">
        <v>24</v>
      </c>
      <c r="Z570" s="3">
        <v>26597</v>
      </c>
      <c r="AA570" s="3">
        <v>30569</v>
      </c>
      <c r="AC570" s="3">
        <v>6</v>
      </c>
      <c r="AD570" s="3">
        <v>316</v>
      </c>
      <c r="AE570" s="3">
        <v>70</v>
      </c>
      <c r="AF570" s="3" t="s">
        <v>96</v>
      </c>
      <c r="AG570" s="3">
        <v>2047</v>
      </c>
      <c r="AH570" s="3">
        <v>411</v>
      </c>
      <c r="AI570" s="3">
        <v>334</v>
      </c>
      <c r="AK570" s="3">
        <v>1</v>
      </c>
      <c r="AL570" s="3">
        <v>3</v>
      </c>
      <c r="AM570" s="3">
        <v>15</v>
      </c>
      <c r="AN570" s="3">
        <v>18710</v>
      </c>
      <c r="AO570" s="3">
        <v>4</v>
      </c>
      <c r="AQ570" s="3">
        <v>818</v>
      </c>
      <c r="AR570" s="5">
        <v>42644</v>
      </c>
      <c r="AS570" s="3">
        <v>134</v>
      </c>
      <c r="AT570" s="3">
        <v>0</v>
      </c>
      <c r="AU570" s="3">
        <v>0</v>
      </c>
      <c r="AV570" s="3">
        <v>24530</v>
      </c>
      <c r="AX570" s="3">
        <v>47610</v>
      </c>
      <c r="AZ570" s="3">
        <v>40.799999999999997</v>
      </c>
      <c r="BA570" s="3">
        <v>0</v>
      </c>
      <c r="BB570" s="3">
        <v>7277</v>
      </c>
      <c r="BC570" s="3">
        <v>32</v>
      </c>
      <c r="BD570" s="3">
        <v>235</v>
      </c>
      <c r="BE570" s="3">
        <v>34</v>
      </c>
      <c r="BF570" s="3">
        <v>1337</v>
      </c>
      <c r="BG570" s="3">
        <v>32</v>
      </c>
      <c r="BH570" s="3">
        <v>8</v>
      </c>
      <c r="BI570" s="3">
        <v>32</v>
      </c>
      <c r="BJ570" s="3">
        <v>9094</v>
      </c>
      <c r="BK570" s="3">
        <v>9144</v>
      </c>
      <c r="BL570" s="3">
        <v>0.69</v>
      </c>
      <c r="BM570" s="3">
        <v>59.3</v>
      </c>
      <c r="BN570" s="5">
        <v>35602</v>
      </c>
      <c r="BO570" s="3">
        <v>1</v>
      </c>
      <c r="BP570" s="3">
        <v>1</v>
      </c>
      <c r="BQ570" s="3" t="s">
        <v>745</v>
      </c>
      <c r="BR570" s="3" t="s">
        <v>1087</v>
      </c>
      <c r="BS570" s="3">
        <v>167295</v>
      </c>
      <c r="BT570" s="3">
        <v>50</v>
      </c>
      <c r="BV570" s="3" t="s">
        <v>1334</v>
      </c>
      <c r="BW570" s="3" t="s">
        <v>99</v>
      </c>
      <c r="BX570" s="3">
        <v>4</v>
      </c>
      <c r="BY570" s="3" t="s">
        <v>100</v>
      </c>
      <c r="CA570" s="3" t="s">
        <v>101</v>
      </c>
      <c r="CD570" s="3">
        <v>27.9745077</v>
      </c>
      <c r="CE570" s="3">
        <v>239</v>
      </c>
      <c r="CF570" s="3">
        <v>-97.326807500000001</v>
      </c>
      <c r="CG570" s="3">
        <v>17</v>
      </c>
      <c r="CI570" s="3" t="s">
        <v>102</v>
      </c>
      <c r="CJ570" s="3" t="s">
        <v>89</v>
      </c>
      <c r="CK570" s="3" t="s">
        <v>1335</v>
      </c>
      <c r="CL570" s="3">
        <v>254787</v>
      </c>
      <c r="CN570" s="3">
        <v>426</v>
      </c>
      <c r="CO570" s="3">
        <v>70</v>
      </c>
      <c r="CP570" s="3">
        <v>0</v>
      </c>
    </row>
    <row r="571" spans="1:94" ht="60">
      <c r="A571" s="4">
        <v>42409317180000</v>
      </c>
      <c r="B571" s="7">
        <v>4240931718</v>
      </c>
      <c r="C571" s="4">
        <f>COUNTIF(Table2[API 10/UWI],Table1[[#This Row],[Cleaned API]])</f>
        <v>2</v>
      </c>
      <c r="D571" s="7" t="str">
        <f>IFERROR(INDEX(Table2[Permit Type],MATCH(Table1[[#This Row],[Cleaned API]],Table2[API 10/UWI],0)), "Not in Permit List")</f>
        <v>Recomplete</v>
      </c>
      <c r="E571" s="7" t="str">
        <f>IF(AND(Table1[[#This Row],[Occurences in Magnum Permit List]]&gt;0, Table1[[#This Row],[Data Pull Permit Type]]="NewDrill"), "Y", "N")</f>
        <v>N</v>
      </c>
      <c r="F571" s="3" t="s">
        <v>89</v>
      </c>
      <c r="G571" s="3" t="s">
        <v>1336</v>
      </c>
      <c r="H571" s="8">
        <v>3</v>
      </c>
      <c r="I571" s="3" t="s">
        <v>293</v>
      </c>
      <c r="J571" s="3" t="str">
        <f>LEFT(Table1[[#This Row],[County/Parish]],LEN(Table1[[#This Row],[County/Parish]])-5)</f>
        <v>SAN PATRICIO</v>
      </c>
      <c r="K571" s="3" t="s">
        <v>1337</v>
      </c>
      <c r="L571" s="3" t="s">
        <v>93</v>
      </c>
      <c r="M571" s="3" t="s">
        <v>194</v>
      </c>
      <c r="N571" s="3" t="s">
        <v>95</v>
      </c>
      <c r="O571" s="3">
        <v>10988</v>
      </c>
      <c r="P571" s="5">
        <v>34683</v>
      </c>
      <c r="Q571" s="5">
        <v>35765</v>
      </c>
      <c r="R571" s="5">
        <v>39417</v>
      </c>
      <c r="S571" s="3">
        <v>31</v>
      </c>
      <c r="T571" s="3">
        <v>128403</v>
      </c>
      <c r="V571" s="3">
        <v>5579</v>
      </c>
      <c r="Y571" s="3">
        <v>141</v>
      </c>
      <c r="Z571" s="3">
        <v>3425</v>
      </c>
      <c r="AA571" s="3">
        <v>26980</v>
      </c>
      <c r="AC571" s="3">
        <v>708</v>
      </c>
      <c r="AD571" s="3">
        <v>14976</v>
      </c>
      <c r="AE571" s="3">
        <v>2523</v>
      </c>
      <c r="AF571" s="3" t="s">
        <v>96</v>
      </c>
      <c r="AG571" s="3">
        <v>56172</v>
      </c>
      <c r="AH571" s="3">
        <v>11885</v>
      </c>
      <c r="AI571" s="3">
        <v>1498</v>
      </c>
      <c r="AK571" s="3">
        <v>19</v>
      </c>
      <c r="AL571" s="3">
        <v>94</v>
      </c>
      <c r="AM571" s="3">
        <v>450</v>
      </c>
      <c r="AN571" s="3">
        <v>562387</v>
      </c>
      <c r="AO571" s="3">
        <v>4</v>
      </c>
      <c r="AR571" s="5">
        <v>39424</v>
      </c>
      <c r="AT571" s="3">
        <v>95</v>
      </c>
      <c r="AU571" s="3">
        <v>1775</v>
      </c>
      <c r="AV571" s="3">
        <v>23900</v>
      </c>
      <c r="AX571" s="3">
        <v>23020</v>
      </c>
      <c r="AZ571" s="3">
        <v>41.8</v>
      </c>
      <c r="BA571" s="3">
        <v>0</v>
      </c>
      <c r="BB571" s="3">
        <v>14976</v>
      </c>
      <c r="BC571" s="3">
        <v>1</v>
      </c>
      <c r="BD571" s="3">
        <v>708</v>
      </c>
      <c r="BE571" s="3">
        <v>1</v>
      </c>
      <c r="BF571" s="3">
        <v>3204</v>
      </c>
      <c r="BG571" s="3">
        <v>1</v>
      </c>
      <c r="BH571" s="3">
        <v>19</v>
      </c>
      <c r="BI571" s="3">
        <v>1</v>
      </c>
      <c r="BJ571" s="3">
        <v>9924</v>
      </c>
      <c r="BK571" s="3">
        <v>9932</v>
      </c>
      <c r="BL571" s="3">
        <v>0.68</v>
      </c>
      <c r="BM571" s="3">
        <v>55.3</v>
      </c>
      <c r="BN571" s="5">
        <v>35765</v>
      </c>
      <c r="BO571" s="3">
        <v>1</v>
      </c>
      <c r="BP571" s="3">
        <v>1</v>
      </c>
      <c r="BQ571" s="3" t="s">
        <v>745</v>
      </c>
      <c r="BR571" s="3" t="s">
        <v>165</v>
      </c>
      <c r="BS571" s="3">
        <v>165603</v>
      </c>
      <c r="BT571" s="3">
        <v>8</v>
      </c>
      <c r="BV571" s="3" t="s">
        <v>1334</v>
      </c>
      <c r="BW571" s="3" t="s">
        <v>99</v>
      </c>
      <c r="BX571" s="3">
        <v>4</v>
      </c>
      <c r="BY571" s="3" t="s">
        <v>100</v>
      </c>
      <c r="CA571" s="3" t="s">
        <v>101</v>
      </c>
      <c r="CD571" s="3">
        <v>27.9709778</v>
      </c>
      <c r="CE571" s="3">
        <v>239</v>
      </c>
      <c r="CF571" s="3">
        <v>-97.328643299999996</v>
      </c>
      <c r="CI571" s="3" t="s">
        <v>102</v>
      </c>
      <c r="CJ571" s="3" t="s">
        <v>89</v>
      </c>
      <c r="CK571" s="3" t="s">
        <v>1335</v>
      </c>
      <c r="CL571" s="3">
        <v>254432</v>
      </c>
      <c r="CN571" s="3">
        <v>141</v>
      </c>
      <c r="CO571" s="3">
        <v>4</v>
      </c>
      <c r="CP571" s="3">
        <v>0</v>
      </c>
    </row>
    <row r="572" spans="1:94" ht="60">
      <c r="A572" s="4">
        <v>42215323090000</v>
      </c>
      <c r="B572" s="7">
        <v>4221532309</v>
      </c>
      <c r="C572" s="4">
        <f>COUNTIF(Table2[API 10/UWI],Table1[[#This Row],[Cleaned API]])</f>
        <v>1</v>
      </c>
      <c r="D572" s="7" t="str">
        <f>IFERROR(INDEX(Table2[Permit Type],MATCH(Table1[[#This Row],[Cleaned API]],Table2[API 10/UWI],0)), "Not in Permit List")</f>
        <v>Recomplete</v>
      </c>
      <c r="E572" s="7" t="str">
        <f>IF(AND(Table1[[#This Row],[Occurences in Magnum Permit List]]&gt;0, Table1[[#This Row],[Data Pull Permit Type]]="NewDrill"), "Y", "N")</f>
        <v>N</v>
      </c>
      <c r="F572" s="3" t="s">
        <v>89</v>
      </c>
      <c r="G572" s="3" t="s">
        <v>1338</v>
      </c>
      <c r="H572" s="8">
        <v>14</v>
      </c>
      <c r="I572" s="3" t="s">
        <v>443</v>
      </c>
      <c r="J572" s="3" t="str">
        <f>LEFT(Table1[[#This Row],[County/Parish]],LEN(Table1[[#This Row],[County/Parish]])-5)</f>
        <v>HIDALGO</v>
      </c>
      <c r="K572" s="3" t="s">
        <v>1339</v>
      </c>
      <c r="L572" s="3" t="s">
        <v>93</v>
      </c>
      <c r="M572" s="3" t="s">
        <v>194</v>
      </c>
      <c r="N572" s="3" t="s">
        <v>95</v>
      </c>
      <c r="O572" s="3">
        <v>8300</v>
      </c>
      <c r="P572" s="5">
        <v>38379</v>
      </c>
      <c r="Q572" s="5">
        <v>35643</v>
      </c>
      <c r="R572" s="5">
        <v>37438</v>
      </c>
      <c r="S572" s="3">
        <v>58</v>
      </c>
      <c r="T572" s="3">
        <v>94370</v>
      </c>
      <c r="V572" s="3">
        <v>1879</v>
      </c>
      <c r="X572" s="3">
        <v>5</v>
      </c>
      <c r="Y572" s="3">
        <v>39</v>
      </c>
      <c r="Z572" s="3">
        <v>1305</v>
      </c>
      <c r="AA572" s="3">
        <v>17607</v>
      </c>
      <c r="AD572" s="3">
        <v>123</v>
      </c>
      <c r="AE572" s="3">
        <v>0</v>
      </c>
      <c r="AF572" s="3" t="s">
        <v>96</v>
      </c>
      <c r="AG572" s="3">
        <v>43340</v>
      </c>
      <c r="AH572" s="3">
        <v>7223</v>
      </c>
      <c r="AI572" s="3">
        <v>324</v>
      </c>
      <c r="AK572" s="3">
        <v>0</v>
      </c>
      <c r="AL572" s="3">
        <v>68</v>
      </c>
      <c r="AM572" s="3">
        <v>405</v>
      </c>
      <c r="AN572" s="3">
        <v>405367</v>
      </c>
      <c r="AO572" s="3">
        <v>1</v>
      </c>
      <c r="AP572" s="3">
        <v>307</v>
      </c>
      <c r="AQ572" s="3">
        <v>1533</v>
      </c>
      <c r="AR572" s="5">
        <v>42522</v>
      </c>
      <c r="AS572" s="3">
        <v>84</v>
      </c>
      <c r="AT572" s="3">
        <v>0</v>
      </c>
      <c r="AU572" s="3">
        <v>0</v>
      </c>
      <c r="AW572" s="3">
        <v>2994.0650000000001</v>
      </c>
      <c r="AX572" s="3">
        <v>50220</v>
      </c>
      <c r="AY572" s="3">
        <v>333.99400000000003</v>
      </c>
      <c r="AZ572" s="3">
        <v>0</v>
      </c>
      <c r="BA572" s="3">
        <v>128.19999999999999</v>
      </c>
      <c r="BB572" s="3">
        <v>12161</v>
      </c>
      <c r="BC572" s="3">
        <v>2</v>
      </c>
      <c r="BD572" s="3">
        <v>193</v>
      </c>
      <c r="BE572" s="3">
        <v>6</v>
      </c>
      <c r="BF572" s="3">
        <v>2027</v>
      </c>
      <c r="BG572" s="3">
        <v>2</v>
      </c>
      <c r="BH572" s="3">
        <v>12</v>
      </c>
      <c r="BI572" s="3">
        <v>2</v>
      </c>
      <c r="BJ572" s="3">
        <v>7446</v>
      </c>
      <c r="BK572" s="3">
        <v>7456</v>
      </c>
      <c r="BL572" s="3">
        <v>0.6</v>
      </c>
      <c r="BN572" s="5">
        <v>35665</v>
      </c>
      <c r="BO572" s="3">
        <v>1</v>
      </c>
      <c r="BP572" s="3">
        <v>1</v>
      </c>
      <c r="BQ572" s="3" t="s">
        <v>467</v>
      </c>
      <c r="BR572" s="3" t="s">
        <v>335</v>
      </c>
      <c r="BS572" s="3">
        <v>164277</v>
      </c>
      <c r="BT572" s="3">
        <v>10</v>
      </c>
      <c r="BV572" s="3" t="s">
        <v>445</v>
      </c>
      <c r="BW572" s="3" t="s">
        <v>99</v>
      </c>
      <c r="BX572" s="3">
        <v>4</v>
      </c>
      <c r="BY572" s="3" t="s">
        <v>100</v>
      </c>
      <c r="CA572" s="3" t="s">
        <v>101</v>
      </c>
      <c r="CD572" s="3">
        <v>26.262395699999999</v>
      </c>
      <c r="CE572" s="3">
        <v>54</v>
      </c>
      <c r="CF572" s="3">
        <v>-97.910305399999999</v>
      </c>
      <c r="CI572" s="3" t="s">
        <v>102</v>
      </c>
      <c r="CJ572" s="3" t="s">
        <v>89</v>
      </c>
      <c r="CK572" s="3" t="s">
        <v>447</v>
      </c>
      <c r="CL572" s="3">
        <v>254104</v>
      </c>
      <c r="CM572" s="3">
        <v>337</v>
      </c>
      <c r="CN572" s="3">
        <v>1009</v>
      </c>
      <c r="CO572" s="3">
        <v>62</v>
      </c>
      <c r="CP572" s="3">
        <v>0</v>
      </c>
    </row>
    <row r="573" spans="1:94" ht="45">
      <c r="A573" s="4">
        <v>42273008710000</v>
      </c>
      <c r="B573" s="7">
        <v>4227300871</v>
      </c>
      <c r="C573" s="4">
        <f>COUNTIF(Table2[API 10/UWI],Table1[[#This Row],[Cleaned API]])</f>
        <v>0</v>
      </c>
      <c r="D573" s="7" t="str">
        <f>IFERROR(INDEX(Table2[Permit Type],MATCH(Table1[[#This Row],[Cleaned API]],Table2[API 10/UWI],0)), "Not in Permit List")</f>
        <v>Not in Permit List</v>
      </c>
      <c r="E573" s="7" t="str">
        <f>IF(AND(Table1[[#This Row],[Occurences in Magnum Permit List]]&gt;0, Table1[[#This Row],[Data Pull Permit Type]]="NewDrill"), "Y", "N")</f>
        <v>N</v>
      </c>
      <c r="F573" s="3" t="s">
        <v>89</v>
      </c>
      <c r="G573" s="3" t="s">
        <v>1340</v>
      </c>
      <c r="H573" s="8">
        <v>14</v>
      </c>
      <c r="I573" s="3" t="s">
        <v>483</v>
      </c>
      <c r="J573" s="3" t="str">
        <f>LEFT(Table1[[#This Row],[County/Parish]],LEN(Table1[[#This Row],[County/Parish]])-5)</f>
        <v>KLEBERG</v>
      </c>
      <c r="K573" s="3" t="s">
        <v>1341</v>
      </c>
      <c r="L573" s="3" t="s">
        <v>93</v>
      </c>
      <c r="M573" s="3" t="s">
        <v>94</v>
      </c>
      <c r="N573" s="3" t="s">
        <v>95</v>
      </c>
      <c r="O573" s="3">
        <v>9880</v>
      </c>
      <c r="P573" s="5">
        <v>20865</v>
      </c>
      <c r="Q573" s="5">
        <v>35462</v>
      </c>
      <c r="R573" s="5">
        <v>43983</v>
      </c>
      <c r="S573" s="3">
        <v>267</v>
      </c>
      <c r="T573" s="3">
        <v>559353</v>
      </c>
      <c r="U573" s="3">
        <v>10</v>
      </c>
      <c r="V573" s="3">
        <v>1635</v>
      </c>
      <c r="Y573" s="3">
        <v>190</v>
      </c>
      <c r="Z573" s="3">
        <v>22369</v>
      </c>
      <c r="AA573" s="3">
        <v>94860</v>
      </c>
      <c r="AD573" s="3">
        <v>1388</v>
      </c>
      <c r="AE573" s="3">
        <v>0</v>
      </c>
      <c r="AF573" s="3" t="s">
        <v>96</v>
      </c>
      <c r="AG573" s="3">
        <v>49253</v>
      </c>
      <c r="AH573" s="3">
        <v>8209</v>
      </c>
      <c r="AI573" s="3">
        <v>4805</v>
      </c>
      <c r="AK573" s="3">
        <v>0</v>
      </c>
      <c r="AL573" s="3">
        <v>12</v>
      </c>
      <c r="AM573" s="3">
        <v>70</v>
      </c>
      <c r="AN573" s="3">
        <v>69774</v>
      </c>
      <c r="AO573" s="3">
        <v>5</v>
      </c>
      <c r="AP573" s="3">
        <v>20</v>
      </c>
      <c r="AQ573" s="3">
        <v>4020</v>
      </c>
      <c r="AR573" s="5">
        <v>38246</v>
      </c>
      <c r="AS573" s="3">
        <v>103</v>
      </c>
      <c r="AT573" s="3">
        <v>49</v>
      </c>
      <c r="AU573" s="3">
        <v>480</v>
      </c>
      <c r="AX573" s="3">
        <v>342110</v>
      </c>
      <c r="AZ573" s="3">
        <v>0</v>
      </c>
      <c r="BA573" s="3">
        <v>0</v>
      </c>
      <c r="BB573" s="3">
        <v>12897</v>
      </c>
      <c r="BC573" s="3">
        <v>3</v>
      </c>
      <c r="BD573" s="3">
        <v>99</v>
      </c>
      <c r="BE573" s="3">
        <v>91</v>
      </c>
      <c r="BF573" s="3">
        <v>2150</v>
      </c>
      <c r="BG573" s="3">
        <v>3</v>
      </c>
      <c r="BH573" s="3">
        <v>13</v>
      </c>
      <c r="BI573" s="3">
        <v>3</v>
      </c>
      <c r="BJ573" s="3">
        <v>7948</v>
      </c>
      <c r="BK573" s="3">
        <v>7968</v>
      </c>
      <c r="BL573" s="3">
        <v>0.67</v>
      </c>
      <c r="BN573" s="5">
        <v>35522</v>
      </c>
      <c r="BO573" s="3">
        <v>1</v>
      </c>
      <c r="BP573" s="3">
        <v>1</v>
      </c>
      <c r="BQ573" s="3" t="s">
        <v>89</v>
      </c>
      <c r="BR573" s="3" t="s">
        <v>97</v>
      </c>
      <c r="BS573" s="3">
        <v>162080</v>
      </c>
      <c r="BT573" s="3">
        <v>20</v>
      </c>
      <c r="BV573" s="3" t="s">
        <v>486</v>
      </c>
      <c r="BW573" s="3" t="s">
        <v>99</v>
      </c>
      <c r="BX573" s="3">
        <v>4</v>
      </c>
      <c r="BY573" s="3" t="s">
        <v>100</v>
      </c>
      <c r="CA573" s="3" t="s">
        <v>101</v>
      </c>
      <c r="CD573" s="3">
        <v>27.308377799999999</v>
      </c>
      <c r="CE573" s="3">
        <v>232</v>
      </c>
      <c r="CF573" s="3">
        <v>-97.738602900000004</v>
      </c>
      <c r="CG573" s="3">
        <v>13</v>
      </c>
      <c r="CI573" s="3" t="s">
        <v>102</v>
      </c>
      <c r="CJ573" s="3" t="s">
        <v>89</v>
      </c>
      <c r="CK573" s="3" t="s">
        <v>487</v>
      </c>
      <c r="CL573" s="3">
        <v>253634</v>
      </c>
      <c r="CN573" s="3">
        <v>4338</v>
      </c>
      <c r="CO573" s="3">
        <v>112</v>
      </c>
      <c r="CP573" s="3">
        <v>0</v>
      </c>
    </row>
    <row r="574" spans="1:94" ht="60">
      <c r="A574" s="4">
        <v>42409319990000</v>
      </c>
      <c r="B574" s="7">
        <v>4240931999</v>
      </c>
      <c r="C574" s="4">
        <f>COUNTIF(Table2[API 10/UWI],Table1[[#This Row],[Cleaned API]])</f>
        <v>1</v>
      </c>
      <c r="D574" s="7" t="str">
        <f>IFERROR(INDEX(Table2[Permit Type],MATCH(Table1[[#This Row],[Cleaned API]],Table2[API 10/UWI],0)), "Not in Permit List")</f>
        <v>Recomplete</v>
      </c>
      <c r="E574" s="7" t="str">
        <f>IF(AND(Table1[[#This Row],[Occurences in Magnum Permit List]]&gt;0, Table1[[#This Row],[Data Pull Permit Type]]="NewDrill"), "Y", "N")</f>
        <v>N</v>
      </c>
      <c r="F574" s="3" t="s">
        <v>89</v>
      </c>
      <c r="G574" s="3" t="s">
        <v>562</v>
      </c>
      <c r="H574" s="8">
        <v>4</v>
      </c>
      <c r="I574" s="3" t="s">
        <v>293</v>
      </c>
      <c r="J574" s="3" t="str">
        <f>LEFT(Table1[[#This Row],[County/Parish]],LEN(Table1[[#This Row],[County/Parish]])-5)</f>
        <v>SAN PATRICIO</v>
      </c>
      <c r="K574" s="3" t="s">
        <v>1121</v>
      </c>
      <c r="L574" s="3" t="s">
        <v>93</v>
      </c>
      <c r="M574" s="3" t="s">
        <v>194</v>
      </c>
      <c r="N574" s="3" t="s">
        <v>95</v>
      </c>
      <c r="O574" s="3">
        <v>7000</v>
      </c>
      <c r="P574" s="5">
        <v>31692</v>
      </c>
      <c r="Q574" s="5">
        <v>35339</v>
      </c>
      <c r="R574" s="5">
        <v>37257</v>
      </c>
      <c r="S574" s="3">
        <v>62</v>
      </c>
      <c r="T574" s="3">
        <v>226783</v>
      </c>
      <c r="V574" s="3">
        <v>6077</v>
      </c>
      <c r="X574" s="3">
        <v>227</v>
      </c>
      <c r="Y574" s="3">
        <v>681</v>
      </c>
      <c r="Z574" s="3">
        <v>13702</v>
      </c>
      <c r="AA574" s="3">
        <v>43874</v>
      </c>
      <c r="AC574" s="3">
        <v>137</v>
      </c>
      <c r="AD574" s="3">
        <v>12280</v>
      </c>
      <c r="AE574" s="3">
        <v>656</v>
      </c>
      <c r="AF574" s="3" t="s">
        <v>96</v>
      </c>
      <c r="AG574" s="3">
        <v>77336</v>
      </c>
      <c r="AH574" s="3">
        <v>13545</v>
      </c>
      <c r="AI574" s="3">
        <v>3093</v>
      </c>
      <c r="AK574" s="3">
        <v>5</v>
      </c>
      <c r="AL574" s="3">
        <v>81</v>
      </c>
      <c r="AM574" s="3">
        <v>454</v>
      </c>
      <c r="AN574" s="3">
        <v>484967</v>
      </c>
      <c r="AO574" s="3">
        <v>34</v>
      </c>
      <c r="AP574" s="3">
        <v>821</v>
      </c>
      <c r="AQ574" s="3">
        <v>13692</v>
      </c>
      <c r="AR574" s="5">
        <v>38626</v>
      </c>
      <c r="AS574" s="3">
        <v>686</v>
      </c>
      <c r="AT574" s="3">
        <v>0</v>
      </c>
      <c r="AU574" s="3">
        <v>0</v>
      </c>
      <c r="AV574" s="3">
        <v>88470</v>
      </c>
      <c r="AW574" s="3">
        <v>4860.7820000000002</v>
      </c>
      <c r="AX574" s="3">
        <v>37320</v>
      </c>
      <c r="AY574" s="3">
        <v>205.72800000000001</v>
      </c>
      <c r="AZ574" s="3">
        <v>11.3</v>
      </c>
      <c r="BA574" s="3">
        <v>333.3</v>
      </c>
      <c r="BB574" s="3">
        <v>14683</v>
      </c>
      <c r="BC574" s="3">
        <v>6</v>
      </c>
      <c r="BD574" s="3">
        <v>338</v>
      </c>
      <c r="BE574" s="3">
        <v>7</v>
      </c>
      <c r="BF574" s="3">
        <v>2570</v>
      </c>
      <c r="BG574" s="3">
        <v>6</v>
      </c>
      <c r="BH574" s="3">
        <v>15</v>
      </c>
      <c r="BI574" s="3">
        <v>6</v>
      </c>
      <c r="BJ574" s="3">
        <v>5550</v>
      </c>
      <c r="BK574" s="3">
        <v>5552</v>
      </c>
      <c r="BL574" s="3">
        <v>0.56999999999999995</v>
      </c>
      <c r="BM574" s="3">
        <v>34.799999999999997</v>
      </c>
      <c r="BN574" s="5">
        <v>35240</v>
      </c>
      <c r="BO574" s="3">
        <v>1</v>
      </c>
      <c r="BP574" s="3">
        <v>1</v>
      </c>
      <c r="BQ574" s="3" t="s">
        <v>842</v>
      </c>
      <c r="BR574" s="3" t="s">
        <v>335</v>
      </c>
      <c r="BS574" s="3">
        <v>160208</v>
      </c>
      <c r="BT574" s="3">
        <v>2</v>
      </c>
      <c r="BV574" s="3" t="s">
        <v>1123</v>
      </c>
      <c r="BW574" s="3" t="s">
        <v>99</v>
      </c>
      <c r="BX574" s="3">
        <v>4</v>
      </c>
      <c r="BY574" s="3" t="s">
        <v>100</v>
      </c>
      <c r="CA574" s="3" t="s">
        <v>101</v>
      </c>
      <c r="CD574" s="3">
        <v>28.053357299999998</v>
      </c>
      <c r="CE574" s="3">
        <v>119</v>
      </c>
      <c r="CF574" s="3">
        <v>-97.3876037</v>
      </c>
      <c r="CI574" s="3" t="s">
        <v>102</v>
      </c>
      <c r="CJ574" s="3" t="s">
        <v>89</v>
      </c>
      <c r="CK574" s="3" t="s">
        <v>564</v>
      </c>
      <c r="CL574" s="3">
        <v>253246</v>
      </c>
      <c r="CM574" s="3">
        <v>1688</v>
      </c>
      <c r="CN574" s="3">
        <v>8205</v>
      </c>
      <c r="CO574" s="3">
        <v>410</v>
      </c>
      <c r="CP574" s="3">
        <v>0</v>
      </c>
    </row>
    <row r="575" spans="1:94" ht="60">
      <c r="A575" s="4">
        <v>42409323280000</v>
      </c>
      <c r="B575" s="7">
        <v>4240932328</v>
      </c>
      <c r="C575" s="4">
        <f>COUNTIF(Table2[API 10/UWI],Table1[[#This Row],[Cleaned API]])</f>
        <v>2</v>
      </c>
      <c r="D575" s="7" t="str">
        <f>IFERROR(INDEX(Table2[Permit Type],MATCH(Table1[[#This Row],[Cleaned API]],Table2[API 10/UWI],0)), "Not in Permit List")</f>
        <v>Recomplete</v>
      </c>
      <c r="E575" s="7" t="str">
        <f>IF(AND(Table1[[#This Row],[Occurences in Magnum Permit List]]&gt;0, Table1[[#This Row],[Data Pull Permit Type]]="NewDrill"), "Y", "N")</f>
        <v>N</v>
      </c>
      <c r="F575" s="3" t="s">
        <v>502</v>
      </c>
      <c r="G575" s="3" t="s">
        <v>1342</v>
      </c>
      <c r="H575" s="8">
        <v>1</v>
      </c>
      <c r="I575" s="3" t="s">
        <v>293</v>
      </c>
      <c r="J575" s="3" t="str">
        <f>LEFT(Table1[[#This Row],[County/Parish]],LEN(Table1[[#This Row],[County/Parish]])-5)</f>
        <v>SAN PATRICIO</v>
      </c>
      <c r="K575" s="3" t="s">
        <v>748</v>
      </c>
      <c r="L575" s="3" t="s">
        <v>93</v>
      </c>
      <c r="M575" s="3" t="s">
        <v>94</v>
      </c>
      <c r="N575" s="3" t="s">
        <v>95</v>
      </c>
      <c r="O575" s="3">
        <v>5810</v>
      </c>
      <c r="P575" s="5">
        <v>32907</v>
      </c>
      <c r="Q575" s="5">
        <v>35309</v>
      </c>
      <c r="R575" s="5">
        <v>35339</v>
      </c>
      <c r="S575" s="3">
        <v>2</v>
      </c>
      <c r="T575" s="3">
        <v>4237</v>
      </c>
      <c r="V575" s="3">
        <v>1</v>
      </c>
      <c r="Y575" s="3">
        <v>2442</v>
      </c>
      <c r="Z575" s="3">
        <v>218</v>
      </c>
      <c r="AA575" s="3">
        <v>707</v>
      </c>
      <c r="AC575" s="3">
        <v>1</v>
      </c>
      <c r="AD575" s="3">
        <v>1795</v>
      </c>
      <c r="AF575" s="3" t="s">
        <v>96</v>
      </c>
      <c r="AK575" s="3">
        <v>0</v>
      </c>
      <c r="AL575" s="3">
        <v>13</v>
      </c>
      <c r="AM575" s="3">
        <v>79</v>
      </c>
      <c r="AN575" s="3">
        <v>78774</v>
      </c>
      <c r="AO575" s="3">
        <v>126</v>
      </c>
      <c r="AR575" s="5">
        <v>35344</v>
      </c>
      <c r="AT575" s="3">
        <v>1005</v>
      </c>
      <c r="AU575" s="3">
        <v>1730</v>
      </c>
      <c r="AW575" s="3">
        <v>4237000</v>
      </c>
      <c r="AX575" s="3">
        <v>4237000</v>
      </c>
      <c r="AY575" s="3">
        <v>0.23599999999999999</v>
      </c>
      <c r="AZ575" s="3">
        <v>0</v>
      </c>
      <c r="BA575" s="3">
        <v>0</v>
      </c>
      <c r="BB575" s="3">
        <v>2442</v>
      </c>
      <c r="BC575" s="3">
        <v>2</v>
      </c>
      <c r="BD575" s="3">
        <v>1</v>
      </c>
      <c r="BE575" s="3">
        <v>1</v>
      </c>
      <c r="BF575" s="3">
        <v>407</v>
      </c>
      <c r="BG575" s="3">
        <v>2</v>
      </c>
      <c r="BH575" s="3">
        <v>2</v>
      </c>
      <c r="BI575" s="3">
        <v>2</v>
      </c>
      <c r="BJ575" s="3">
        <v>4610</v>
      </c>
      <c r="BK575" s="3">
        <v>4618</v>
      </c>
      <c r="BL575" s="3">
        <v>0.56000000000000005</v>
      </c>
      <c r="BM575" s="3">
        <v>48.4</v>
      </c>
      <c r="BN575" s="5">
        <v>35333</v>
      </c>
      <c r="BO575" s="3">
        <v>1</v>
      </c>
      <c r="BP575" s="3">
        <v>1</v>
      </c>
      <c r="BQ575" s="3" t="s">
        <v>1343</v>
      </c>
      <c r="BR575" s="3" t="s">
        <v>1132</v>
      </c>
      <c r="BS575" s="3">
        <v>160146</v>
      </c>
      <c r="BT575" s="3">
        <v>8</v>
      </c>
      <c r="BV575" s="3" t="s">
        <v>749</v>
      </c>
      <c r="BW575" s="3" t="s">
        <v>99</v>
      </c>
      <c r="BX575" s="3">
        <v>4</v>
      </c>
      <c r="BY575" s="3" t="s">
        <v>100</v>
      </c>
      <c r="BZ575" s="3">
        <v>65</v>
      </c>
      <c r="CA575" s="3" t="s">
        <v>101</v>
      </c>
      <c r="CD575" s="3">
        <v>28.111601499999999</v>
      </c>
      <c r="CE575" s="3">
        <v>316</v>
      </c>
      <c r="CF575" s="3">
        <v>-97.682949100000002</v>
      </c>
      <c r="CI575" s="3" t="s">
        <v>102</v>
      </c>
      <c r="CJ575" s="3" t="s">
        <v>502</v>
      </c>
      <c r="CK575" s="3" t="s">
        <v>401</v>
      </c>
      <c r="CL575" s="3">
        <v>253233</v>
      </c>
      <c r="CM575" s="3">
        <v>1</v>
      </c>
      <c r="CN575" s="3">
        <v>4237</v>
      </c>
      <c r="CO575" s="3">
        <v>218</v>
      </c>
      <c r="CP575" s="3">
        <v>0</v>
      </c>
    </row>
    <row r="576" spans="1:94" ht="45">
      <c r="A576" s="4">
        <v>42273320960000</v>
      </c>
      <c r="B576" s="7">
        <v>4227332096</v>
      </c>
      <c r="C576" s="4">
        <f>COUNTIF(Table2[API 10/UWI],Table1[[#This Row],[Cleaned API]])</f>
        <v>0</v>
      </c>
      <c r="D576" s="7" t="str">
        <f>IFERROR(INDEX(Table2[Permit Type],MATCH(Table1[[#This Row],[Cleaned API]],Table2[API 10/UWI],0)), "Not in Permit List")</f>
        <v>Not in Permit List</v>
      </c>
      <c r="E576" s="7" t="str">
        <f>IF(AND(Table1[[#This Row],[Occurences in Magnum Permit List]]&gt;0, Table1[[#This Row],[Data Pull Permit Type]]="NewDrill"), "Y", "N")</f>
        <v>N</v>
      </c>
      <c r="F576" s="3" t="s">
        <v>89</v>
      </c>
      <c r="G576" s="3" t="s">
        <v>619</v>
      </c>
      <c r="H576" s="8">
        <v>24</v>
      </c>
      <c r="I576" s="3" t="s">
        <v>483</v>
      </c>
      <c r="J576" s="3" t="str">
        <f>LEFT(Table1[[#This Row],[County/Parish]],LEN(Table1[[#This Row],[County/Parish]])-5)</f>
        <v>KLEBERG</v>
      </c>
      <c r="K576" s="3" t="s">
        <v>1344</v>
      </c>
      <c r="L576" s="3" t="s">
        <v>93</v>
      </c>
      <c r="M576" s="3" t="s">
        <v>94</v>
      </c>
      <c r="N576" s="3" t="s">
        <v>95</v>
      </c>
      <c r="O576" s="3">
        <v>9600</v>
      </c>
      <c r="P576" s="5">
        <v>38050</v>
      </c>
      <c r="Q576" s="5">
        <v>35309</v>
      </c>
      <c r="R576" s="5">
        <v>39173</v>
      </c>
      <c r="S576" s="3">
        <v>108</v>
      </c>
      <c r="T576" s="3">
        <v>351596</v>
      </c>
      <c r="V576" s="3">
        <v>282</v>
      </c>
      <c r="Y576" s="3">
        <v>133</v>
      </c>
      <c r="Z576" s="3">
        <v>3760</v>
      </c>
      <c r="AA576" s="3">
        <v>58881</v>
      </c>
      <c r="AD576" s="3">
        <v>25997</v>
      </c>
      <c r="AE576" s="3">
        <v>0</v>
      </c>
      <c r="AF576" s="3" t="s">
        <v>96</v>
      </c>
      <c r="AG576" s="3">
        <v>137752</v>
      </c>
      <c r="AH576" s="3">
        <v>22959</v>
      </c>
      <c r="AI576" s="3">
        <v>145</v>
      </c>
      <c r="AK576" s="3">
        <v>0</v>
      </c>
      <c r="AL576" s="3">
        <v>126</v>
      </c>
      <c r="AM576" s="3">
        <v>755</v>
      </c>
      <c r="AN576" s="3">
        <v>754839</v>
      </c>
      <c r="AO576" s="3">
        <v>5</v>
      </c>
      <c r="AP576" s="3">
        <v>165</v>
      </c>
      <c r="AQ576" s="3">
        <v>4305</v>
      </c>
      <c r="AR576" s="5">
        <v>38249</v>
      </c>
      <c r="AS576" s="3">
        <v>174</v>
      </c>
      <c r="AT576" s="3">
        <v>198</v>
      </c>
      <c r="AU576" s="3">
        <v>1540</v>
      </c>
      <c r="AW576" s="3">
        <v>28400</v>
      </c>
      <c r="AX576" s="3">
        <v>1246790</v>
      </c>
      <c r="AY576" s="3">
        <v>35.210999999999999</v>
      </c>
      <c r="AZ576" s="3">
        <v>0</v>
      </c>
      <c r="BA576" s="3">
        <v>0</v>
      </c>
      <c r="BB576" s="3">
        <v>25997</v>
      </c>
      <c r="BC576" s="3">
        <v>1</v>
      </c>
      <c r="BD576" s="3">
        <v>22</v>
      </c>
      <c r="BE576" s="3">
        <v>18</v>
      </c>
      <c r="BF576" s="3">
        <v>4333</v>
      </c>
      <c r="BG576" s="3">
        <v>1</v>
      </c>
      <c r="BH576" s="3">
        <v>26</v>
      </c>
      <c r="BI576" s="3">
        <v>1</v>
      </c>
      <c r="BJ576" s="3">
        <v>8210</v>
      </c>
      <c r="BK576" s="3">
        <v>8591</v>
      </c>
      <c r="BL576" s="3">
        <v>0.62</v>
      </c>
      <c r="BN576" s="5">
        <v>35309</v>
      </c>
      <c r="BO576" s="3">
        <v>1</v>
      </c>
      <c r="BP576" s="3">
        <v>1</v>
      </c>
      <c r="BQ576" s="3" t="s">
        <v>89</v>
      </c>
      <c r="BR576" s="3" t="s">
        <v>335</v>
      </c>
      <c r="BS576" s="3">
        <v>159856</v>
      </c>
      <c r="BT576" s="3">
        <v>381</v>
      </c>
      <c r="BV576" s="3" t="s">
        <v>486</v>
      </c>
      <c r="BW576" s="3" t="s">
        <v>99</v>
      </c>
      <c r="BX576" s="3">
        <v>4</v>
      </c>
      <c r="BY576" s="3" t="s">
        <v>100</v>
      </c>
      <c r="CA576" s="3" t="s">
        <v>101</v>
      </c>
      <c r="CD576" s="3">
        <v>27.309687499999999</v>
      </c>
      <c r="CE576" s="3">
        <v>232</v>
      </c>
      <c r="CF576" s="3">
        <v>-97.736080299999998</v>
      </c>
      <c r="CG576" s="3">
        <v>13</v>
      </c>
      <c r="CI576" s="3" t="s">
        <v>102</v>
      </c>
      <c r="CJ576" s="3" t="s">
        <v>89</v>
      </c>
      <c r="CK576" s="3" t="s">
        <v>487</v>
      </c>
      <c r="CL576" s="3">
        <v>253190</v>
      </c>
      <c r="CM576" s="3">
        <v>10</v>
      </c>
      <c r="CN576" s="3">
        <v>284</v>
      </c>
      <c r="CO576" s="3">
        <v>11</v>
      </c>
      <c r="CP576" s="3">
        <v>0</v>
      </c>
    </row>
    <row r="577" spans="1:94" ht="60">
      <c r="A577" s="4">
        <v>42215322880000</v>
      </c>
      <c r="B577" s="7">
        <v>4221532288</v>
      </c>
      <c r="C577" s="4">
        <f>COUNTIF(Table2[API 10/UWI],Table1[[#This Row],[Cleaned API]])</f>
        <v>0</v>
      </c>
      <c r="D577" s="7" t="str">
        <f>IFERROR(INDEX(Table2[Permit Type],MATCH(Table1[[#This Row],[Cleaned API]],Table2[API 10/UWI],0)), "Not in Permit List")</f>
        <v>Not in Permit List</v>
      </c>
      <c r="E577" s="7" t="str">
        <f>IF(AND(Table1[[#This Row],[Occurences in Magnum Permit List]]&gt;0, Table1[[#This Row],[Data Pull Permit Type]]="NewDrill"), "Y", "N")</f>
        <v>N</v>
      </c>
      <c r="F577" s="3" t="s">
        <v>89</v>
      </c>
      <c r="G577" s="3" t="s">
        <v>553</v>
      </c>
      <c r="H577" s="8" t="s">
        <v>1345</v>
      </c>
      <c r="I577" s="3" t="s">
        <v>443</v>
      </c>
      <c r="J577" s="3" t="str">
        <f>LEFT(Table1[[#This Row],[County/Parish]],LEN(Table1[[#This Row],[County/Parish]])-5)</f>
        <v>HIDALGO</v>
      </c>
      <c r="K577" s="3" t="s">
        <v>1346</v>
      </c>
      <c r="L577" s="3" t="s">
        <v>93</v>
      </c>
      <c r="M577" s="3" t="s">
        <v>194</v>
      </c>
      <c r="N577" s="3" t="s">
        <v>119</v>
      </c>
      <c r="O577" s="3">
        <v>8310</v>
      </c>
      <c r="P577" s="5">
        <v>37839</v>
      </c>
      <c r="Q577" s="5">
        <v>35217</v>
      </c>
      <c r="R577" s="5">
        <v>37500</v>
      </c>
      <c r="S577" s="3">
        <v>76</v>
      </c>
      <c r="T577" s="3">
        <v>1210687</v>
      </c>
      <c r="V577" s="3">
        <v>3489</v>
      </c>
      <c r="Y577" s="3">
        <v>4252</v>
      </c>
      <c r="Z577" s="3">
        <v>17017</v>
      </c>
      <c r="AA577" s="3">
        <v>205270</v>
      </c>
      <c r="AD577" s="3">
        <v>284</v>
      </c>
      <c r="AE577" s="3">
        <v>431</v>
      </c>
      <c r="AF577" s="3" t="s">
        <v>96</v>
      </c>
      <c r="AG577" s="3">
        <v>105364</v>
      </c>
      <c r="AH577" s="3">
        <v>17992</v>
      </c>
      <c r="AI577" s="3">
        <v>132</v>
      </c>
      <c r="AK577" s="3">
        <v>0</v>
      </c>
      <c r="AL577" s="3">
        <v>86</v>
      </c>
      <c r="AM577" s="3">
        <v>517</v>
      </c>
      <c r="AN577" s="3">
        <v>516645</v>
      </c>
      <c r="AO577" s="3">
        <v>16</v>
      </c>
      <c r="AP577" s="3">
        <v>500</v>
      </c>
      <c r="AQ577" s="3">
        <v>246512</v>
      </c>
      <c r="AR577" s="5">
        <v>42522</v>
      </c>
      <c r="AS577" s="3">
        <v>1118</v>
      </c>
      <c r="AT577" s="3">
        <v>0</v>
      </c>
      <c r="AU577" s="3">
        <v>0</v>
      </c>
      <c r="AW577" s="3">
        <v>859692.66099999996</v>
      </c>
      <c r="AX577" s="3">
        <v>347000</v>
      </c>
      <c r="AY577" s="3">
        <v>1.163</v>
      </c>
      <c r="AZ577" s="3">
        <v>0</v>
      </c>
      <c r="BA577" s="3">
        <v>0</v>
      </c>
      <c r="BB577" s="3">
        <v>28274</v>
      </c>
      <c r="BC577" s="3">
        <v>61</v>
      </c>
      <c r="BD577" s="3">
        <v>117</v>
      </c>
      <c r="BE577" s="3">
        <v>1</v>
      </c>
      <c r="BF577" s="3">
        <v>4743</v>
      </c>
      <c r="BG577" s="3">
        <v>61</v>
      </c>
      <c r="BH577" s="3">
        <v>28</v>
      </c>
      <c r="BI577" s="3">
        <v>61</v>
      </c>
      <c r="BJ577" s="3">
        <v>7508</v>
      </c>
      <c r="BK577" s="3">
        <v>7518</v>
      </c>
      <c r="BL577" s="3">
        <v>0.59</v>
      </c>
      <c r="BN577" s="5">
        <v>35230</v>
      </c>
      <c r="BO577" s="3">
        <v>1</v>
      </c>
      <c r="BP577" s="3">
        <v>1</v>
      </c>
      <c r="BQ577" s="3" t="s">
        <v>467</v>
      </c>
      <c r="BR577" s="3" t="s">
        <v>335</v>
      </c>
      <c r="BS577" s="3">
        <v>158919</v>
      </c>
      <c r="BT577" s="3">
        <v>10</v>
      </c>
      <c r="BV577" s="3" t="s">
        <v>445</v>
      </c>
      <c r="BW577" s="3" t="s">
        <v>99</v>
      </c>
      <c r="BX577" s="3">
        <v>4</v>
      </c>
      <c r="BY577" s="3" t="s">
        <v>100</v>
      </c>
      <c r="CA577" s="3" t="s">
        <v>101</v>
      </c>
      <c r="CD577" s="3">
        <v>26.260491999999999</v>
      </c>
      <c r="CE577" s="3">
        <v>54</v>
      </c>
      <c r="CF577" s="3">
        <v>-97.911250300000006</v>
      </c>
      <c r="CI577" s="3" t="s">
        <v>102</v>
      </c>
      <c r="CJ577" s="3" t="s">
        <v>89</v>
      </c>
      <c r="CK577" s="3" t="s">
        <v>447</v>
      </c>
      <c r="CL577" s="3">
        <v>253002</v>
      </c>
      <c r="CM577" s="3">
        <v>218</v>
      </c>
      <c r="CN577" s="3">
        <v>187413</v>
      </c>
      <c r="CO577" s="3">
        <v>1002</v>
      </c>
      <c r="CP577" s="3">
        <v>0</v>
      </c>
    </row>
    <row r="578" spans="1:94" ht="45">
      <c r="A578" s="4">
        <v>42249322320000</v>
      </c>
      <c r="B578" s="7">
        <v>4224932232</v>
      </c>
      <c r="C578" s="4">
        <f>COUNTIF(Table2[API 10/UWI],Table1[[#This Row],[Cleaned API]])</f>
        <v>1</v>
      </c>
      <c r="D578" s="7" t="str">
        <f>IFERROR(INDEX(Table2[Permit Type],MATCH(Table1[[#This Row],[Cleaned API]],Table2[API 10/UWI],0)), "Not in Permit List")</f>
        <v>NewDrill</v>
      </c>
      <c r="E578" s="7" t="str">
        <f>IF(AND(Table1[[#This Row],[Occurences in Magnum Permit List]]&gt;0, Table1[[#This Row],[Data Pull Permit Type]]="NewDrill"), "Y", "N")</f>
        <v>Y</v>
      </c>
      <c r="F578" s="3" t="s">
        <v>502</v>
      </c>
      <c r="G578" s="3" t="s">
        <v>1347</v>
      </c>
      <c r="H578" s="8">
        <v>1</v>
      </c>
      <c r="I578" s="3" t="s">
        <v>1348</v>
      </c>
      <c r="J578" s="3" t="str">
        <f>LEFT(Table1[[#This Row],[County/Parish]],LEN(Table1[[#This Row],[County/Parish]])-5)</f>
        <v>JIM WELLS</v>
      </c>
      <c r="L578" s="3" t="s">
        <v>93</v>
      </c>
      <c r="M578" s="3" t="s">
        <v>94</v>
      </c>
      <c r="N578" s="3" t="s">
        <v>95</v>
      </c>
      <c r="O578" s="3">
        <v>5650</v>
      </c>
      <c r="P578" s="5">
        <v>34522</v>
      </c>
      <c r="AF578" s="3" t="s">
        <v>96</v>
      </c>
      <c r="BJ578" s="3">
        <v>5599</v>
      </c>
      <c r="BK578" s="3">
        <v>5604</v>
      </c>
      <c r="BN578" s="5">
        <v>34909</v>
      </c>
      <c r="BO578" s="3">
        <v>1</v>
      </c>
      <c r="BS578" s="3">
        <v>158119</v>
      </c>
      <c r="BT578" s="3">
        <v>5</v>
      </c>
      <c r="BV578" s="3" t="s">
        <v>114</v>
      </c>
      <c r="BW578" s="3" t="s">
        <v>99</v>
      </c>
      <c r="BX578" s="3">
        <v>4</v>
      </c>
      <c r="BY578" s="3" t="s">
        <v>100</v>
      </c>
      <c r="BZ578" s="3">
        <v>18</v>
      </c>
      <c r="CA578" s="3" t="s">
        <v>101</v>
      </c>
      <c r="CD578" s="3">
        <v>27.808687899999999</v>
      </c>
      <c r="CE578" s="3">
        <v>171</v>
      </c>
      <c r="CF578" s="3">
        <v>-97.987004200000001</v>
      </c>
      <c r="CI578" s="3" t="s">
        <v>102</v>
      </c>
      <c r="CJ578" s="3" t="s">
        <v>502</v>
      </c>
      <c r="CK578" s="3" t="s">
        <v>1349</v>
      </c>
      <c r="CL578" s="3">
        <v>252899</v>
      </c>
      <c r="CP578" s="3">
        <v>0</v>
      </c>
    </row>
    <row r="579" spans="1:94" ht="60">
      <c r="A579" s="4">
        <v>42479363010000</v>
      </c>
      <c r="B579" s="7">
        <v>4247936301</v>
      </c>
      <c r="C579" s="4">
        <f>COUNTIF(Table2[API 10/UWI],Table1[[#This Row],[Cleaned API]])</f>
        <v>0</v>
      </c>
      <c r="D579" s="7" t="str">
        <f>IFERROR(INDEX(Table2[Permit Type],MATCH(Table1[[#This Row],[Cleaned API]],Table2[API 10/UWI],0)), "Not in Permit List")</f>
        <v>Not in Permit List</v>
      </c>
      <c r="E579" s="7" t="str">
        <f>IF(AND(Table1[[#This Row],[Occurences in Magnum Permit List]]&gt;0, Table1[[#This Row],[Data Pull Permit Type]]="NewDrill"), "Y", "N")</f>
        <v>N</v>
      </c>
      <c r="F579" s="3" t="s">
        <v>89</v>
      </c>
      <c r="G579" s="3" t="s">
        <v>1350</v>
      </c>
      <c r="H579" s="8">
        <v>1</v>
      </c>
      <c r="I579" s="3" t="s">
        <v>426</v>
      </c>
      <c r="J579" s="3" t="str">
        <f>LEFT(Table1[[#This Row],[County/Parish]],LEN(Table1[[#This Row],[County/Parish]])-5)</f>
        <v>WEBB</v>
      </c>
      <c r="K579" s="3" t="s">
        <v>1351</v>
      </c>
      <c r="L579" s="3" t="s">
        <v>93</v>
      </c>
      <c r="M579" s="3" t="s">
        <v>194</v>
      </c>
      <c r="N579" s="3" t="s">
        <v>95</v>
      </c>
      <c r="O579" s="3">
        <v>11008</v>
      </c>
      <c r="P579" s="5">
        <v>34849</v>
      </c>
      <c r="Q579" s="5">
        <v>34943</v>
      </c>
      <c r="R579" s="5">
        <v>38749</v>
      </c>
      <c r="S579" s="3">
        <v>124</v>
      </c>
      <c r="T579" s="3">
        <v>3174093</v>
      </c>
      <c r="V579" s="3">
        <v>2903</v>
      </c>
      <c r="X579" s="3">
        <v>3</v>
      </c>
      <c r="Y579" s="3">
        <v>288</v>
      </c>
      <c r="Z579" s="3">
        <v>52440</v>
      </c>
      <c r="AA579" s="3">
        <v>531918</v>
      </c>
      <c r="AB579" s="3" t="s">
        <v>163</v>
      </c>
      <c r="AD579" s="3">
        <v>8982</v>
      </c>
      <c r="AE579" s="3">
        <v>701</v>
      </c>
      <c r="AF579" s="3" t="s">
        <v>96</v>
      </c>
      <c r="AG579" s="3">
        <v>716613</v>
      </c>
      <c r="AH579" s="3">
        <v>120137</v>
      </c>
      <c r="AI579" s="3">
        <v>3761</v>
      </c>
      <c r="AJ579" s="3" t="s">
        <v>164</v>
      </c>
      <c r="AK579" s="3">
        <v>0</v>
      </c>
      <c r="AL579" s="3">
        <v>614</v>
      </c>
      <c r="AM579" s="3">
        <v>3683</v>
      </c>
      <c r="AN579" s="3">
        <v>3682677</v>
      </c>
      <c r="AO579" s="3">
        <v>27</v>
      </c>
      <c r="AP579" s="3">
        <v>11</v>
      </c>
      <c r="AQ579" s="3">
        <v>18175</v>
      </c>
      <c r="AR579" s="5">
        <v>39600</v>
      </c>
      <c r="AS579" s="3">
        <v>1678</v>
      </c>
      <c r="AT579" s="3">
        <v>0</v>
      </c>
      <c r="AU579" s="3">
        <v>0</v>
      </c>
      <c r="AW579" s="3">
        <v>759000</v>
      </c>
      <c r="AX579" s="3">
        <v>1093380</v>
      </c>
      <c r="AY579" s="3">
        <v>1.3180000000000001</v>
      </c>
      <c r="AZ579" s="3">
        <v>0</v>
      </c>
      <c r="BA579" s="3">
        <v>10.4</v>
      </c>
      <c r="BB579" s="3">
        <v>177135</v>
      </c>
      <c r="BC579" s="3">
        <v>5</v>
      </c>
      <c r="BD579" s="3">
        <v>298</v>
      </c>
      <c r="BE579" s="3">
        <v>2</v>
      </c>
      <c r="BF579" s="3">
        <v>29713</v>
      </c>
      <c r="BG579" s="3">
        <v>5</v>
      </c>
      <c r="BH579" s="3">
        <v>178</v>
      </c>
      <c r="BI579" s="3">
        <v>5</v>
      </c>
      <c r="BJ579" s="3">
        <v>9870</v>
      </c>
      <c r="BK579" s="3">
        <v>9930</v>
      </c>
      <c r="BL579" s="3">
        <v>0.6</v>
      </c>
      <c r="BM579" s="3">
        <v>46.3</v>
      </c>
      <c r="BN579" s="5">
        <v>34902</v>
      </c>
      <c r="BO579" s="3">
        <v>1</v>
      </c>
      <c r="BP579" s="3">
        <v>1</v>
      </c>
      <c r="BQ579" s="3" t="s">
        <v>807</v>
      </c>
      <c r="BR579" s="3" t="s">
        <v>97</v>
      </c>
      <c r="BS579" s="3">
        <v>155449</v>
      </c>
      <c r="BT579" s="3">
        <v>60</v>
      </c>
      <c r="BV579" s="3" t="s">
        <v>1352</v>
      </c>
      <c r="BW579" s="3" t="s">
        <v>99</v>
      </c>
      <c r="BX579" s="3">
        <v>4</v>
      </c>
      <c r="BY579" s="3" t="s">
        <v>100</v>
      </c>
      <c r="BZ579" s="3">
        <v>695</v>
      </c>
      <c r="CA579" s="3" t="s">
        <v>101</v>
      </c>
      <c r="CD579" s="3">
        <v>27.515987899999999</v>
      </c>
      <c r="CE579" s="3">
        <v>3056</v>
      </c>
      <c r="CF579" s="3">
        <v>-98.818331599999993</v>
      </c>
      <c r="CI579" s="3" t="s">
        <v>102</v>
      </c>
      <c r="CJ579" s="3" t="s">
        <v>89</v>
      </c>
      <c r="CK579" s="3" t="s">
        <v>646</v>
      </c>
      <c r="CL579" s="3">
        <v>252366</v>
      </c>
      <c r="CM579" s="3">
        <v>12</v>
      </c>
      <c r="CN579" s="3">
        <v>9108</v>
      </c>
      <c r="CO579" s="3">
        <v>841</v>
      </c>
      <c r="CP579" s="3">
        <v>0</v>
      </c>
    </row>
    <row r="580" spans="1:94" ht="45">
      <c r="A580" s="4">
        <v>42409317180000</v>
      </c>
      <c r="B580" s="7">
        <v>4240931718</v>
      </c>
      <c r="C580" s="4">
        <f>COUNTIF(Table2[API 10/UWI],Table1[[#This Row],[Cleaned API]])</f>
        <v>2</v>
      </c>
      <c r="D580" s="7" t="str">
        <f>IFERROR(INDEX(Table2[Permit Type],MATCH(Table1[[#This Row],[Cleaned API]],Table2[API 10/UWI],0)), "Not in Permit List")</f>
        <v>Recomplete</v>
      </c>
      <c r="E580" s="7" t="str">
        <f>IF(AND(Table1[[#This Row],[Occurences in Magnum Permit List]]&gt;0, Table1[[#This Row],[Data Pull Permit Type]]="NewDrill"), "Y", "N")</f>
        <v>N</v>
      </c>
      <c r="F580" s="3" t="s">
        <v>502</v>
      </c>
      <c r="G580" s="3" t="s">
        <v>1336</v>
      </c>
      <c r="H580" s="8">
        <v>3</v>
      </c>
      <c r="I580" s="3" t="s">
        <v>293</v>
      </c>
      <c r="J580" s="3" t="str">
        <f>LEFT(Table1[[#This Row],[County/Parish]],LEN(Table1[[#This Row],[County/Parish]])-5)</f>
        <v>SAN PATRICIO</v>
      </c>
      <c r="K580" s="3">
        <v>10300</v>
      </c>
      <c r="L580" s="3" t="s">
        <v>93</v>
      </c>
      <c r="M580" s="3" t="s">
        <v>94</v>
      </c>
      <c r="N580" s="3" t="s">
        <v>95</v>
      </c>
      <c r="O580" s="3">
        <v>10988</v>
      </c>
      <c r="P580" s="5">
        <v>34683</v>
      </c>
      <c r="Q580" s="5">
        <v>34759</v>
      </c>
      <c r="R580" s="5">
        <v>34820</v>
      </c>
      <c r="S580" s="3">
        <v>2</v>
      </c>
      <c r="T580" s="3">
        <v>876</v>
      </c>
      <c r="Y580" s="3">
        <v>26</v>
      </c>
      <c r="Z580" s="3">
        <v>0</v>
      </c>
      <c r="AA580" s="3">
        <v>146</v>
      </c>
      <c r="AD580" s="3">
        <v>850</v>
      </c>
      <c r="AF580" s="3" t="s">
        <v>96</v>
      </c>
      <c r="AK580" s="3">
        <v>0</v>
      </c>
      <c r="AL580" s="3">
        <v>0</v>
      </c>
      <c r="AM580" s="3">
        <v>1</v>
      </c>
      <c r="AN580" s="3">
        <v>839</v>
      </c>
      <c r="AO580" s="3">
        <v>0</v>
      </c>
      <c r="AR580" s="5">
        <v>35521</v>
      </c>
      <c r="AT580" s="3">
        <v>0</v>
      </c>
      <c r="AU580" s="3">
        <v>0</v>
      </c>
      <c r="AZ580" s="3">
        <v>0</v>
      </c>
      <c r="BA580" s="3">
        <v>0</v>
      </c>
      <c r="BB580" s="3">
        <v>850</v>
      </c>
      <c r="BC580" s="3">
        <v>1</v>
      </c>
      <c r="BF580" s="3">
        <v>142</v>
      </c>
      <c r="BG580" s="3">
        <v>1</v>
      </c>
      <c r="BH580" s="3">
        <v>1</v>
      </c>
      <c r="BI580" s="3">
        <v>1</v>
      </c>
      <c r="BJ580" s="3">
        <v>10174</v>
      </c>
      <c r="BK580" s="3">
        <v>10280</v>
      </c>
      <c r="BN580" s="5">
        <v>34756</v>
      </c>
      <c r="BO580" s="3">
        <v>1</v>
      </c>
      <c r="BP580" s="3">
        <v>1</v>
      </c>
      <c r="BQ580" s="3" t="s">
        <v>1122</v>
      </c>
      <c r="BS580" s="3">
        <v>155265</v>
      </c>
      <c r="BT580" s="3">
        <v>106</v>
      </c>
      <c r="BV580" s="3" t="s">
        <v>1353</v>
      </c>
      <c r="BW580" s="3" t="s">
        <v>99</v>
      </c>
      <c r="BX580" s="3">
        <v>4</v>
      </c>
      <c r="BY580" s="3" t="s">
        <v>100</v>
      </c>
      <c r="CA580" s="3" t="s">
        <v>101</v>
      </c>
      <c r="CD580" s="3">
        <v>27.9709778</v>
      </c>
      <c r="CE580" s="3">
        <v>239</v>
      </c>
      <c r="CF580" s="3">
        <v>-97.328643299999996</v>
      </c>
      <c r="CI580" s="3" t="s">
        <v>102</v>
      </c>
      <c r="CJ580" s="3" t="s">
        <v>502</v>
      </c>
      <c r="CK580" s="3" t="s">
        <v>1335</v>
      </c>
      <c r="CL580" s="3">
        <v>252318</v>
      </c>
      <c r="CN580" s="3">
        <v>876</v>
      </c>
      <c r="CO580" s="3">
        <v>0</v>
      </c>
      <c r="CP580" s="3">
        <v>0</v>
      </c>
    </row>
    <row r="581" spans="1:94" ht="60">
      <c r="A581" s="4">
        <v>42409322450000</v>
      </c>
      <c r="B581" s="7">
        <v>4240932245</v>
      </c>
      <c r="C581" s="4">
        <f>COUNTIF(Table2[API 10/UWI],Table1[[#This Row],[Cleaned API]])</f>
        <v>1</v>
      </c>
      <c r="D581" s="7" t="str">
        <f>IFERROR(INDEX(Table2[Permit Type],MATCH(Table1[[#This Row],[Cleaned API]],Table2[API 10/UWI],0)), "Not in Permit List")</f>
        <v>Recomplete</v>
      </c>
      <c r="E581" s="7" t="str">
        <f>IF(AND(Table1[[#This Row],[Occurences in Magnum Permit List]]&gt;0, Table1[[#This Row],[Data Pull Permit Type]]="NewDrill"), "Y", "N")</f>
        <v>N</v>
      </c>
      <c r="F581" s="3" t="s">
        <v>89</v>
      </c>
      <c r="G581" s="3" t="s">
        <v>1336</v>
      </c>
      <c r="H581" s="8">
        <v>4</v>
      </c>
      <c r="I581" s="3" t="s">
        <v>293</v>
      </c>
      <c r="J581" s="3" t="str">
        <f>LEFT(Table1[[#This Row],[County/Parish]],LEN(Table1[[#This Row],[County/Parish]])-5)</f>
        <v>SAN PATRICIO</v>
      </c>
      <c r="K581" s="3" t="s">
        <v>1354</v>
      </c>
      <c r="L581" s="3" t="s">
        <v>93</v>
      </c>
      <c r="M581" s="3" t="s">
        <v>194</v>
      </c>
      <c r="N581" s="3" t="s">
        <v>119</v>
      </c>
      <c r="O581" s="3">
        <v>12980</v>
      </c>
      <c r="P581" s="5">
        <v>32364</v>
      </c>
      <c r="Q581" s="5">
        <v>34912</v>
      </c>
      <c r="R581" s="5">
        <v>42005</v>
      </c>
      <c r="S581" s="3">
        <v>223</v>
      </c>
      <c r="T581" s="3">
        <v>2603619</v>
      </c>
      <c r="V581" s="3">
        <v>31333</v>
      </c>
      <c r="Y581" s="3">
        <v>1</v>
      </c>
      <c r="Z581" s="3">
        <v>40429</v>
      </c>
      <c r="AA581" s="3">
        <v>465270</v>
      </c>
      <c r="AC581" s="3">
        <v>155</v>
      </c>
      <c r="AD581" s="3">
        <v>10404</v>
      </c>
      <c r="AE581" s="3">
        <v>2318</v>
      </c>
      <c r="AF581" s="3" t="s">
        <v>96</v>
      </c>
      <c r="AG581" s="3">
        <v>184695</v>
      </c>
      <c r="AH581" s="3">
        <v>33101</v>
      </c>
      <c r="AI581" s="3">
        <v>1414</v>
      </c>
      <c r="AK581" s="3">
        <v>9</v>
      </c>
      <c r="AL581" s="3">
        <v>150</v>
      </c>
      <c r="AM581" s="3">
        <v>841</v>
      </c>
      <c r="AN581" s="3">
        <v>897100</v>
      </c>
      <c r="AO581" s="3">
        <v>0</v>
      </c>
      <c r="AP581" s="3">
        <v>6</v>
      </c>
      <c r="AQ581" s="3">
        <v>1789</v>
      </c>
      <c r="AR581" s="5">
        <v>41264</v>
      </c>
      <c r="AS581" s="3">
        <v>206</v>
      </c>
      <c r="AT581" s="3">
        <v>60</v>
      </c>
      <c r="AU581" s="3">
        <v>325</v>
      </c>
      <c r="AV581" s="3">
        <v>89100</v>
      </c>
      <c r="AX581" s="3">
        <v>83100</v>
      </c>
      <c r="AZ581" s="3">
        <v>11.2</v>
      </c>
      <c r="BA581" s="3">
        <v>0</v>
      </c>
      <c r="BB581" s="3">
        <v>39161</v>
      </c>
      <c r="BC581" s="3">
        <v>3</v>
      </c>
      <c r="BD581" s="3">
        <v>614</v>
      </c>
      <c r="BE581" s="3">
        <v>8</v>
      </c>
      <c r="BF581" s="3">
        <v>7073</v>
      </c>
      <c r="BG581" s="3">
        <v>3</v>
      </c>
      <c r="BH581" s="3">
        <v>42</v>
      </c>
      <c r="BI581" s="3">
        <v>3</v>
      </c>
      <c r="BJ581" s="3">
        <v>10696</v>
      </c>
      <c r="BK581" s="3">
        <v>10898</v>
      </c>
      <c r="BL581" s="3">
        <v>0.68</v>
      </c>
      <c r="BM581" s="3">
        <v>58.2</v>
      </c>
      <c r="BN581" s="5">
        <v>34929</v>
      </c>
      <c r="BO581" s="3">
        <v>1</v>
      </c>
      <c r="BP581" s="3">
        <v>1</v>
      </c>
      <c r="BQ581" s="3" t="s">
        <v>745</v>
      </c>
      <c r="BR581" s="3" t="s">
        <v>1355</v>
      </c>
      <c r="BS581" s="3">
        <v>155203</v>
      </c>
      <c r="BT581" s="3">
        <v>202</v>
      </c>
      <c r="BV581" s="3" t="s">
        <v>1353</v>
      </c>
      <c r="BW581" s="3" t="s">
        <v>99</v>
      </c>
      <c r="BX581" s="3">
        <v>4</v>
      </c>
      <c r="BY581" s="3" t="s">
        <v>100</v>
      </c>
      <c r="CA581" s="3" t="s">
        <v>101</v>
      </c>
      <c r="CD581" s="3">
        <v>27.970039100000001</v>
      </c>
      <c r="CE581" s="3">
        <v>239</v>
      </c>
      <c r="CF581" s="3">
        <v>-97.324504500000003</v>
      </c>
      <c r="CI581" s="3" t="s">
        <v>102</v>
      </c>
      <c r="CJ581" s="3" t="s">
        <v>89</v>
      </c>
      <c r="CK581" s="3" t="s">
        <v>1335</v>
      </c>
      <c r="CL581" s="3">
        <v>252312</v>
      </c>
      <c r="CN581" s="3">
        <v>492</v>
      </c>
      <c r="CO581" s="3">
        <v>56</v>
      </c>
      <c r="CP581" s="3">
        <v>0</v>
      </c>
    </row>
    <row r="582" spans="1:94" ht="60">
      <c r="A582" s="4">
        <v>42409322450000</v>
      </c>
      <c r="B582" s="7">
        <v>4240932245</v>
      </c>
      <c r="C582" s="4">
        <f>COUNTIF(Table2[API 10/UWI],Table1[[#This Row],[Cleaned API]])</f>
        <v>1</v>
      </c>
      <c r="D582" s="7" t="str">
        <f>IFERROR(INDEX(Table2[Permit Type],MATCH(Table1[[#This Row],[Cleaned API]],Table2[API 10/UWI],0)), "Not in Permit List")</f>
        <v>Recomplete</v>
      </c>
      <c r="E582" s="7" t="str">
        <f>IF(AND(Table1[[#This Row],[Occurences in Magnum Permit List]]&gt;0, Table1[[#This Row],[Data Pull Permit Type]]="NewDrill"), "Y", "N")</f>
        <v>N</v>
      </c>
      <c r="F582" s="3" t="s">
        <v>502</v>
      </c>
      <c r="G582" s="3" t="s">
        <v>1356</v>
      </c>
      <c r="H582" s="8">
        <v>4</v>
      </c>
      <c r="I582" s="3" t="s">
        <v>293</v>
      </c>
      <c r="J582" s="3" t="str">
        <f>LEFT(Table1[[#This Row],[County/Parish]],LEN(Table1[[#This Row],[County/Parish]])-5)</f>
        <v>SAN PATRICIO</v>
      </c>
      <c r="K582" s="3" t="s">
        <v>1357</v>
      </c>
      <c r="L582" s="3" t="s">
        <v>93</v>
      </c>
      <c r="M582" s="3" t="s">
        <v>94</v>
      </c>
      <c r="N582" s="3" t="s">
        <v>119</v>
      </c>
      <c r="O582" s="3">
        <v>12980</v>
      </c>
      <c r="P582" s="5">
        <v>32364</v>
      </c>
      <c r="Q582" s="5">
        <v>34578</v>
      </c>
      <c r="R582" s="5">
        <v>34608</v>
      </c>
      <c r="S582" s="3">
        <v>2</v>
      </c>
      <c r="T582" s="3">
        <v>15162</v>
      </c>
      <c r="V582" s="3">
        <v>305</v>
      </c>
      <c r="X582" s="3">
        <v>141</v>
      </c>
      <c r="Y582" s="3">
        <v>10630</v>
      </c>
      <c r="Z582" s="3">
        <v>0</v>
      </c>
      <c r="AA582" s="3">
        <v>2832</v>
      </c>
      <c r="AC582" s="3">
        <v>164</v>
      </c>
      <c r="AD582" s="3">
        <v>4532</v>
      </c>
      <c r="AF582" s="3" t="s">
        <v>96</v>
      </c>
      <c r="AK582" s="3">
        <v>5</v>
      </c>
      <c r="AL582" s="3">
        <v>62</v>
      </c>
      <c r="AM582" s="3">
        <v>343</v>
      </c>
      <c r="AN582" s="3">
        <v>370194</v>
      </c>
      <c r="AO582" s="3">
        <v>0</v>
      </c>
      <c r="AR582" s="5">
        <v>34851</v>
      </c>
      <c r="AT582" s="3">
        <v>0</v>
      </c>
      <c r="AU582" s="3">
        <v>0</v>
      </c>
      <c r="AV582" s="3">
        <v>75390</v>
      </c>
      <c r="AW582" s="3">
        <v>49711.474999999999</v>
      </c>
      <c r="AX582" s="3">
        <v>49710</v>
      </c>
      <c r="AY582" s="3">
        <v>20.116</v>
      </c>
      <c r="AZ582" s="3">
        <v>13.3</v>
      </c>
      <c r="BA582" s="3">
        <v>13.3</v>
      </c>
      <c r="BB582" s="3">
        <v>10630</v>
      </c>
      <c r="BC582" s="3">
        <v>2</v>
      </c>
      <c r="BD582" s="3">
        <v>164</v>
      </c>
      <c r="BE582" s="3">
        <v>1</v>
      </c>
      <c r="BF582" s="3">
        <v>1913</v>
      </c>
      <c r="BG582" s="3">
        <v>2</v>
      </c>
      <c r="BH582" s="3">
        <v>11</v>
      </c>
      <c r="BI582" s="3">
        <v>2</v>
      </c>
      <c r="BJ582" s="3">
        <v>9468</v>
      </c>
      <c r="BK582" s="3">
        <v>9483</v>
      </c>
      <c r="BL582" s="3">
        <v>0.72</v>
      </c>
      <c r="BM582" s="3">
        <v>55</v>
      </c>
      <c r="BN582" s="5">
        <v>34594</v>
      </c>
      <c r="BO582" s="3">
        <v>1</v>
      </c>
      <c r="BP582" s="3">
        <v>1</v>
      </c>
      <c r="BQ582" s="3" t="s">
        <v>1122</v>
      </c>
      <c r="BR582" s="3" t="s">
        <v>1132</v>
      </c>
      <c r="BS582" s="3">
        <v>151275</v>
      </c>
      <c r="BT582" s="3">
        <v>15</v>
      </c>
      <c r="BV582" s="3" t="s">
        <v>1353</v>
      </c>
      <c r="BW582" s="3" t="s">
        <v>99</v>
      </c>
      <c r="BX582" s="3">
        <v>4</v>
      </c>
      <c r="BY582" s="3" t="s">
        <v>100</v>
      </c>
      <c r="CA582" s="3" t="s">
        <v>101</v>
      </c>
      <c r="CD582" s="3">
        <v>27.970039100000001</v>
      </c>
      <c r="CE582" s="3">
        <v>239</v>
      </c>
      <c r="CF582" s="3">
        <v>-97.324504500000003</v>
      </c>
      <c r="CI582" s="3" t="s">
        <v>102</v>
      </c>
      <c r="CJ582" s="3" t="s">
        <v>502</v>
      </c>
      <c r="CK582" s="3" t="s">
        <v>1335</v>
      </c>
      <c r="CL582" s="3">
        <v>251487</v>
      </c>
      <c r="CM582" s="3">
        <v>305</v>
      </c>
      <c r="CN582" s="3">
        <v>15162</v>
      </c>
      <c r="CO582" s="3">
        <v>0</v>
      </c>
      <c r="CP582" s="3">
        <v>0</v>
      </c>
    </row>
    <row r="583" spans="1:94" ht="60">
      <c r="A583" s="4">
        <v>42409324230000</v>
      </c>
      <c r="B583" s="7">
        <v>4240932423</v>
      </c>
      <c r="C583" s="4">
        <f>COUNTIF(Table2[API 10/UWI],Table1[[#This Row],[Cleaned API]])</f>
        <v>2</v>
      </c>
      <c r="D583" s="7" t="str">
        <f>IFERROR(INDEX(Table2[Permit Type],MATCH(Table1[[#This Row],[Cleaned API]],Table2[API 10/UWI],0)), "Not in Permit List")</f>
        <v>Recomplete</v>
      </c>
      <c r="E583" s="7" t="str">
        <f>IF(AND(Table1[[#This Row],[Occurences in Magnum Permit List]]&gt;0, Table1[[#This Row],[Data Pull Permit Type]]="NewDrill"), "Y", "N")</f>
        <v>N</v>
      </c>
      <c r="F583" s="3" t="s">
        <v>502</v>
      </c>
      <c r="G583" s="3" t="s">
        <v>1119</v>
      </c>
      <c r="H583" s="8" t="s">
        <v>497</v>
      </c>
      <c r="I583" s="3" t="s">
        <v>293</v>
      </c>
      <c r="J583" s="3" t="str">
        <f>LEFT(Table1[[#This Row],[County/Parish]],LEN(Table1[[#This Row],[County/Parish]])-5)</f>
        <v>SAN PATRICIO</v>
      </c>
      <c r="K583" s="3" t="s">
        <v>1124</v>
      </c>
      <c r="L583" s="3" t="s">
        <v>93</v>
      </c>
      <c r="M583" s="3" t="s">
        <v>94</v>
      </c>
      <c r="N583" s="3" t="s">
        <v>95</v>
      </c>
      <c r="O583" s="3">
        <v>9360</v>
      </c>
      <c r="P583" s="5">
        <v>34247</v>
      </c>
      <c r="Q583" s="5">
        <v>34304</v>
      </c>
      <c r="R583" s="5">
        <v>34790</v>
      </c>
      <c r="S583" s="3">
        <v>17</v>
      </c>
      <c r="T583" s="3">
        <v>231184</v>
      </c>
      <c r="V583" s="3">
        <v>21661</v>
      </c>
      <c r="X583" s="3">
        <v>213</v>
      </c>
      <c r="Y583" s="3">
        <v>1891</v>
      </c>
      <c r="Z583" s="3">
        <v>472</v>
      </c>
      <c r="AA583" s="3">
        <v>60192</v>
      </c>
      <c r="AC583" s="3">
        <v>1076</v>
      </c>
      <c r="AD583" s="3">
        <v>5432</v>
      </c>
      <c r="AE583" s="3">
        <v>4028</v>
      </c>
      <c r="AF583" s="3" t="s">
        <v>96</v>
      </c>
      <c r="AG583" s="3">
        <v>38916</v>
      </c>
      <c r="AH583" s="3">
        <v>10514</v>
      </c>
      <c r="AI583" s="3">
        <v>123</v>
      </c>
      <c r="AK583" s="3">
        <v>11</v>
      </c>
      <c r="AL583" s="3">
        <v>34</v>
      </c>
      <c r="AM583" s="3">
        <v>134</v>
      </c>
      <c r="AN583" s="3">
        <v>201677</v>
      </c>
      <c r="AO583" s="3">
        <v>2</v>
      </c>
      <c r="AP583" s="3">
        <v>3581</v>
      </c>
      <c r="AQ583" s="3">
        <v>34561</v>
      </c>
      <c r="AR583" s="5">
        <v>34680</v>
      </c>
      <c r="AS583" s="3">
        <v>109</v>
      </c>
      <c r="AT583" s="3">
        <v>530</v>
      </c>
      <c r="AU583" s="3">
        <v>1245</v>
      </c>
      <c r="AV583" s="3">
        <v>11760</v>
      </c>
      <c r="AW583" s="3">
        <v>10875.165999999999</v>
      </c>
      <c r="AX583" s="3">
        <v>10670</v>
      </c>
      <c r="AY583" s="3">
        <v>91.953000000000003</v>
      </c>
      <c r="AZ583" s="3">
        <v>85</v>
      </c>
      <c r="BA583" s="3">
        <v>112.6</v>
      </c>
      <c r="BB583" s="3">
        <v>29701</v>
      </c>
      <c r="BC583" s="3">
        <v>9</v>
      </c>
      <c r="BD583" s="3">
        <v>2200</v>
      </c>
      <c r="BE583" s="3">
        <v>14</v>
      </c>
      <c r="BF583" s="3">
        <v>6879</v>
      </c>
      <c r="BG583" s="3">
        <v>9</v>
      </c>
      <c r="BH583" s="3">
        <v>41</v>
      </c>
      <c r="BI583" s="3">
        <v>9</v>
      </c>
      <c r="BJ583" s="3">
        <v>8813</v>
      </c>
      <c r="BK583" s="3">
        <v>8820</v>
      </c>
      <c r="BL583" s="3">
        <v>0.65</v>
      </c>
      <c r="BM583" s="3">
        <v>46.6</v>
      </c>
      <c r="BN583" s="5">
        <v>34531</v>
      </c>
      <c r="BO583" s="3">
        <v>1</v>
      </c>
      <c r="BP583" s="3">
        <v>1</v>
      </c>
      <c r="BQ583" s="3" t="s">
        <v>1122</v>
      </c>
      <c r="BR583" s="3" t="s">
        <v>1041</v>
      </c>
      <c r="BS583" s="3">
        <v>148127</v>
      </c>
      <c r="BT583" s="3">
        <v>7</v>
      </c>
      <c r="BV583" s="3" t="s">
        <v>349</v>
      </c>
      <c r="BW583" s="3" t="s">
        <v>99</v>
      </c>
      <c r="BX583" s="3">
        <v>4</v>
      </c>
      <c r="BY583" s="3" t="s">
        <v>100</v>
      </c>
      <c r="CA583" s="3" t="s">
        <v>101</v>
      </c>
      <c r="CD583" s="3">
        <v>27.977489200000001</v>
      </c>
      <c r="CE583" s="3">
        <v>231</v>
      </c>
      <c r="CF583" s="3">
        <v>-97.260356200000004</v>
      </c>
      <c r="CI583" s="3" t="s">
        <v>102</v>
      </c>
      <c r="CJ583" s="3" t="s">
        <v>502</v>
      </c>
      <c r="CK583" s="3" t="s">
        <v>350</v>
      </c>
      <c r="CL583" s="3">
        <v>250759</v>
      </c>
      <c r="CM583" s="3">
        <v>18080</v>
      </c>
      <c r="CN583" s="3">
        <v>196623</v>
      </c>
      <c r="CO583" s="3">
        <v>363</v>
      </c>
      <c r="CP583" s="3">
        <v>0</v>
      </c>
    </row>
    <row r="584" spans="1:94" ht="60">
      <c r="A584" s="4">
        <v>42409324230000</v>
      </c>
      <c r="B584" s="7">
        <v>4240932423</v>
      </c>
      <c r="C584" s="4">
        <f>COUNTIF(Table2[API 10/UWI],Table1[[#This Row],[Cleaned API]])</f>
        <v>2</v>
      </c>
      <c r="D584" s="7" t="str">
        <f>IFERROR(INDEX(Table2[Permit Type],MATCH(Table1[[#This Row],[Cleaned API]],Table2[API 10/UWI],0)), "Not in Permit List")</f>
        <v>Recomplete</v>
      </c>
      <c r="E584" s="7" t="str">
        <f>IF(AND(Table1[[#This Row],[Occurences in Magnum Permit List]]&gt;0, Table1[[#This Row],[Data Pull Permit Type]]="NewDrill"), "Y", "N")</f>
        <v>N</v>
      </c>
      <c r="F584" s="3" t="s">
        <v>89</v>
      </c>
      <c r="G584" s="3" t="s">
        <v>1119</v>
      </c>
      <c r="H584" s="8" t="s">
        <v>497</v>
      </c>
      <c r="I584" s="3" t="s">
        <v>293</v>
      </c>
      <c r="J584" s="3" t="str">
        <f>LEFT(Table1[[#This Row],[County/Parish]],LEN(Table1[[#This Row],[County/Parish]])-5)</f>
        <v>SAN PATRICIO</v>
      </c>
      <c r="K584" s="3" t="s">
        <v>1358</v>
      </c>
      <c r="L584" s="3" t="s">
        <v>93</v>
      </c>
      <c r="M584" s="3" t="s">
        <v>94</v>
      </c>
      <c r="N584" s="3" t="s">
        <v>95</v>
      </c>
      <c r="O584" s="3">
        <v>9360</v>
      </c>
      <c r="P584" s="5">
        <v>34247</v>
      </c>
      <c r="Q584" s="5">
        <v>34274</v>
      </c>
      <c r="R584" s="5">
        <v>34366</v>
      </c>
      <c r="S584" s="3">
        <v>4</v>
      </c>
      <c r="T584" s="3">
        <v>6625</v>
      </c>
      <c r="V584" s="3">
        <v>568</v>
      </c>
      <c r="X584" s="3">
        <v>271</v>
      </c>
      <c r="Y584" s="3">
        <v>1224</v>
      </c>
      <c r="Z584" s="3">
        <v>0</v>
      </c>
      <c r="AA584" s="3">
        <v>1672</v>
      </c>
      <c r="AC584" s="3">
        <v>153</v>
      </c>
      <c r="AD584" s="3">
        <v>3121</v>
      </c>
      <c r="AF584" s="3" t="s">
        <v>96</v>
      </c>
      <c r="AK584" s="3">
        <v>1</v>
      </c>
      <c r="AL584" s="3">
        <v>2</v>
      </c>
      <c r="AM584" s="3">
        <v>7</v>
      </c>
      <c r="AN584" s="3">
        <v>13548</v>
      </c>
      <c r="AO584" s="3">
        <v>0</v>
      </c>
      <c r="AR584" s="5">
        <v>42644</v>
      </c>
      <c r="AT584" s="3">
        <v>0</v>
      </c>
      <c r="AU584" s="3">
        <v>0</v>
      </c>
      <c r="AV584" s="3">
        <v>6000</v>
      </c>
      <c r="AW584" s="3">
        <v>11663.732</v>
      </c>
      <c r="AX584" s="3">
        <v>11660</v>
      </c>
      <c r="AY584" s="3">
        <v>85.736000000000004</v>
      </c>
      <c r="AZ584" s="3">
        <v>166.7</v>
      </c>
      <c r="BA584" s="3">
        <v>221.4</v>
      </c>
      <c r="BB584" s="3">
        <v>3121</v>
      </c>
      <c r="BC584" s="3">
        <v>1</v>
      </c>
      <c r="BD584" s="3">
        <v>271</v>
      </c>
      <c r="BE584" s="3">
        <v>4</v>
      </c>
      <c r="BF584" s="3">
        <v>673</v>
      </c>
      <c r="BG584" s="3">
        <v>1</v>
      </c>
      <c r="BH584" s="3">
        <v>4</v>
      </c>
      <c r="BI584" s="3">
        <v>1</v>
      </c>
      <c r="BJ584" s="3">
        <v>9176</v>
      </c>
      <c r="BK584" s="3">
        <v>9272</v>
      </c>
      <c r="BL584" s="3">
        <v>0.68</v>
      </c>
      <c r="BM584" s="3">
        <v>63</v>
      </c>
      <c r="BN584" s="5">
        <v>34289</v>
      </c>
      <c r="BO584" s="3">
        <v>1</v>
      </c>
      <c r="BP584" s="3">
        <v>1</v>
      </c>
      <c r="BQ584" s="3" t="s">
        <v>842</v>
      </c>
      <c r="BR584" s="3" t="s">
        <v>165</v>
      </c>
      <c r="BS584" s="3">
        <v>147609</v>
      </c>
      <c r="BT584" s="3">
        <v>96</v>
      </c>
      <c r="BV584" s="3" t="s">
        <v>349</v>
      </c>
      <c r="BW584" s="3" t="s">
        <v>99</v>
      </c>
      <c r="BX584" s="3">
        <v>4</v>
      </c>
      <c r="BY584" s="3" t="s">
        <v>100</v>
      </c>
      <c r="CA584" s="3" t="s">
        <v>101</v>
      </c>
      <c r="CD584" s="3">
        <v>27.977489200000001</v>
      </c>
      <c r="CE584" s="3">
        <v>231</v>
      </c>
      <c r="CF584" s="3">
        <v>-97.260356200000004</v>
      </c>
      <c r="CI584" s="3" t="s">
        <v>102</v>
      </c>
      <c r="CJ584" s="3" t="s">
        <v>89</v>
      </c>
      <c r="CK584" s="3" t="s">
        <v>350</v>
      </c>
      <c r="CL584" s="3">
        <v>250639</v>
      </c>
      <c r="CM584" s="3">
        <v>568</v>
      </c>
      <c r="CN584" s="3">
        <v>6625</v>
      </c>
      <c r="CO584" s="3">
        <v>0</v>
      </c>
      <c r="CP584" s="3">
        <v>0</v>
      </c>
    </row>
    <row r="585" spans="1:94" ht="45">
      <c r="A585" s="4">
        <v>42355328600000</v>
      </c>
      <c r="B585" s="7">
        <v>4235532860</v>
      </c>
      <c r="C585" s="4">
        <f>COUNTIF(Table2[API 10/UWI],Table1[[#This Row],[Cleaned API]])</f>
        <v>1</v>
      </c>
      <c r="D585" s="7" t="str">
        <f>IFERROR(INDEX(Table2[Permit Type],MATCH(Table1[[#This Row],[Cleaned API]],Table2[API 10/UWI],0)), "Not in Permit List")</f>
        <v>NewDrill</v>
      </c>
      <c r="E585" s="7" t="str">
        <f>IF(AND(Table1[[#This Row],[Occurences in Magnum Permit List]]&gt;0, Table1[[#This Row],[Data Pull Permit Type]]="NewDrill"), "Y", "N")</f>
        <v>Y</v>
      </c>
      <c r="F585" s="3" t="s">
        <v>89</v>
      </c>
      <c r="G585" s="3" t="s">
        <v>1359</v>
      </c>
      <c r="H585" s="8">
        <v>2</v>
      </c>
      <c r="I585" s="3" t="s">
        <v>363</v>
      </c>
      <c r="J585" s="3" t="str">
        <f>LEFT(Table1[[#This Row],[County/Parish]],LEN(Table1[[#This Row],[County/Parish]])-5)</f>
        <v>NUECES</v>
      </c>
      <c r="K585" s="3" t="s">
        <v>1360</v>
      </c>
      <c r="L585" s="3" t="s">
        <v>93</v>
      </c>
      <c r="M585" s="3" t="s">
        <v>94</v>
      </c>
      <c r="N585" s="3" t="s">
        <v>119</v>
      </c>
      <c r="O585" s="3">
        <v>9026</v>
      </c>
      <c r="P585" s="5">
        <v>33694</v>
      </c>
      <c r="Q585" s="5">
        <v>33756</v>
      </c>
      <c r="R585" s="5">
        <v>43344</v>
      </c>
      <c r="S585" s="3">
        <v>303</v>
      </c>
      <c r="T585" s="3">
        <v>2103017</v>
      </c>
      <c r="V585" s="3">
        <v>16144</v>
      </c>
      <c r="X585" s="3">
        <v>4</v>
      </c>
      <c r="Y585" s="3">
        <v>8</v>
      </c>
      <c r="Z585" s="3">
        <v>43653</v>
      </c>
      <c r="AA585" s="3">
        <v>366647</v>
      </c>
      <c r="AC585" s="3">
        <v>82</v>
      </c>
      <c r="AD585" s="3">
        <v>8178</v>
      </c>
      <c r="AE585" s="3">
        <v>662</v>
      </c>
      <c r="AF585" s="3" t="s">
        <v>96</v>
      </c>
      <c r="AG585" s="3">
        <v>48045</v>
      </c>
      <c r="AH585" s="3">
        <v>8670</v>
      </c>
      <c r="AI585" s="3">
        <v>1012</v>
      </c>
      <c r="AK585" s="3">
        <v>1</v>
      </c>
      <c r="AL585" s="3">
        <v>20</v>
      </c>
      <c r="AM585" s="3">
        <v>118</v>
      </c>
      <c r="AN585" s="3">
        <v>121065</v>
      </c>
      <c r="AO585" s="3">
        <v>0</v>
      </c>
      <c r="AP585" s="3">
        <v>137</v>
      </c>
      <c r="AQ585" s="3">
        <v>12939</v>
      </c>
      <c r="AR585" s="5">
        <v>37525</v>
      </c>
      <c r="AS585" s="3">
        <v>449</v>
      </c>
      <c r="AT585" s="3">
        <v>70</v>
      </c>
      <c r="AU585" s="3">
        <v>845</v>
      </c>
      <c r="AV585" s="3">
        <v>214760</v>
      </c>
      <c r="AW585" s="3">
        <v>5400</v>
      </c>
      <c r="AX585" s="3">
        <v>130270</v>
      </c>
      <c r="AY585" s="3">
        <v>185.185</v>
      </c>
      <c r="AZ585" s="3">
        <v>4.7</v>
      </c>
      <c r="BA585" s="3">
        <v>500</v>
      </c>
      <c r="BB585" s="3">
        <v>20441</v>
      </c>
      <c r="BC585" s="3">
        <v>27</v>
      </c>
      <c r="BD585" s="3">
        <v>209</v>
      </c>
      <c r="BE585" s="3">
        <v>7</v>
      </c>
      <c r="BF585" s="3">
        <v>3585</v>
      </c>
      <c r="BG585" s="3">
        <v>27</v>
      </c>
      <c r="BH585" s="3">
        <v>22</v>
      </c>
      <c r="BI585" s="3">
        <v>27</v>
      </c>
      <c r="BJ585" s="3">
        <v>7940</v>
      </c>
      <c r="BK585" s="3">
        <v>7949</v>
      </c>
      <c r="BL585" s="3">
        <v>0.64</v>
      </c>
      <c r="BM585" s="3">
        <v>51.7</v>
      </c>
      <c r="BN585" s="5">
        <v>33763</v>
      </c>
      <c r="BO585" s="3">
        <v>1</v>
      </c>
      <c r="BP585" s="3">
        <v>1</v>
      </c>
      <c r="BQ585" s="3" t="s">
        <v>89</v>
      </c>
      <c r="BR585" s="3" t="s">
        <v>294</v>
      </c>
      <c r="BS585" s="3">
        <v>142434</v>
      </c>
      <c r="BT585" s="3">
        <v>9</v>
      </c>
      <c r="BV585" s="3" t="s">
        <v>1361</v>
      </c>
      <c r="BW585" s="3" t="s">
        <v>99</v>
      </c>
      <c r="BX585" s="3">
        <v>4</v>
      </c>
      <c r="BY585" s="3" t="s">
        <v>100</v>
      </c>
      <c r="CA585" s="3" t="s">
        <v>101</v>
      </c>
      <c r="CD585" s="3">
        <v>27.8899027</v>
      </c>
      <c r="CE585" s="3">
        <v>2560</v>
      </c>
      <c r="CF585" s="3">
        <v>-97.113654999999994</v>
      </c>
      <c r="CI585" s="3" t="s">
        <v>102</v>
      </c>
      <c r="CJ585" s="3" t="s">
        <v>89</v>
      </c>
      <c r="CK585" s="3" t="s">
        <v>1362</v>
      </c>
      <c r="CL585" s="3">
        <v>249166</v>
      </c>
      <c r="CM585" s="3">
        <v>5</v>
      </c>
      <c r="CN585" s="3">
        <v>27</v>
      </c>
      <c r="CO585" s="3">
        <v>1</v>
      </c>
      <c r="CP585" s="3">
        <v>0</v>
      </c>
    </row>
    <row r="586" spans="1:94" ht="60">
      <c r="A586" s="4">
        <v>42355312060000</v>
      </c>
      <c r="B586" s="7">
        <v>4235531206</v>
      </c>
      <c r="C586" s="4">
        <f>COUNTIF(Table2[API 10/UWI],Table1[[#This Row],[Cleaned API]])</f>
        <v>2</v>
      </c>
      <c r="D586" s="7" t="str">
        <f>IFERROR(INDEX(Table2[Permit Type],MATCH(Table1[[#This Row],[Cleaned API]],Table2[API 10/UWI],0)), "Not in Permit List")</f>
        <v>PlugBack</v>
      </c>
      <c r="E586" s="7" t="str">
        <f>IF(AND(Table1[[#This Row],[Occurences in Magnum Permit List]]&gt;0, Table1[[#This Row],[Data Pull Permit Type]]="NewDrill"), "Y", "N")</f>
        <v>N</v>
      </c>
      <c r="F586" s="3" t="s">
        <v>89</v>
      </c>
      <c r="G586" s="3" t="s">
        <v>1363</v>
      </c>
      <c r="H586" s="8">
        <v>1</v>
      </c>
      <c r="I586" s="3" t="s">
        <v>363</v>
      </c>
      <c r="J586" s="3" t="str">
        <f>LEFT(Table1[[#This Row],[County/Parish]],LEN(Table1[[#This Row],[County/Parish]])-5)</f>
        <v>NUECES</v>
      </c>
      <c r="K586" s="3" t="s">
        <v>1364</v>
      </c>
      <c r="L586" s="3" t="s">
        <v>93</v>
      </c>
      <c r="M586" s="3" t="s">
        <v>94</v>
      </c>
      <c r="N586" s="3" t="s">
        <v>119</v>
      </c>
      <c r="O586" s="3">
        <v>10212</v>
      </c>
      <c r="P586" s="5">
        <v>33729</v>
      </c>
      <c r="Q586" s="5">
        <v>33817</v>
      </c>
      <c r="R586" s="5">
        <v>41244</v>
      </c>
      <c r="S586" s="3">
        <v>230</v>
      </c>
      <c r="T586" s="3">
        <v>381373</v>
      </c>
      <c r="V586" s="3">
        <v>8566</v>
      </c>
      <c r="Y586" s="3">
        <v>1</v>
      </c>
      <c r="Z586" s="3">
        <v>3404</v>
      </c>
      <c r="AA586" s="3">
        <v>72128</v>
      </c>
      <c r="AC586" s="3">
        <v>33</v>
      </c>
      <c r="AD586" s="3">
        <v>1762</v>
      </c>
      <c r="AE586" s="3">
        <v>282</v>
      </c>
      <c r="AF586" s="3" t="s">
        <v>96</v>
      </c>
      <c r="AG586" s="3">
        <v>12452</v>
      </c>
      <c r="AH586" s="3">
        <v>2357</v>
      </c>
      <c r="AI586" s="3">
        <v>406</v>
      </c>
      <c r="AK586" s="3">
        <v>2</v>
      </c>
      <c r="AL586" s="3">
        <v>16</v>
      </c>
      <c r="AM586" s="3">
        <v>88</v>
      </c>
      <c r="AN586" s="3">
        <v>97667</v>
      </c>
      <c r="AO586" s="3">
        <v>0</v>
      </c>
      <c r="AP586" s="3">
        <v>36</v>
      </c>
      <c r="AQ586" s="3">
        <v>266</v>
      </c>
      <c r="AR586" s="5">
        <v>42583</v>
      </c>
      <c r="AS586" s="3">
        <v>1</v>
      </c>
      <c r="AT586" s="3">
        <v>0</v>
      </c>
      <c r="AU586" s="3">
        <v>0</v>
      </c>
      <c r="AV586" s="3">
        <v>56340</v>
      </c>
      <c r="AX586" s="3">
        <v>44520</v>
      </c>
      <c r="AZ586" s="3">
        <v>17.7</v>
      </c>
      <c r="BA586" s="3">
        <v>0</v>
      </c>
      <c r="BB586" s="3">
        <v>3712</v>
      </c>
      <c r="BC586" s="3">
        <v>46</v>
      </c>
      <c r="BD586" s="3">
        <v>146</v>
      </c>
      <c r="BE586" s="3">
        <v>54</v>
      </c>
      <c r="BF586" s="3">
        <v>684</v>
      </c>
      <c r="BG586" s="3">
        <v>54</v>
      </c>
      <c r="BH586" s="3">
        <v>4</v>
      </c>
      <c r="BI586" s="3">
        <v>54</v>
      </c>
      <c r="BJ586" s="3">
        <v>8886</v>
      </c>
      <c r="BK586" s="3">
        <v>8894</v>
      </c>
      <c r="BL586" s="3">
        <v>0.62</v>
      </c>
      <c r="BM586" s="3">
        <v>48.8</v>
      </c>
      <c r="BN586" s="5">
        <v>33823</v>
      </c>
      <c r="BO586" s="3">
        <v>1</v>
      </c>
      <c r="BP586" s="3">
        <v>1</v>
      </c>
      <c r="BQ586" s="3" t="s">
        <v>89</v>
      </c>
      <c r="BR586" s="3" t="s">
        <v>150</v>
      </c>
      <c r="BS586" s="3">
        <v>142269</v>
      </c>
      <c r="BT586" s="3">
        <v>8</v>
      </c>
      <c r="BV586" s="3" t="s">
        <v>1361</v>
      </c>
      <c r="BW586" s="3" t="s">
        <v>99</v>
      </c>
      <c r="BX586" s="3">
        <v>4</v>
      </c>
      <c r="BY586" s="3" t="s">
        <v>100</v>
      </c>
      <c r="CA586" s="3" t="s">
        <v>101</v>
      </c>
      <c r="CD586" s="3">
        <v>27.890346699999998</v>
      </c>
      <c r="CE586" s="3">
        <v>2522</v>
      </c>
      <c r="CF586" s="3">
        <v>-97.110253499999999</v>
      </c>
      <c r="CI586" s="3" t="s">
        <v>102</v>
      </c>
      <c r="CJ586" s="3" t="s">
        <v>89</v>
      </c>
      <c r="CK586" s="3" t="s">
        <v>1365</v>
      </c>
      <c r="CL586" s="3">
        <v>249131</v>
      </c>
      <c r="CN586" s="3">
        <v>12</v>
      </c>
      <c r="CO586" s="3">
        <v>0</v>
      </c>
      <c r="CP586" s="3">
        <v>0</v>
      </c>
    </row>
    <row r="587" spans="1:94" ht="60">
      <c r="A587" s="4">
        <v>42355315880000</v>
      </c>
      <c r="B587" s="7">
        <v>4235531588</v>
      </c>
      <c r="C587" s="4">
        <f>COUNTIF(Table2[API 10/UWI],Table1[[#This Row],[Cleaned API]])</f>
        <v>1</v>
      </c>
      <c r="D587" s="7" t="str">
        <f>IFERROR(INDEX(Table2[Permit Type],MATCH(Table1[[#This Row],[Cleaned API]],Table2[API 10/UWI],0)), "Not in Permit List")</f>
        <v>DeepenWithinCasing</v>
      </c>
      <c r="E587" s="7" t="str">
        <f>IF(AND(Table1[[#This Row],[Occurences in Magnum Permit List]]&gt;0, Table1[[#This Row],[Data Pull Permit Type]]="NewDrill"), "Y", "N")</f>
        <v>N</v>
      </c>
      <c r="F587" s="3" t="s">
        <v>89</v>
      </c>
      <c r="G587" s="3" t="s">
        <v>1366</v>
      </c>
      <c r="H587" s="8">
        <v>1</v>
      </c>
      <c r="I587" s="3" t="s">
        <v>363</v>
      </c>
      <c r="J587" s="3" t="str">
        <f>LEFT(Table1[[#This Row],[County/Parish]],LEN(Table1[[#This Row],[County/Parish]])-5)</f>
        <v>NUECES</v>
      </c>
      <c r="K587" s="3" t="s">
        <v>1367</v>
      </c>
      <c r="L587" s="3" t="s">
        <v>93</v>
      </c>
      <c r="M587" s="3" t="s">
        <v>94</v>
      </c>
      <c r="N587" s="3" t="s">
        <v>95</v>
      </c>
      <c r="O587" s="3">
        <v>12450</v>
      </c>
      <c r="P587" s="5">
        <v>32190</v>
      </c>
      <c r="Q587" s="5">
        <v>33573</v>
      </c>
      <c r="R587" s="5">
        <v>43586</v>
      </c>
      <c r="S587" s="3">
        <v>153</v>
      </c>
      <c r="T587" s="3">
        <v>419826</v>
      </c>
      <c r="V587" s="3">
        <v>15301</v>
      </c>
      <c r="X587" s="3">
        <v>2146</v>
      </c>
      <c r="Z587" s="3">
        <v>5032</v>
      </c>
      <c r="AA587" s="3">
        <v>85272</v>
      </c>
      <c r="AC587" s="3">
        <v>457</v>
      </c>
      <c r="AD587" s="3">
        <v>6656</v>
      </c>
      <c r="AE587" s="3">
        <v>1846</v>
      </c>
      <c r="AF587" s="3" t="s">
        <v>96</v>
      </c>
      <c r="AG587" s="3">
        <v>43754</v>
      </c>
      <c r="AH587" s="3">
        <v>9138</v>
      </c>
      <c r="AI587" s="3">
        <v>484</v>
      </c>
      <c r="AK587" s="3">
        <v>7</v>
      </c>
      <c r="AL587" s="3">
        <v>50</v>
      </c>
      <c r="AM587" s="3">
        <v>259</v>
      </c>
      <c r="AN587" s="3">
        <v>299613</v>
      </c>
      <c r="AO587" s="3">
        <v>0</v>
      </c>
      <c r="AR587" s="5">
        <v>42583</v>
      </c>
      <c r="AT587" s="3">
        <v>0</v>
      </c>
      <c r="AU587" s="3">
        <v>0</v>
      </c>
      <c r="AV587" s="3">
        <v>38440</v>
      </c>
      <c r="AX587" s="3">
        <v>27440</v>
      </c>
      <c r="AZ587" s="3">
        <v>26</v>
      </c>
      <c r="BB587" s="3">
        <v>8034</v>
      </c>
      <c r="BC587" s="3">
        <v>2</v>
      </c>
      <c r="BD587" s="3">
        <v>2146</v>
      </c>
      <c r="BE587" s="3">
        <v>330</v>
      </c>
      <c r="BF587" s="3">
        <v>2146</v>
      </c>
      <c r="BG587" s="3">
        <v>330</v>
      </c>
      <c r="BH587" s="3">
        <v>13</v>
      </c>
      <c r="BI587" s="3">
        <v>330</v>
      </c>
      <c r="BJ587" s="3">
        <v>10547</v>
      </c>
      <c r="BK587" s="3">
        <v>10559</v>
      </c>
      <c r="BL587" s="3">
        <v>0.66</v>
      </c>
      <c r="BM587" s="3">
        <v>58</v>
      </c>
      <c r="BN587" s="5">
        <v>33579</v>
      </c>
      <c r="BO587" s="3">
        <v>1</v>
      </c>
      <c r="BP587" s="3">
        <v>1</v>
      </c>
      <c r="BQ587" s="3" t="s">
        <v>842</v>
      </c>
      <c r="BR587" s="3" t="s">
        <v>335</v>
      </c>
      <c r="BS587" s="3">
        <v>140637</v>
      </c>
      <c r="BT587" s="3">
        <v>12</v>
      </c>
      <c r="BV587" s="3" t="s">
        <v>1368</v>
      </c>
      <c r="BW587" s="3" t="s">
        <v>99</v>
      </c>
      <c r="BX587" s="3">
        <v>4</v>
      </c>
      <c r="BY587" s="3" t="s">
        <v>100</v>
      </c>
      <c r="CA587" s="3" t="s">
        <v>101</v>
      </c>
      <c r="CD587" s="3">
        <v>27.681655599999999</v>
      </c>
      <c r="CE587" s="3">
        <v>411</v>
      </c>
      <c r="CF587" s="3">
        <v>-97.500624700000003</v>
      </c>
      <c r="CI587" s="3" t="s">
        <v>102</v>
      </c>
      <c r="CJ587" s="3" t="s">
        <v>89</v>
      </c>
      <c r="CK587" s="3" t="s">
        <v>537</v>
      </c>
      <c r="CL587" s="3">
        <v>248733</v>
      </c>
      <c r="CM587" s="3">
        <v>2146</v>
      </c>
      <c r="CO587" s="3">
        <v>0</v>
      </c>
      <c r="CP587" s="3">
        <v>0</v>
      </c>
    </row>
    <row r="588" spans="1:94" ht="60">
      <c r="A588" s="4">
        <v>42355062630000</v>
      </c>
      <c r="B588" s="7">
        <v>4235506263</v>
      </c>
      <c r="C588" s="4">
        <f>COUNTIF(Table2[API 10/UWI],Table1[[#This Row],[Cleaned API]])</f>
        <v>0</v>
      </c>
      <c r="D588" s="7" t="str">
        <f>IFERROR(INDEX(Table2[Permit Type],MATCH(Table1[[#This Row],[Cleaned API]],Table2[API 10/UWI],0)), "Not in Permit List")</f>
        <v>Not in Permit List</v>
      </c>
      <c r="E588" s="7" t="str">
        <f>IF(AND(Table1[[#This Row],[Occurences in Magnum Permit List]]&gt;0, Table1[[#This Row],[Data Pull Permit Type]]="NewDrill"), "Y", "N")</f>
        <v>N</v>
      </c>
      <c r="F588" s="3" t="s">
        <v>89</v>
      </c>
      <c r="G588" s="3" t="s">
        <v>1369</v>
      </c>
      <c r="H588" s="8">
        <v>1</v>
      </c>
      <c r="I588" s="3" t="s">
        <v>363</v>
      </c>
      <c r="J588" s="3" t="str">
        <f>LEFT(Table1[[#This Row],[County/Parish]],LEN(Table1[[#This Row],[County/Parish]])-5)</f>
        <v>NUECES</v>
      </c>
      <c r="L588" s="3" t="s">
        <v>93</v>
      </c>
      <c r="M588" s="3" t="s">
        <v>94</v>
      </c>
      <c r="N588" s="3" t="s">
        <v>119</v>
      </c>
      <c r="O588" s="3">
        <v>10990</v>
      </c>
      <c r="P588" s="5">
        <v>24365</v>
      </c>
      <c r="AF588" s="3" t="s">
        <v>96</v>
      </c>
      <c r="AR588" s="5">
        <v>42339</v>
      </c>
      <c r="AT588" s="3">
        <v>0</v>
      </c>
      <c r="AU588" s="3">
        <v>0</v>
      </c>
      <c r="BJ588" s="3">
        <v>7796</v>
      </c>
      <c r="BK588" s="3">
        <v>7814</v>
      </c>
      <c r="BN588" s="5">
        <v>33126</v>
      </c>
      <c r="BO588" s="3">
        <v>1</v>
      </c>
      <c r="BS588" s="3">
        <v>136903</v>
      </c>
      <c r="BT588" s="3">
        <v>18</v>
      </c>
      <c r="BV588" s="3" t="s">
        <v>114</v>
      </c>
      <c r="BW588" s="3" t="s">
        <v>99</v>
      </c>
      <c r="BX588" s="3">
        <v>4</v>
      </c>
      <c r="BY588" s="3" t="s">
        <v>100</v>
      </c>
      <c r="CA588" s="3" t="s">
        <v>101</v>
      </c>
      <c r="CD588" s="3">
        <v>27.890042999999999</v>
      </c>
      <c r="CE588" s="3">
        <v>2522</v>
      </c>
      <c r="CF588" s="3">
        <v>-97.113699800000006</v>
      </c>
      <c r="CI588" s="3" t="s">
        <v>102</v>
      </c>
      <c r="CJ588" s="3" t="s">
        <v>89</v>
      </c>
      <c r="CK588" s="3" t="s">
        <v>1370</v>
      </c>
      <c r="CL588" s="3">
        <v>247735</v>
      </c>
      <c r="CP588" s="3">
        <v>0</v>
      </c>
    </row>
    <row r="589" spans="1:94" ht="60">
      <c r="A589" s="4">
        <v>42409323280000</v>
      </c>
      <c r="B589" s="7">
        <v>4240932328</v>
      </c>
      <c r="C589" s="4">
        <f>COUNTIF(Table2[API 10/UWI],Table1[[#This Row],[Cleaned API]])</f>
        <v>2</v>
      </c>
      <c r="D589" s="7" t="str">
        <f>IFERROR(INDEX(Table2[Permit Type],MATCH(Table1[[#This Row],[Cleaned API]],Table2[API 10/UWI],0)), "Not in Permit List")</f>
        <v>Recomplete</v>
      </c>
      <c r="E589" s="7" t="str">
        <f>IF(AND(Table1[[#This Row],[Occurences in Magnum Permit List]]&gt;0, Table1[[#This Row],[Data Pull Permit Type]]="NewDrill"), "Y", "N")</f>
        <v>N</v>
      </c>
      <c r="F589" s="3" t="s">
        <v>502</v>
      </c>
      <c r="G589" s="3" t="s">
        <v>1342</v>
      </c>
      <c r="H589" s="8">
        <v>1</v>
      </c>
      <c r="I589" s="3" t="s">
        <v>293</v>
      </c>
      <c r="J589" s="3" t="str">
        <f>LEFT(Table1[[#This Row],[County/Parish]],LEN(Table1[[#This Row],[County/Parish]])-5)</f>
        <v>SAN PATRICIO</v>
      </c>
      <c r="K589" s="3" t="s">
        <v>1371</v>
      </c>
      <c r="L589" s="3" t="s">
        <v>93</v>
      </c>
      <c r="M589" s="3" t="s">
        <v>94</v>
      </c>
      <c r="N589" s="3" t="s">
        <v>95</v>
      </c>
      <c r="O589" s="3">
        <v>5810</v>
      </c>
      <c r="P589" s="5">
        <v>32907</v>
      </c>
      <c r="Q589" s="5">
        <v>33086</v>
      </c>
      <c r="R589" s="5">
        <v>35278</v>
      </c>
      <c r="S589" s="3">
        <v>73</v>
      </c>
      <c r="T589" s="3">
        <v>837501</v>
      </c>
      <c r="V589" s="3">
        <v>3137</v>
      </c>
      <c r="Y589" s="3">
        <v>47</v>
      </c>
      <c r="Z589" s="3">
        <v>9819</v>
      </c>
      <c r="AA589" s="3">
        <v>142721</v>
      </c>
      <c r="AC589" s="3">
        <v>33</v>
      </c>
      <c r="AD589" s="3">
        <v>5187</v>
      </c>
      <c r="AE589" s="3">
        <v>534</v>
      </c>
      <c r="AF589" s="3" t="s">
        <v>96</v>
      </c>
      <c r="AG589" s="3">
        <v>101361</v>
      </c>
      <c r="AH589" s="3">
        <v>17428</v>
      </c>
      <c r="AI589" s="3">
        <v>450</v>
      </c>
      <c r="AK589" s="3">
        <v>3</v>
      </c>
      <c r="AL589" s="3">
        <v>95</v>
      </c>
      <c r="AM589" s="3">
        <v>550</v>
      </c>
      <c r="AN589" s="3">
        <v>567833</v>
      </c>
      <c r="AO589" s="3">
        <v>2</v>
      </c>
      <c r="AP589" s="3">
        <v>129</v>
      </c>
      <c r="AQ589" s="3">
        <v>58314</v>
      </c>
      <c r="AR589" s="5">
        <v>35216</v>
      </c>
      <c r="AS589" s="3">
        <v>1956</v>
      </c>
      <c r="AT589" s="3">
        <v>40</v>
      </c>
      <c r="AU589" s="3">
        <v>500</v>
      </c>
      <c r="AV589" s="3">
        <v>187580</v>
      </c>
      <c r="AW589" s="3">
        <v>1144416.6669999999</v>
      </c>
      <c r="AX589" s="3">
        <v>266980</v>
      </c>
      <c r="AY589" s="3">
        <v>0.874</v>
      </c>
      <c r="AZ589" s="3">
        <v>5.3</v>
      </c>
      <c r="BA589" s="3">
        <v>0</v>
      </c>
      <c r="BB589" s="3">
        <v>20625</v>
      </c>
      <c r="BC589" s="3">
        <v>5</v>
      </c>
      <c r="BD589" s="3">
        <v>113</v>
      </c>
      <c r="BE589" s="3">
        <v>6</v>
      </c>
      <c r="BF589" s="3">
        <v>3550</v>
      </c>
      <c r="BG589" s="3">
        <v>5</v>
      </c>
      <c r="BH589" s="3">
        <v>21</v>
      </c>
      <c r="BI589" s="3">
        <v>5</v>
      </c>
      <c r="BJ589" s="3">
        <v>5108</v>
      </c>
      <c r="BK589" s="3">
        <v>5168</v>
      </c>
      <c r="BL589" s="3">
        <v>0.63</v>
      </c>
      <c r="BM589" s="3">
        <v>52.4</v>
      </c>
      <c r="BN589" s="5">
        <v>32954</v>
      </c>
      <c r="BO589" s="3">
        <v>1</v>
      </c>
      <c r="BP589" s="3">
        <v>1</v>
      </c>
      <c r="BQ589" s="3" t="s">
        <v>1343</v>
      </c>
      <c r="BR589" s="3" t="s">
        <v>1132</v>
      </c>
      <c r="BS589" s="3">
        <v>134475</v>
      </c>
      <c r="BT589" s="3">
        <v>60</v>
      </c>
      <c r="BV589" s="3" t="s">
        <v>749</v>
      </c>
      <c r="BW589" s="3" t="s">
        <v>99</v>
      </c>
      <c r="BX589" s="3">
        <v>4</v>
      </c>
      <c r="BY589" s="3" t="s">
        <v>100</v>
      </c>
      <c r="BZ589" s="3">
        <v>65</v>
      </c>
      <c r="CA589" s="3" t="s">
        <v>101</v>
      </c>
      <c r="CD589" s="3">
        <v>28.111601499999999</v>
      </c>
      <c r="CE589" s="3">
        <v>316</v>
      </c>
      <c r="CF589" s="3">
        <v>-97.682949100000002</v>
      </c>
      <c r="CI589" s="3" t="s">
        <v>102</v>
      </c>
      <c r="CJ589" s="3" t="s">
        <v>502</v>
      </c>
      <c r="CK589" s="3" t="s">
        <v>401</v>
      </c>
      <c r="CL589" s="3">
        <v>247245</v>
      </c>
      <c r="CM589" s="3">
        <v>24</v>
      </c>
      <c r="CN589" s="3">
        <v>27466</v>
      </c>
      <c r="CO589" s="3">
        <v>517</v>
      </c>
      <c r="CP589" s="3">
        <v>0</v>
      </c>
    </row>
    <row r="590" spans="1:94" ht="60">
      <c r="A590" s="4">
        <v>42215315720000</v>
      </c>
      <c r="B590" s="7">
        <v>4221531572</v>
      </c>
      <c r="C590" s="4">
        <f>COUNTIF(Table2[API 10/UWI],Table1[[#This Row],[Cleaned API]])</f>
        <v>0</v>
      </c>
      <c r="D590" s="7" t="str">
        <f>IFERROR(INDEX(Table2[Permit Type],MATCH(Table1[[#This Row],[Cleaned API]],Table2[API 10/UWI],0)), "Not in Permit List")</f>
        <v>Not in Permit List</v>
      </c>
      <c r="E590" s="7" t="str">
        <f>IF(AND(Table1[[#This Row],[Occurences in Magnum Permit List]]&gt;0, Table1[[#This Row],[Data Pull Permit Type]]="NewDrill"), "Y", "N")</f>
        <v>N</v>
      </c>
      <c r="F590" s="3" t="s">
        <v>490</v>
      </c>
      <c r="G590" s="3" t="s">
        <v>1372</v>
      </c>
      <c r="H590" s="8">
        <v>1</v>
      </c>
      <c r="I590" s="3" t="s">
        <v>443</v>
      </c>
      <c r="J590" s="3" t="str">
        <f>LEFT(Table1[[#This Row],[County/Parish]],LEN(Table1[[#This Row],[County/Parish]])-5)</f>
        <v>HIDALGO</v>
      </c>
      <c r="K590" s="3">
        <v>9600</v>
      </c>
      <c r="L590" s="3" t="s">
        <v>93</v>
      </c>
      <c r="M590" s="3" t="s">
        <v>94</v>
      </c>
      <c r="N590" s="3" t="s">
        <v>95</v>
      </c>
      <c r="O590" s="3">
        <v>9725</v>
      </c>
      <c r="P590" s="5">
        <v>31036</v>
      </c>
      <c r="Q590" s="5">
        <v>32933</v>
      </c>
      <c r="R590" s="5">
        <v>34486</v>
      </c>
      <c r="S590" s="3">
        <v>42</v>
      </c>
      <c r="T590" s="3">
        <v>29547</v>
      </c>
      <c r="V590" s="3">
        <v>58</v>
      </c>
      <c r="Y590" s="3">
        <v>28</v>
      </c>
      <c r="Z590" s="3">
        <v>7367</v>
      </c>
      <c r="AA590" s="3">
        <v>4983</v>
      </c>
      <c r="AD590" s="3">
        <v>1044</v>
      </c>
      <c r="AE590" s="3">
        <v>55</v>
      </c>
      <c r="AF590" s="3" t="s">
        <v>96</v>
      </c>
      <c r="AG590" s="3">
        <v>14394</v>
      </c>
      <c r="AH590" s="3">
        <v>2454</v>
      </c>
      <c r="AI590" s="3">
        <v>3323</v>
      </c>
      <c r="AK590" s="3">
        <v>0</v>
      </c>
      <c r="AL590" s="3">
        <v>34</v>
      </c>
      <c r="AM590" s="3">
        <v>205</v>
      </c>
      <c r="AN590" s="3">
        <v>205333</v>
      </c>
      <c r="AO590" s="3">
        <v>10</v>
      </c>
      <c r="AQ590" s="3">
        <v>3744</v>
      </c>
      <c r="AR590" s="5">
        <v>34486</v>
      </c>
      <c r="AS590" s="3">
        <v>1378</v>
      </c>
      <c r="AT590" s="3">
        <v>0</v>
      </c>
      <c r="AU590" s="3">
        <v>0</v>
      </c>
      <c r="AV590" s="3">
        <v>6154000</v>
      </c>
      <c r="AX590" s="3">
        <v>509430</v>
      </c>
      <c r="AZ590" s="3">
        <v>0.2</v>
      </c>
      <c r="BA590" s="3">
        <v>0</v>
      </c>
      <c r="BB590" s="3">
        <v>6154</v>
      </c>
      <c r="BC590" s="3">
        <v>2</v>
      </c>
      <c r="BD590" s="3">
        <v>54</v>
      </c>
      <c r="BE590" s="3">
        <v>4</v>
      </c>
      <c r="BF590" s="3">
        <v>1027</v>
      </c>
      <c r="BG590" s="3">
        <v>2</v>
      </c>
      <c r="BH590" s="3">
        <v>6</v>
      </c>
      <c r="BI590" s="3">
        <v>2</v>
      </c>
      <c r="BJ590" s="3">
        <v>9576</v>
      </c>
      <c r="BK590" s="3">
        <v>9624</v>
      </c>
      <c r="BL590" s="3">
        <v>0.62</v>
      </c>
      <c r="BN590" s="5">
        <v>32960</v>
      </c>
      <c r="BO590" s="3">
        <v>1</v>
      </c>
      <c r="BP590" s="3">
        <v>1</v>
      </c>
      <c r="BQ590" s="3" t="s">
        <v>1373</v>
      </c>
      <c r="BR590" s="3" t="s">
        <v>1041</v>
      </c>
      <c r="BS590" s="3">
        <v>134257</v>
      </c>
      <c r="BT590" s="3">
        <v>48</v>
      </c>
      <c r="BV590" s="3" t="s">
        <v>556</v>
      </c>
      <c r="BW590" s="3" t="s">
        <v>99</v>
      </c>
      <c r="BX590" s="3">
        <v>4</v>
      </c>
      <c r="BY590" s="3" t="s">
        <v>100</v>
      </c>
      <c r="CA590" s="3" t="s">
        <v>101</v>
      </c>
      <c r="CD590" s="3">
        <v>26.578216300000001</v>
      </c>
      <c r="CE590" s="3">
        <v>290</v>
      </c>
      <c r="CF590" s="3">
        <v>-98.069458600000004</v>
      </c>
      <c r="CI590" s="3" t="s">
        <v>102</v>
      </c>
      <c r="CJ590" s="3" t="s">
        <v>495</v>
      </c>
      <c r="CK590" s="3" t="s">
        <v>558</v>
      </c>
      <c r="CL590" s="3">
        <v>247202</v>
      </c>
      <c r="CN590" s="3">
        <v>157</v>
      </c>
      <c r="CO590" s="3">
        <v>56</v>
      </c>
      <c r="CP590" s="3">
        <v>0</v>
      </c>
    </row>
    <row r="591" spans="1:94" ht="60">
      <c r="A591" s="4">
        <v>42409322060000</v>
      </c>
      <c r="B591" s="7">
        <v>4240932206</v>
      </c>
      <c r="C591" s="4">
        <f>COUNTIF(Table2[API 10/UWI],Table1[[#This Row],[Cleaned API]])</f>
        <v>2</v>
      </c>
      <c r="D591" s="7" t="str">
        <f>IFERROR(INDEX(Table2[Permit Type],MATCH(Table1[[#This Row],[Cleaned API]],Table2[API 10/UWI],0)), "Not in Permit List")</f>
        <v>PlugBack</v>
      </c>
      <c r="E591" s="7" t="str">
        <f>IF(AND(Table1[[#This Row],[Occurences in Magnum Permit List]]&gt;0, Table1[[#This Row],[Data Pull Permit Type]]="NewDrill"), "Y", "N")</f>
        <v>N</v>
      </c>
      <c r="F591" s="3" t="s">
        <v>490</v>
      </c>
      <c r="G591" s="3" t="s">
        <v>1374</v>
      </c>
      <c r="H591" s="8">
        <v>1</v>
      </c>
      <c r="I591" s="3" t="s">
        <v>293</v>
      </c>
      <c r="J591" s="3" t="str">
        <f>LEFT(Table1[[#This Row],[County/Parish]],LEN(Table1[[#This Row],[County/Parish]])-5)</f>
        <v>SAN PATRICIO</v>
      </c>
      <c r="K591" s="3">
        <v>5400</v>
      </c>
      <c r="L591" s="3" t="s">
        <v>93</v>
      </c>
      <c r="M591" s="3" t="s">
        <v>94</v>
      </c>
      <c r="N591" s="3" t="s">
        <v>95</v>
      </c>
      <c r="O591" s="3">
        <v>7994</v>
      </c>
      <c r="P591" s="5">
        <v>32111</v>
      </c>
      <c r="Q591" s="5">
        <v>32874</v>
      </c>
      <c r="R591" s="5">
        <v>33543</v>
      </c>
      <c r="S591" s="3">
        <v>23</v>
      </c>
      <c r="T591" s="3">
        <v>90074</v>
      </c>
      <c r="V591" s="3">
        <v>383</v>
      </c>
      <c r="Y591" s="3">
        <v>151</v>
      </c>
      <c r="Z591" s="3">
        <v>6620</v>
      </c>
      <c r="AA591" s="3">
        <v>15395</v>
      </c>
      <c r="AC591" s="3">
        <v>20</v>
      </c>
      <c r="AD591" s="3">
        <v>3686</v>
      </c>
      <c r="AE591" s="3">
        <v>132</v>
      </c>
      <c r="AF591" s="3" t="s">
        <v>96</v>
      </c>
      <c r="AG591" s="3">
        <v>33173</v>
      </c>
      <c r="AH591" s="3">
        <v>5661</v>
      </c>
      <c r="AI591" s="3">
        <v>663</v>
      </c>
      <c r="AK591" s="3">
        <v>1</v>
      </c>
      <c r="AL591" s="3">
        <v>40</v>
      </c>
      <c r="AM591" s="3">
        <v>235</v>
      </c>
      <c r="AN591" s="3">
        <v>241036</v>
      </c>
      <c r="AO591" s="3">
        <v>11</v>
      </c>
      <c r="AP591" s="3">
        <v>219</v>
      </c>
      <c r="AQ591" s="3">
        <v>54430</v>
      </c>
      <c r="AR591" s="5">
        <v>33548</v>
      </c>
      <c r="AS591" s="3">
        <v>1538</v>
      </c>
      <c r="AT591" s="3">
        <v>1250</v>
      </c>
      <c r="AU591" s="3">
        <v>1600</v>
      </c>
      <c r="AV591" s="3">
        <v>235040</v>
      </c>
      <c r="AW591" s="3">
        <v>217341.46299999999</v>
      </c>
      <c r="AX591" s="3">
        <v>235180</v>
      </c>
      <c r="AY591" s="3">
        <v>4.601</v>
      </c>
      <c r="AZ591" s="3">
        <v>4.3</v>
      </c>
      <c r="BA591" s="3">
        <v>0</v>
      </c>
      <c r="BB591" s="3">
        <v>6581</v>
      </c>
      <c r="BC591" s="3">
        <v>2</v>
      </c>
      <c r="BD591" s="3">
        <v>35</v>
      </c>
      <c r="BE591" s="3">
        <v>3</v>
      </c>
      <c r="BF591" s="3">
        <v>1125</v>
      </c>
      <c r="BG591" s="3">
        <v>2</v>
      </c>
      <c r="BH591" s="3">
        <v>7</v>
      </c>
      <c r="BI591" s="3">
        <v>2</v>
      </c>
      <c r="BJ591" s="3">
        <v>5439</v>
      </c>
      <c r="BK591" s="3">
        <v>5442</v>
      </c>
      <c r="BL591" s="3">
        <v>0.57999999999999996</v>
      </c>
      <c r="BM591" s="3">
        <v>46</v>
      </c>
      <c r="BN591" s="5">
        <v>32882</v>
      </c>
      <c r="BO591" s="3">
        <v>1</v>
      </c>
      <c r="BP591" s="3">
        <v>1</v>
      </c>
      <c r="BQ591" s="3" t="s">
        <v>1234</v>
      </c>
      <c r="BR591" s="3" t="s">
        <v>1375</v>
      </c>
      <c r="BS591" s="3">
        <v>133348</v>
      </c>
      <c r="BT591" s="3">
        <v>3</v>
      </c>
      <c r="BV591" s="3" t="s">
        <v>1376</v>
      </c>
      <c r="BW591" s="3" t="s">
        <v>99</v>
      </c>
      <c r="BX591" s="3">
        <v>4</v>
      </c>
      <c r="BY591" s="3" t="s">
        <v>100</v>
      </c>
      <c r="CA591" s="3" t="s">
        <v>101</v>
      </c>
      <c r="CD591" s="3">
        <v>27.979468300000001</v>
      </c>
      <c r="CE591" s="3">
        <v>46</v>
      </c>
      <c r="CF591" s="3">
        <v>-97.581887499999993</v>
      </c>
      <c r="CI591" s="3" t="s">
        <v>102</v>
      </c>
      <c r="CJ591" s="3" t="s">
        <v>495</v>
      </c>
      <c r="CK591" s="3" t="s">
        <v>1377</v>
      </c>
      <c r="CL591" s="3">
        <v>246937</v>
      </c>
      <c r="CM591" s="3">
        <v>164</v>
      </c>
      <c r="CN591" s="3">
        <v>35644</v>
      </c>
      <c r="CO591" s="3">
        <v>5082</v>
      </c>
      <c r="CP591" s="3">
        <v>0</v>
      </c>
    </row>
    <row r="592" spans="1:94" ht="60">
      <c r="A592" s="4">
        <v>42427320010000</v>
      </c>
      <c r="B592" s="7">
        <v>4242732001</v>
      </c>
      <c r="C592" s="4">
        <f>COUNTIF(Table2[API 10/UWI],Table1[[#This Row],[Cleaned API]])</f>
        <v>0</v>
      </c>
      <c r="D592" s="7" t="str">
        <f>IFERROR(INDEX(Table2[Permit Type],MATCH(Table1[[#This Row],[Cleaned API]],Table2[API 10/UWI],0)), "Not in Permit List")</f>
        <v>Not in Permit List</v>
      </c>
      <c r="E592" s="7" t="str">
        <f>IF(AND(Table1[[#This Row],[Occurences in Magnum Permit List]]&gt;0, Table1[[#This Row],[Data Pull Permit Type]]="NewDrill"), "Y", "N")</f>
        <v>N</v>
      </c>
      <c r="F592" s="3" t="s">
        <v>490</v>
      </c>
      <c r="G592" s="3" t="s">
        <v>1378</v>
      </c>
      <c r="H592" s="8">
        <v>2</v>
      </c>
      <c r="I592" s="3" t="s">
        <v>1149</v>
      </c>
      <c r="J592" s="3" t="str">
        <f>LEFT(Table1[[#This Row],[County/Parish]],LEN(Table1[[#This Row],[County/Parish]])-5)</f>
        <v>STARR</v>
      </c>
      <c r="K592" s="3" t="s">
        <v>1379</v>
      </c>
      <c r="L592" s="3" t="s">
        <v>93</v>
      </c>
      <c r="M592" s="3" t="s">
        <v>194</v>
      </c>
      <c r="N592" s="3" t="s">
        <v>95</v>
      </c>
      <c r="O592" s="3">
        <v>4610</v>
      </c>
      <c r="P592" s="5">
        <v>32587</v>
      </c>
      <c r="Q592" s="5">
        <v>32721</v>
      </c>
      <c r="R592" s="5">
        <v>35886</v>
      </c>
      <c r="S592" s="3">
        <v>103</v>
      </c>
      <c r="T592" s="3">
        <v>298879</v>
      </c>
      <c r="V592" s="3">
        <v>1840</v>
      </c>
      <c r="X592" s="3">
        <v>1</v>
      </c>
      <c r="Y592" s="3">
        <v>197</v>
      </c>
      <c r="Z592" s="3">
        <v>0</v>
      </c>
      <c r="AA592" s="3">
        <v>51653</v>
      </c>
      <c r="AD592" s="3">
        <v>89</v>
      </c>
      <c r="AE592" s="3">
        <v>0</v>
      </c>
      <c r="AF592" s="3" t="s">
        <v>96</v>
      </c>
      <c r="AG592" s="3">
        <v>23637</v>
      </c>
      <c r="AH592" s="3">
        <v>3940</v>
      </c>
      <c r="AI592" s="3">
        <v>0</v>
      </c>
      <c r="AK592" s="3">
        <v>0</v>
      </c>
      <c r="AL592" s="3">
        <v>21</v>
      </c>
      <c r="AM592" s="3">
        <v>127</v>
      </c>
      <c r="AN592" s="3">
        <v>126967</v>
      </c>
      <c r="AO592" s="3">
        <v>0</v>
      </c>
      <c r="AP592" s="3">
        <v>209</v>
      </c>
      <c r="AQ592" s="3">
        <v>4386</v>
      </c>
      <c r="AR592" s="5">
        <v>38808</v>
      </c>
      <c r="AS592" s="3">
        <v>0</v>
      </c>
      <c r="AT592" s="3">
        <v>0</v>
      </c>
      <c r="AU592" s="3">
        <v>0</v>
      </c>
      <c r="AW592" s="3">
        <v>10056.25</v>
      </c>
      <c r="AX592" s="3">
        <v>162430</v>
      </c>
      <c r="AY592" s="3">
        <v>99.441000000000003</v>
      </c>
      <c r="AZ592" s="3">
        <v>0</v>
      </c>
      <c r="BA592" s="3">
        <v>5.0999999999999996</v>
      </c>
      <c r="BB592" s="3">
        <v>5960</v>
      </c>
      <c r="BC592" s="3">
        <v>32</v>
      </c>
      <c r="BD592" s="3">
        <v>91</v>
      </c>
      <c r="BE592" s="3">
        <v>49</v>
      </c>
      <c r="BF592" s="3">
        <v>993</v>
      </c>
      <c r="BG592" s="3">
        <v>32</v>
      </c>
      <c r="BH592" s="3">
        <v>6</v>
      </c>
      <c r="BI592" s="3">
        <v>32</v>
      </c>
      <c r="BJ592" s="3">
        <v>3170</v>
      </c>
      <c r="BK592" s="3">
        <v>3182</v>
      </c>
      <c r="BL592" s="3">
        <v>0.86</v>
      </c>
      <c r="BM592" s="3">
        <v>68.099999999999994</v>
      </c>
      <c r="BN592" s="5">
        <v>32589</v>
      </c>
      <c r="BO592" s="3">
        <v>1</v>
      </c>
      <c r="BP592" s="3">
        <v>1</v>
      </c>
      <c r="BQ592" s="3" t="s">
        <v>1150</v>
      </c>
      <c r="BR592" s="3" t="s">
        <v>165</v>
      </c>
      <c r="BS592" s="3">
        <v>130863</v>
      </c>
      <c r="BT592" s="3">
        <v>12</v>
      </c>
      <c r="BV592" s="3" t="s">
        <v>1151</v>
      </c>
      <c r="BW592" s="3" t="s">
        <v>99</v>
      </c>
      <c r="BX592" s="3">
        <v>4</v>
      </c>
      <c r="BY592" s="3" t="s">
        <v>100</v>
      </c>
      <c r="BZ592" s="3">
        <v>553</v>
      </c>
      <c r="CA592" s="3" t="s">
        <v>101</v>
      </c>
      <c r="CD592" s="3">
        <v>26.5760863</v>
      </c>
      <c r="CE592" s="3">
        <v>383</v>
      </c>
      <c r="CF592" s="3">
        <v>-98.561948400000006</v>
      </c>
      <c r="CI592" s="3" t="s">
        <v>102</v>
      </c>
      <c r="CJ592" s="3" t="s">
        <v>495</v>
      </c>
      <c r="CK592" s="3" t="s">
        <v>1152</v>
      </c>
      <c r="CL592" s="3">
        <v>246320</v>
      </c>
      <c r="CM592" s="3">
        <v>160</v>
      </c>
      <c r="CN592" s="3">
        <v>1609</v>
      </c>
      <c r="CO592" s="3">
        <v>0</v>
      </c>
      <c r="CP592" s="3">
        <v>6955</v>
      </c>
    </row>
    <row r="593" spans="1:94" ht="45">
      <c r="A593" s="4">
        <v>42409322450000</v>
      </c>
      <c r="B593" s="7">
        <v>4240932245</v>
      </c>
      <c r="C593" s="4">
        <f>COUNTIF(Table2[API 10/UWI],Table1[[#This Row],[Cleaned API]])</f>
        <v>1</v>
      </c>
      <c r="D593" s="7" t="str">
        <f>IFERROR(INDEX(Table2[Permit Type],MATCH(Table1[[#This Row],[Cleaned API]],Table2[API 10/UWI],0)), "Not in Permit List")</f>
        <v>Recomplete</v>
      </c>
      <c r="E593" s="7" t="str">
        <f>IF(AND(Table1[[#This Row],[Occurences in Magnum Permit List]]&gt;0, Table1[[#This Row],[Data Pull Permit Type]]="NewDrill"), "Y", "N")</f>
        <v>N</v>
      </c>
      <c r="F593" s="3" t="s">
        <v>502</v>
      </c>
      <c r="G593" s="3" t="s">
        <v>1356</v>
      </c>
      <c r="H593" s="8">
        <v>4</v>
      </c>
      <c r="I593" s="3" t="s">
        <v>293</v>
      </c>
      <c r="J593" s="3" t="str">
        <f>LEFT(Table1[[#This Row],[County/Parish]],LEN(Table1[[#This Row],[County/Parish]])-5)</f>
        <v>SAN PATRICIO</v>
      </c>
      <c r="K593" s="3">
        <v>10700</v>
      </c>
      <c r="L593" s="3" t="s">
        <v>93</v>
      </c>
      <c r="M593" s="3" t="s">
        <v>94</v>
      </c>
      <c r="N593" s="3" t="s">
        <v>119</v>
      </c>
      <c r="O593" s="3">
        <v>12980</v>
      </c>
      <c r="P593" s="5">
        <v>32364</v>
      </c>
      <c r="Q593" s="5">
        <v>32478</v>
      </c>
      <c r="R593" s="5">
        <v>34547</v>
      </c>
      <c r="S593" s="3">
        <v>66</v>
      </c>
      <c r="T593" s="3">
        <v>2277919</v>
      </c>
      <c r="V593" s="3">
        <v>49367</v>
      </c>
      <c r="X593" s="3">
        <v>10</v>
      </c>
      <c r="Y593" s="3">
        <v>380</v>
      </c>
      <c r="Z593" s="3">
        <v>14071</v>
      </c>
      <c r="AA593" s="3">
        <v>429020</v>
      </c>
      <c r="AC593" s="3">
        <v>1588</v>
      </c>
      <c r="AD593" s="3">
        <v>44011</v>
      </c>
      <c r="AE593" s="3">
        <v>13808</v>
      </c>
      <c r="AF593" s="3" t="s">
        <v>96</v>
      </c>
      <c r="AG593" s="3">
        <v>447366</v>
      </c>
      <c r="AH593" s="3">
        <v>88369</v>
      </c>
      <c r="AI593" s="3">
        <v>5292</v>
      </c>
      <c r="AK593" s="3">
        <v>108</v>
      </c>
      <c r="AL593" s="3">
        <v>639</v>
      </c>
      <c r="AM593" s="3">
        <v>3185</v>
      </c>
      <c r="AN593" s="3">
        <v>3833065</v>
      </c>
      <c r="AO593" s="3">
        <v>16</v>
      </c>
      <c r="AP593" s="3">
        <v>1356</v>
      </c>
      <c r="AQ593" s="3">
        <v>122490</v>
      </c>
      <c r="AR593" s="5">
        <v>34456</v>
      </c>
      <c r="AS593" s="3">
        <v>671</v>
      </c>
      <c r="AT593" s="3">
        <v>230</v>
      </c>
      <c r="AU593" s="3">
        <v>420</v>
      </c>
      <c r="AV593" s="3">
        <v>29490</v>
      </c>
      <c r="AW593" s="3">
        <v>85532.051000000007</v>
      </c>
      <c r="AX593" s="3">
        <v>46140</v>
      </c>
      <c r="AY593" s="3">
        <v>11.692</v>
      </c>
      <c r="AZ593" s="3">
        <v>33.9</v>
      </c>
      <c r="BA593" s="3">
        <v>26.3</v>
      </c>
      <c r="BB593" s="3">
        <v>107611</v>
      </c>
      <c r="BC593" s="3">
        <v>4</v>
      </c>
      <c r="BD593" s="3">
        <v>3348</v>
      </c>
      <c r="BE593" s="3">
        <v>2</v>
      </c>
      <c r="BF593" s="3">
        <v>21168</v>
      </c>
      <c r="BG593" s="3">
        <v>4</v>
      </c>
      <c r="BH593" s="3">
        <v>127</v>
      </c>
      <c r="BI593" s="3">
        <v>4</v>
      </c>
      <c r="BJ593" s="3">
        <v>11684</v>
      </c>
      <c r="BK593" s="3">
        <v>11721</v>
      </c>
      <c r="BL593" s="3">
        <v>0.65</v>
      </c>
      <c r="BM593" s="3">
        <v>59.1</v>
      </c>
      <c r="BN593" s="5">
        <v>32497</v>
      </c>
      <c r="BO593" s="3">
        <v>1</v>
      </c>
      <c r="BP593" s="3">
        <v>1</v>
      </c>
      <c r="BS593" s="3">
        <v>129405</v>
      </c>
      <c r="BT593" s="3">
        <v>37</v>
      </c>
      <c r="BV593" s="3" t="s">
        <v>1353</v>
      </c>
      <c r="BW593" s="3" t="s">
        <v>99</v>
      </c>
      <c r="BX593" s="3">
        <v>4</v>
      </c>
      <c r="BY593" s="3" t="s">
        <v>100</v>
      </c>
      <c r="CA593" s="3" t="s">
        <v>101</v>
      </c>
      <c r="CD593" s="3">
        <v>27.970039100000001</v>
      </c>
      <c r="CE593" s="3">
        <v>239</v>
      </c>
      <c r="CF593" s="3">
        <v>-97.324504500000003</v>
      </c>
      <c r="CI593" s="3" t="s">
        <v>102</v>
      </c>
      <c r="CJ593" s="3" t="s">
        <v>502</v>
      </c>
      <c r="CK593" s="3" t="s">
        <v>1335</v>
      </c>
      <c r="CL593" s="3">
        <v>245889</v>
      </c>
      <c r="CM593" s="3">
        <v>312</v>
      </c>
      <c r="CN593" s="3">
        <v>26686</v>
      </c>
      <c r="CO593" s="3">
        <v>247</v>
      </c>
      <c r="CP593" s="3">
        <v>0</v>
      </c>
    </row>
    <row r="594" spans="1:94" ht="60">
      <c r="A594" s="4">
        <v>42247314740000</v>
      </c>
      <c r="B594" s="7">
        <v>4224731474</v>
      </c>
      <c r="C594" s="4">
        <f>COUNTIF(Table2[API 10/UWI],Table1[[#This Row],[Cleaned API]])</f>
        <v>1</v>
      </c>
      <c r="D594" s="7" t="str">
        <f>IFERROR(INDEX(Table2[Permit Type],MATCH(Table1[[#This Row],[Cleaned API]],Table2[API 10/UWI],0)), "Not in Permit List")</f>
        <v>PlugBack</v>
      </c>
      <c r="E594" s="7" t="str">
        <f>IF(AND(Table1[[#This Row],[Occurences in Magnum Permit List]]&gt;0, Table1[[#This Row],[Data Pull Permit Type]]="NewDrill"), "Y", "N")</f>
        <v>N</v>
      </c>
      <c r="F594" s="3" t="s">
        <v>502</v>
      </c>
      <c r="G594" s="3" t="s">
        <v>1380</v>
      </c>
      <c r="H594" s="8">
        <v>1</v>
      </c>
      <c r="I594" s="3" t="s">
        <v>1140</v>
      </c>
      <c r="J594" s="3" t="str">
        <f>LEFT(Table1[[#This Row],[County/Parish]],LEN(Table1[[#This Row],[County/Parish]])-5)</f>
        <v>JIM HOGG</v>
      </c>
      <c r="K594" s="3" t="s">
        <v>1381</v>
      </c>
      <c r="L594" s="3" t="s">
        <v>93</v>
      </c>
      <c r="M594" s="3" t="s">
        <v>94</v>
      </c>
      <c r="N594" s="3" t="s">
        <v>95</v>
      </c>
      <c r="O594" s="3">
        <v>12269</v>
      </c>
      <c r="P594" s="5">
        <v>31496</v>
      </c>
      <c r="Q594" s="5">
        <v>32540</v>
      </c>
      <c r="R594" s="5">
        <v>33635</v>
      </c>
      <c r="S594" s="3">
        <v>37</v>
      </c>
      <c r="T594" s="3">
        <v>166518</v>
      </c>
      <c r="V594" s="3">
        <v>829</v>
      </c>
      <c r="Y594" s="3">
        <v>963</v>
      </c>
      <c r="Z594" s="3">
        <v>1039</v>
      </c>
      <c r="AA594" s="3">
        <v>28582</v>
      </c>
      <c r="AD594" s="3">
        <v>678</v>
      </c>
      <c r="AE594" s="3">
        <v>249</v>
      </c>
      <c r="AF594" s="3" t="s">
        <v>96</v>
      </c>
      <c r="AG594" s="3">
        <v>45303</v>
      </c>
      <c r="AH594" s="3">
        <v>7800</v>
      </c>
      <c r="AI594" s="3">
        <v>282</v>
      </c>
      <c r="AK594" s="3">
        <v>0</v>
      </c>
      <c r="AL594" s="3">
        <v>56</v>
      </c>
      <c r="AM594" s="3">
        <v>338</v>
      </c>
      <c r="AN594" s="3">
        <v>338903</v>
      </c>
      <c r="AO594" s="3">
        <v>6</v>
      </c>
      <c r="AP594" s="3">
        <v>285</v>
      </c>
      <c r="AQ594" s="3">
        <v>52927</v>
      </c>
      <c r="AR594" s="5">
        <v>33624</v>
      </c>
      <c r="AS594" s="3">
        <v>331</v>
      </c>
      <c r="AT594" s="3">
        <v>350</v>
      </c>
      <c r="AU594" s="3">
        <v>900</v>
      </c>
      <c r="AV594" s="3">
        <v>2095200</v>
      </c>
      <c r="AW594" s="3">
        <v>316983.33299999998</v>
      </c>
      <c r="AX594" s="3">
        <v>200870</v>
      </c>
      <c r="AY594" s="3">
        <v>3.1549999999999998</v>
      </c>
      <c r="AZ594" s="3">
        <v>0.5</v>
      </c>
      <c r="BA594" s="3">
        <v>0</v>
      </c>
      <c r="BB594" s="3">
        <v>10476</v>
      </c>
      <c r="BC594" s="3">
        <v>2</v>
      </c>
      <c r="BD594" s="3">
        <v>75</v>
      </c>
      <c r="BE594" s="3">
        <v>2</v>
      </c>
      <c r="BF594" s="3">
        <v>1751</v>
      </c>
      <c r="BG594" s="3">
        <v>2</v>
      </c>
      <c r="BH594" s="3">
        <v>11</v>
      </c>
      <c r="BI594" s="3">
        <v>2</v>
      </c>
      <c r="BJ594" s="3">
        <v>5356</v>
      </c>
      <c r="BK594" s="3">
        <v>5364</v>
      </c>
      <c r="BL594" s="3">
        <v>0.57999999999999996</v>
      </c>
      <c r="BN594" s="5">
        <v>32433</v>
      </c>
      <c r="BO594" s="3">
        <v>1</v>
      </c>
      <c r="BP594" s="3">
        <v>1</v>
      </c>
      <c r="BQ594" s="3" t="s">
        <v>1382</v>
      </c>
      <c r="BR594" s="3" t="s">
        <v>1041</v>
      </c>
      <c r="BS594" s="3">
        <v>128985</v>
      </c>
      <c r="BT594" s="3">
        <v>8</v>
      </c>
      <c r="BV594" s="3" t="s">
        <v>1142</v>
      </c>
      <c r="BW594" s="3" t="s">
        <v>99</v>
      </c>
      <c r="BX594" s="3">
        <v>4</v>
      </c>
      <c r="BY594" s="3" t="s">
        <v>100</v>
      </c>
      <c r="CA594" s="3" t="s">
        <v>101</v>
      </c>
      <c r="CD594" s="3">
        <v>26.8148938</v>
      </c>
      <c r="CE594" s="3">
        <v>258</v>
      </c>
      <c r="CF594" s="3">
        <v>-98.679682799999995</v>
      </c>
      <c r="CI594" s="3" t="s">
        <v>102</v>
      </c>
      <c r="CJ594" s="3" t="s">
        <v>502</v>
      </c>
      <c r="CK594" s="3" t="s">
        <v>1143</v>
      </c>
      <c r="CL594" s="3">
        <v>245757</v>
      </c>
      <c r="CM594" s="3">
        <v>60</v>
      </c>
      <c r="CN594" s="3">
        <v>19019</v>
      </c>
      <c r="CO594" s="3">
        <v>118</v>
      </c>
      <c r="CP594" s="3">
        <v>0</v>
      </c>
    </row>
    <row r="595" spans="1:94" ht="60">
      <c r="A595" s="4">
        <v>42409322060000</v>
      </c>
      <c r="B595" s="7">
        <v>4240932206</v>
      </c>
      <c r="C595" s="4">
        <f>COUNTIF(Table2[API 10/UWI],Table1[[#This Row],[Cleaned API]])</f>
        <v>2</v>
      </c>
      <c r="D595" s="7" t="str">
        <f>IFERROR(INDEX(Table2[Permit Type],MATCH(Table1[[#This Row],[Cleaned API]],Table2[API 10/UWI],0)), "Not in Permit List")</f>
        <v>PlugBack</v>
      </c>
      <c r="E595" s="7" t="str">
        <f>IF(AND(Table1[[#This Row],[Occurences in Magnum Permit List]]&gt;0, Table1[[#This Row],[Data Pull Permit Type]]="NewDrill"), "Y", "N")</f>
        <v>N</v>
      </c>
      <c r="F595" s="3" t="s">
        <v>490</v>
      </c>
      <c r="G595" s="3" t="s">
        <v>1383</v>
      </c>
      <c r="H595" s="8">
        <v>1</v>
      </c>
      <c r="I595" s="3" t="s">
        <v>293</v>
      </c>
      <c r="J595" s="3" t="str">
        <f>LEFT(Table1[[#This Row],[County/Parish]],LEN(Table1[[#This Row],[County/Parish]])-5)</f>
        <v>SAN PATRICIO</v>
      </c>
      <c r="K595" s="3">
        <v>7000</v>
      </c>
      <c r="L595" s="3" t="s">
        <v>93</v>
      </c>
      <c r="M595" s="3" t="s">
        <v>94</v>
      </c>
      <c r="N595" s="3" t="s">
        <v>95</v>
      </c>
      <c r="O595" s="3">
        <v>7994</v>
      </c>
      <c r="P595" s="5">
        <v>32111</v>
      </c>
      <c r="Q595" s="5">
        <v>32325</v>
      </c>
      <c r="R595" s="5">
        <v>32599</v>
      </c>
      <c r="S595" s="3">
        <v>8</v>
      </c>
      <c r="T595" s="3">
        <v>33757</v>
      </c>
      <c r="V595" s="3">
        <v>789</v>
      </c>
      <c r="X595" s="3">
        <v>135</v>
      </c>
      <c r="Y595" s="3">
        <v>2247</v>
      </c>
      <c r="Z595" s="3">
        <v>0</v>
      </c>
      <c r="AA595" s="3">
        <v>6415</v>
      </c>
      <c r="AC595" s="3">
        <v>6</v>
      </c>
      <c r="AD595" s="3">
        <v>1125</v>
      </c>
      <c r="AE595" s="3">
        <v>188</v>
      </c>
      <c r="AF595" s="3" t="s">
        <v>96</v>
      </c>
      <c r="AG595" s="3">
        <v>15444</v>
      </c>
      <c r="AH595" s="3">
        <v>2762</v>
      </c>
      <c r="AI595" s="3">
        <v>0</v>
      </c>
      <c r="AK595" s="3">
        <v>5</v>
      </c>
      <c r="AL595" s="3">
        <v>46</v>
      </c>
      <c r="AM595" s="3">
        <v>245</v>
      </c>
      <c r="AN595" s="3">
        <v>274613</v>
      </c>
      <c r="AO595" s="3">
        <v>0</v>
      </c>
      <c r="AR595" s="5">
        <v>32782</v>
      </c>
      <c r="AT595" s="3">
        <v>0</v>
      </c>
      <c r="AU595" s="3">
        <v>0</v>
      </c>
      <c r="AV595" s="3">
        <v>49280</v>
      </c>
      <c r="AW595" s="3">
        <v>42784.536999999997</v>
      </c>
      <c r="AX595" s="3">
        <v>42780</v>
      </c>
      <c r="AY595" s="3">
        <v>23.373000000000001</v>
      </c>
      <c r="AZ595" s="3">
        <v>20.3</v>
      </c>
      <c r="BA595" s="3">
        <v>60.1</v>
      </c>
      <c r="BB595" s="3">
        <v>7589</v>
      </c>
      <c r="BC595" s="3">
        <v>2</v>
      </c>
      <c r="BD595" s="3">
        <v>174</v>
      </c>
      <c r="BE595" s="3">
        <v>9</v>
      </c>
      <c r="BF595" s="3">
        <v>1419</v>
      </c>
      <c r="BG595" s="3">
        <v>2</v>
      </c>
      <c r="BH595" s="3">
        <v>9</v>
      </c>
      <c r="BI595" s="3">
        <v>2</v>
      </c>
      <c r="BJ595" s="3">
        <v>7084</v>
      </c>
      <c r="BK595" s="3">
        <v>7087</v>
      </c>
      <c r="BL595" s="3">
        <v>0.6</v>
      </c>
      <c r="BM595" s="3">
        <v>53.1</v>
      </c>
      <c r="BN595" s="5">
        <v>32349</v>
      </c>
      <c r="BO595" s="3">
        <v>1</v>
      </c>
      <c r="BP595" s="3">
        <v>1</v>
      </c>
      <c r="BQ595" s="3" t="s">
        <v>1384</v>
      </c>
      <c r="BR595" s="3" t="s">
        <v>1300</v>
      </c>
      <c r="BS595" s="3">
        <v>128486</v>
      </c>
      <c r="BT595" s="3">
        <v>3</v>
      </c>
      <c r="BV595" s="3" t="s">
        <v>670</v>
      </c>
      <c r="BW595" s="3" t="s">
        <v>99</v>
      </c>
      <c r="BX595" s="3">
        <v>4</v>
      </c>
      <c r="BY595" s="3" t="s">
        <v>100</v>
      </c>
      <c r="CA595" s="3" t="s">
        <v>101</v>
      </c>
      <c r="CD595" s="3">
        <v>27.979468300000001</v>
      </c>
      <c r="CE595" s="3">
        <v>46</v>
      </c>
      <c r="CF595" s="3">
        <v>-97.581887499999993</v>
      </c>
      <c r="CI595" s="3" t="s">
        <v>102</v>
      </c>
      <c r="CJ595" s="3" t="s">
        <v>495</v>
      </c>
      <c r="CK595" s="3" t="s">
        <v>1377</v>
      </c>
      <c r="CL595" s="3">
        <v>245633</v>
      </c>
      <c r="CM595" s="3">
        <v>789</v>
      </c>
      <c r="CN595" s="3">
        <v>33757</v>
      </c>
      <c r="CO595" s="3">
        <v>0</v>
      </c>
      <c r="CP595" s="3">
        <v>0</v>
      </c>
    </row>
    <row r="596" spans="1:94" ht="75">
      <c r="A596" s="4">
        <v>42215317830000</v>
      </c>
      <c r="B596" s="7">
        <v>4221531783</v>
      </c>
      <c r="C596" s="4">
        <f>COUNTIF(Table2[API 10/UWI],Table1[[#This Row],[Cleaned API]])</f>
        <v>0</v>
      </c>
      <c r="D596" s="7" t="str">
        <f>IFERROR(INDEX(Table2[Permit Type],MATCH(Table1[[#This Row],[Cleaned API]],Table2[API 10/UWI],0)), "Not in Permit List")</f>
        <v>Not in Permit List</v>
      </c>
      <c r="E596" s="7" t="str">
        <f>IF(AND(Table1[[#This Row],[Occurences in Magnum Permit List]]&gt;0, Table1[[#This Row],[Data Pull Permit Type]]="NewDrill"), "Y", "N")</f>
        <v>N</v>
      </c>
      <c r="F596" s="3" t="s">
        <v>89</v>
      </c>
      <c r="G596" s="3" t="s">
        <v>1385</v>
      </c>
      <c r="H596" s="8">
        <v>1</v>
      </c>
      <c r="I596" s="3" t="s">
        <v>443</v>
      </c>
      <c r="J596" s="3" t="str">
        <f>LEFT(Table1[[#This Row],[County/Parish]],LEN(Table1[[#This Row],[County/Parish]])-5)</f>
        <v>HIDALGO</v>
      </c>
      <c r="K596" s="3" t="s">
        <v>1386</v>
      </c>
      <c r="L596" s="3" t="s">
        <v>93</v>
      </c>
      <c r="M596" s="3" t="s">
        <v>94</v>
      </c>
      <c r="N596" s="3" t="s">
        <v>95</v>
      </c>
      <c r="O596" s="3">
        <v>15000</v>
      </c>
      <c r="P596" s="5">
        <v>32026</v>
      </c>
      <c r="Q596" s="5">
        <v>32264</v>
      </c>
      <c r="R596" s="5">
        <v>38231</v>
      </c>
      <c r="S596" s="3">
        <v>156</v>
      </c>
      <c r="T596" s="3">
        <v>547592</v>
      </c>
      <c r="V596" s="3">
        <v>3077</v>
      </c>
      <c r="X596" s="3">
        <v>2</v>
      </c>
      <c r="Y596" s="3">
        <v>2</v>
      </c>
      <c r="Z596" s="3">
        <v>74163</v>
      </c>
      <c r="AA596" s="3">
        <v>94342</v>
      </c>
      <c r="AC596" s="3">
        <v>112</v>
      </c>
      <c r="AD596" s="3">
        <v>9858</v>
      </c>
      <c r="AE596" s="3">
        <v>700</v>
      </c>
      <c r="AF596" s="3" t="s">
        <v>96</v>
      </c>
      <c r="AG596" s="3">
        <v>78256</v>
      </c>
      <c r="AH596" s="3">
        <v>13743</v>
      </c>
      <c r="AI596" s="3">
        <v>9206</v>
      </c>
      <c r="AK596" s="3">
        <v>10</v>
      </c>
      <c r="AL596" s="3">
        <v>180</v>
      </c>
      <c r="AM596" s="3">
        <v>1024</v>
      </c>
      <c r="AN596" s="3">
        <v>1081300</v>
      </c>
      <c r="AO596" s="3">
        <v>0</v>
      </c>
      <c r="AP596" s="3">
        <v>9</v>
      </c>
      <c r="AQ596" s="3">
        <v>10</v>
      </c>
      <c r="AR596" s="5">
        <v>42522</v>
      </c>
      <c r="AS596" s="3">
        <v>2</v>
      </c>
      <c r="AT596" s="3">
        <v>0</v>
      </c>
      <c r="AU596" s="3">
        <v>0</v>
      </c>
      <c r="AV596" s="3">
        <v>107820</v>
      </c>
      <c r="AW596" s="3">
        <v>1000</v>
      </c>
      <c r="AX596" s="3">
        <v>177960</v>
      </c>
      <c r="AY596" s="3">
        <v>1000</v>
      </c>
      <c r="AZ596" s="3">
        <v>9.3000000000000007</v>
      </c>
      <c r="BA596" s="3">
        <v>1000</v>
      </c>
      <c r="BB596" s="3">
        <v>30729</v>
      </c>
      <c r="BC596" s="3">
        <v>2</v>
      </c>
      <c r="BD596" s="3">
        <v>285</v>
      </c>
      <c r="BE596" s="3">
        <v>2</v>
      </c>
      <c r="BF596" s="3">
        <v>5407</v>
      </c>
      <c r="BG596" s="3">
        <v>2</v>
      </c>
      <c r="BH596" s="3">
        <v>32</v>
      </c>
      <c r="BI596" s="3">
        <v>2</v>
      </c>
      <c r="BJ596" s="3">
        <v>13612</v>
      </c>
      <c r="BK596" s="3">
        <v>13820</v>
      </c>
      <c r="BL596" s="3">
        <v>0.59</v>
      </c>
      <c r="BM596" s="3">
        <v>55</v>
      </c>
      <c r="BN596" s="5">
        <v>36304</v>
      </c>
      <c r="BO596" s="3">
        <v>1</v>
      </c>
      <c r="BP596" s="3">
        <v>1</v>
      </c>
      <c r="BQ596" s="3" t="s">
        <v>89</v>
      </c>
      <c r="BR596" s="3" t="s">
        <v>159</v>
      </c>
      <c r="BS596" s="3">
        <v>127818</v>
      </c>
      <c r="BT596" s="3">
        <v>208</v>
      </c>
      <c r="BV596" s="3" t="s">
        <v>1387</v>
      </c>
      <c r="BW596" s="3" t="s">
        <v>99</v>
      </c>
      <c r="BX596" s="3">
        <v>4</v>
      </c>
      <c r="BY596" s="3" t="s">
        <v>100</v>
      </c>
      <c r="CA596" s="3" t="s">
        <v>101</v>
      </c>
      <c r="CD596" s="3">
        <v>26.472348199999999</v>
      </c>
      <c r="CE596" s="3">
        <v>227</v>
      </c>
      <c r="CF596" s="3">
        <v>-98.362222799999998</v>
      </c>
      <c r="CI596" s="3" t="s">
        <v>102</v>
      </c>
      <c r="CJ596" s="3" t="s">
        <v>89</v>
      </c>
      <c r="CK596" s="3" t="s">
        <v>1030</v>
      </c>
      <c r="CL596" s="3">
        <v>245451</v>
      </c>
      <c r="CM596" s="3">
        <v>2</v>
      </c>
      <c r="CN596" s="3">
        <v>2</v>
      </c>
      <c r="CO596" s="3">
        <v>0</v>
      </c>
      <c r="CP596" s="3">
        <v>0</v>
      </c>
    </row>
    <row r="597" spans="1:94" ht="60">
      <c r="A597" s="4">
        <v>42409025040000</v>
      </c>
      <c r="B597" s="7">
        <v>4240902504</v>
      </c>
      <c r="C597" s="4">
        <f>COUNTIF(Table2[API 10/UWI],Table1[[#This Row],[Cleaned API]])</f>
        <v>1</v>
      </c>
      <c r="D597" s="7" t="str">
        <f>IFERROR(INDEX(Table2[Permit Type],MATCH(Table1[[#This Row],[Cleaned API]],Table2[API 10/UWI],0)), "Not in Permit List")</f>
        <v>Amended</v>
      </c>
      <c r="E597" s="7" t="str">
        <f>IF(AND(Table1[[#This Row],[Occurences in Magnum Permit List]]&gt;0, Table1[[#This Row],[Data Pull Permit Type]]="NewDrill"), "Y", "N")</f>
        <v>N</v>
      </c>
      <c r="F597" s="3" t="s">
        <v>502</v>
      </c>
      <c r="G597" s="3" t="s">
        <v>1119</v>
      </c>
      <c r="H597" s="8">
        <v>1</v>
      </c>
      <c r="I597" s="3" t="s">
        <v>293</v>
      </c>
      <c r="J597" s="3" t="str">
        <f>LEFT(Table1[[#This Row],[County/Parish]],LEN(Table1[[#This Row],[County/Parish]])-5)</f>
        <v>SAN PATRICIO</v>
      </c>
      <c r="K597" s="3" t="s">
        <v>1388</v>
      </c>
      <c r="L597" s="3" t="s">
        <v>93</v>
      </c>
      <c r="M597" s="3" t="s">
        <v>94</v>
      </c>
      <c r="N597" s="3" t="s">
        <v>119</v>
      </c>
      <c r="O597" s="3">
        <v>11090</v>
      </c>
      <c r="P597" s="5">
        <v>18753</v>
      </c>
      <c r="Q597" s="5">
        <v>32325</v>
      </c>
      <c r="R597" s="5">
        <v>33909</v>
      </c>
      <c r="S597" s="3">
        <v>53</v>
      </c>
      <c r="T597" s="3">
        <v>368817</v>
      </c>
      <c r="V597" s="3">
        <v>17485</v>
      </c>
      <c r="Y597" s="3">
        <v>52</v>
      </c>
      <c r="Z597" s="3">
        <v>9739</v>
      </c>
      <c r="AA597" s="3">
        <v>78955</v>
      </c>
      <c r="AC597" s="3">
        <v>809</v>
      </c>
      <c r="AD597" s="3">
        <v>12271</v>
      </c>
      <c r="AE597" s="3">
        <v>5046</v>
      </c>
      <c r="AF597" s="3" t="s">
        <v>96</v>
      </c>
      <c r="AG597" s="3">
        <v>82235</v>
      </c>
      <c r="AH597" s="3">
        <v>18752</v>
      </c>
      <c r="AI597" s="3">
        <v>2741</v>
      </c>
      <c r="AK597" s="3">
        <v>30</v>
      </c>
      <c r="AL597" s="3">
        <v>113</v>
      </c>
      <c r="AM597" s="3">
        <v>497</v>
      </c>
      <c r="AN597" s="3">
        <v>678323</v>
      </c>
      <c r="AO597" s="3">
        <v>4</v>
      </c>
      <c r="AP597" s="3">
        <v>1980</v>
      </c>
      <c r="AQ597" s="3">
        <v>51195</v>
      </c>
      <c r="AR597" s="5">
        <v>34060</v>
      </c>
      <c r="AS597" s="3">
        <v>1031</v>
      </c>
      <c r="AT597" s="3">
        <v>0</v>
      </c>
      <c r="AU597" s="3">
        <v>0</v>
      </c>
      <c r="AV597" s="3">
        <v>16490</v>
      </c>
      <c r="AW597" s="3">
        <v>25653.955999999998</v>
      </c>
      <c r="AX597" s="3">
        <v>21090</v>
      </c>
      <c r="AY597" s="3">
        <v>38.979999999999997</v>
      </c>
      <c r="AZ597" s="3">
        <v>60.6</v>
      </c>
      <c r="BA597" s="3">
        <v>0</v>
      </c>
      <c r="BB597" s="3">
        <v>15418</v>
      </c>
      <c r="BC597" s="3">
        <v>2</v>
      </c>
      <c r="BD597" s="3">
        <v>935</v>
      </c>
      <c r="BE597" s="3">
        <v>2</v>
      </c>
      <c r="BF597" s="3">
        <v>3505</v>
      </c>
      <c r="BG597" s="3">
        <v>2</v>
      </c>
      <c r="BH597" s="3">
        <v>21</v>
      </c>
      <c r="BI597" s="3">
        <v>2</v>
      </c>
      <c r="BJ597" s="3">
        <v>9372</v>
      </c>
      <c r="BK597" s="3">
        <v>9394</v>
      </c>
      <c r="BL597" s="3">
        <v>0.65</v>
      </c>
      <c r="BM597" s="3">
        <v>47</v>
      </c>
      <c r="BN597" s="5">
        <v>28027</v>
      </c>
      <c r="BO597" s="3">
        <v>1</v>
      </c>
      <c r="BP597" s="3">
        <v>1</v>
      </c>
      <c r="BQ597" s="3" t="s">
        <v>1122</v>
      </c>
      <c r="BR597" s="3" t="s">
        <v>1132</v>
      </c>
      <c r="BS597" s="3">
        <v>127725</v>
      </c>
      <c r="BT597" s="3">
        <v>22</v>
      </c>
      <c r="BV597" s="3" t="s">
        <v>349</v>
      </c>
      <c r="BW597" s="3" t="s">
        <v>99</v>
      </c>
      <c r="BX597" s="3">
        <v>4</v>
      </c>
      <c r="BY597" s="3" t="s">
        <v>100</v>
      </c>
      <c r="CA597" s="3" t="s">
        <v>101</v>
      </c>
      <c r="CD597" s="3">
        <v>27.976408200000002</v>
      </c>
      <c r="CE597" s="3">
        <v>231</v>
      </c>
      <c r="CF597" s="3">
        <v>-97.258757799999998</v>
      </c>
      <c r="CI597" s="3" t="s">
        <v>102</v>
      </c>
      <c r="CJ597" s="3" t="s">
        <v>502</v>
      </c>
      <c r="CK597" s="3" t="s">
        <v>350</v>
      </c>
      <c r="CL597" s="3">
        <v>245437</v>
      </c>
      <c r="CM597" s="3">
        <v>1049</v>
      </c>
      <c r="CN597" s="3">
        <v>26911</v>
      </c>
      <c r="CO597" s="3">
        <v>1227</v>
      </c>
      <c r="CP597" s="3">
        <v>0</v>
      </c>
    </row>
    <row r="598" spans="1:94" ht="45">
      <c r="A598" s="4">
        <v>42273020030000</v>
      </c>
      <c r="B598" s="7">
        <v>4227302003</v>
      </c>
      <c r="C598" s="4">
        <f>COUNTIF(Table2[API 10/UWI],Table1[[#This Row],[Cleaned API]])</f>
        <v>0</v>
      </c>
      <c r="D598" s="7" t="str">
        <f>IFERROR(INDEX(Table2[Permit Type],MATCH(Table1[[#This Row],[Cleaned API]],Table2[API 10/UWI],0)), "Not in Permit List")</f>
        <v>Not in Permit List</v>
      </c>
      <c r="E598" s="7" t="str">
        <f>IF(AND(Table1[[#This Row],[Occurences in Magnum Permit List]]&gt;0, Table1[[#This Row],[Data Pull Permit Type]]="NewDrill"), "Y", "N")</f>
        <v>N</v>
      </c>
      <c r="F598" s="3" t="s">
        <v>89</v>
      </c>
      <c r="G598" s="3" t="s">
        <v>1389</v>
      </c>
      <c r="H598" s="8" t="s">
        <v>1390</v>
      </c>
      <c r="I598" s="3" t="s">
        <v>483</v>
      </c>
      <c r="J598" s="3" t="str">
        <f>LEFT(Table1[[#This Row],[County/Parish]],LEN(Table1[[#This Row],[County/Parish]])-5)</f>
        <v>KLEBERG</v>
      </c>
      <c r="K598" s="3" t="s">
        <v>1391</v>
      </c>
      <c r="L598" s="3" t="s">
        <v>93</v>
      </c>
      <c r="M598" s="3" t="s">
        <v>94</v>
      </c>
      <c r="N598" s="3" t="s">
        <v>95</v>
      </c>
      <c r="O598" s="3">
        <v>9300</v>
      </c>
      <c r="P598" s="5">
        <v>37824</v>
      </c>
      <c r="Q598" s="5">
        <v>32295</v>
      </c>
      <c r="R598" s="5">
        <v>33604</v>
      </c>
      <c r="S598" s="3">
        <v>43</v>
      </c>
      <c r="T598" s="3">
        <v>307665</v>
      </c>
      <c r="Y598" s="3">
        <v>337</v>
      </c>
      <c r="Z598" s="3">
        <v>177844</v>
      </c>
      <c r="AA598" s="3">
        <v>51278</v>
      </c>
      <c r="AD598" s="3">
        <v>19319</v>
      </c>
      <c r="AE598" s="3">
        <v>0</v>
      </c>
      <c r="AF598" s="3" t="s">
        <v>96</v>
      </c>
      <c r="AG598" s="3">
        <v>77978</v>
      </c>
      <c r="AH598" s="3">
        <v>12996</v>
      </c>
      <c r="AI598" s="3">
        <v>8324</v>
      </c>
      <c r="AK598" s="3">
        <v>0</v>
      </c>
      <c r="AL598" s="3">
        <v>51</v>
      </c>
      <c r="AM598" s="3">
        <v>306</v>
      </c>
      <c r="AN598" s="3">
        <v>306032</v>
      </c>
      <c r="AO598" s="3">
        <v>459</v>
      </c>
      <c r="AQ598" s="3">
        <v>91501</v>
      </c>
      <c r="AR598" s="5">
        <v>42583</v>
      </c>
      <c r="AS598" s="3">
        <v>62284</v>
      </c>
      <c r="AT598" s="3">
        <v>0</v>
      </c>
      <c r="AU598" s="3">
        <v>0</v>
      </c>
      <c r="AZ598" s="3">
        <v>0</v>
      </c>
      <c r="BA598" s="3">
        <v>0</v>
      </c>
      <c r="BB598" s="3">
        <v>19319</v>
      </c>
      <c r="BC598" s="3">
        <v>1</v>
      </c>
      <c r="BF598" s="3">
        <v>3220</v>
      </c>
      <c r="BG598" s="3">
        <v>1</v>
      </c>
      <c r="BH598" s="3">
        <v>19</v>
      </c>
      <c r="BI598" s="3">
        <v>1</v>
      </c>
      <c r="BJ598" s="3">
        <v>8757</v>
      </c>
      <c r="BK598" s="3">
        <v>8770</v>
      </c>
      <c r="BL598" s="3">
        <v>0.62</v>
      </c>
      <c r="BN598" s="5">
        <v>32150</v>
      </c>
      <c r="BO598" s="3">
        <v>1</v>
      </c>
      <c r="BP598" s="3">
        <v>1</v>
      </c>
      <c r="BQ598" s="3" t="s">
        <v>89</v>
      </c>
      <c r="BR598" s="3" t="s">
        <v>335</v>
      </c>
      <c r="BS598" s="3">
        <v>127370</v>
      </c>
      <c r="BT598" s="3">
        <v>13</v>
      </c>
      <c r="BV598" s="3" t="s">
        <v>486</v>
      </c>
      <c r="BW598" s="3" t="s">
        <v>99</v>
      </c>
      <c r="BX598" s="3">
        <v>4</v>
      </c>
      <c r="BY598" s="3" t="s">
        <v>100</v>
      </c>
      <c r="CA598" s="3" t="s">
        <v>101</v>
      </c>
      <c r="CD598" s="3">
        <v>27.309329399999999</v>
      </c>
      <c r="CE598" s="3">
        <v>232</v>
      </c>
      <c r="CF598" s="3">
        <v>-97.733821500000005</v>
      </c>
      <c r="CI598" s="3" t="s">
        <v>102</v>
      </c>
      <c r="CJ598" s="3" t="s">
        <v>89</v>
      </c>
      <c r="CK598" s="3" t="s">
        <v>487</v>
      </c>
      <c r="CL598" s="3">
        <v>245345</v>
      </c>
      <c r="CN598" s="3">
        <v>64193</v>
      </c>
      <c r="CO598" s="3">
        <v>67109</v>
      </c>
      <c r="CP598" s="3">
        <v>0</v>
      </c>
    </row>
    <row r="599" spans="1:94" ht="30">
      <c r="A599" s="4">
        <v>42355315880000</v>
      </c>
      <c r="B599" s="7">
        <v>4235531588</v>
      </c>
      <c r="C599" s="4">
        <f>COUNTIF(Table2[API 10/UWI],Table1[[#This Row],[Cleaned API]])</f>
        <v>1</v>
      </c>
      <c r="D599" s="7" t="str">
        <f>IFERROR(INDEX(Table2[Permit Type],MATCH(Table1[[#This Row],[Cleaned API]],Table2[API 10/UWI],0)), "Not in Permit List")</f>
        <v>DeepenWithinCasing</v>
      </c>
      <c r="E599" s="7" t="str">
        <f>IF(AND(Table1[[#This Row],[Occurences in Magnum Permit List]]&gt;0, Table1[[#This Row],[Data Pull Permit Type]]="NewDrill"), "Y", "N")</f>
        <v>N</v>
      </c>
      <c r="F599" s="3" t="s">
        <v>89</v>
      </c>
      <c r="G599" s="3" t="s">
        <v>1366</v>
      </c>
      <c r="H599" s="8">
        <v>1</v>
      </c>
      <c r="I599" s="3" t="s">
        <v>363</v>
      </c>
      <c r="J599" s="3" t="str">
        <f>LEFT(Table1[[#This Row],[County/Parish]],LEN(Table1[[#This Row],[County/Parish]])-5)</f>
        <v>NUECES</v>
      </c>
      <c r="K599" s="3" t="s">
        <v>1392</v>
      </c>
      <c r="L599" s="3" t="s">
        <v>93</v>
      </c>
      <c r="M599" s="3" t="s">
        <v>94</v>
      </c>
      <c r="N599" s="3" t="s">
        <v>95</v>
      </c>
      <c r="O599" s="3">
        <v>12450</v>
      </c>
      <c r="P599" s="5">
        <v>32190</v>
      </c>
      <c r="Q599" s="5">
        <v>32174</v>
      </c>
      <c r="R599" s="5">
        <v>33239</v>
      </c>
      <c r="S599" s="3">
        <v>36</v>
      </c>
      <c r="T599" s="3">
        <v>707348</v>
      </c>
      <c r="V599" s="3">
        <v>24381</v>
      </c>
      <c r="X599" s="3">
        <v>58</v>
      </c>
      <c r="Y599" s="3">
        <v>4450</v>
      </c>
      <c r="Z599" s="3">
        <v>1886</v>
      </c>
      <c r="AA599" s="3">
        <v>142272</v>
      </c>
      <c r="AC599" s="3">
        <v>35</v>
      </c>
      <c r="AD599" s="3">
        <v>778</v>
      </c>
      <c r="AE599" s="3">
        <v>6348</v>
      </c>
      <c r="AF599" s="3" t="s">
        <v>96</v>
      </c>
      <c r="AG599" s="3">
        <v>115040</v>
      </c>
      <c r="AH599" s="3">
        <v>25521</v>
      </c>
      <c r="AI599" s="3">
        <v>383</v>
      </c>
      <c r="AK599" s="3">
        <v>43</v>
      </c>
      <c r="AL599" s="3">
        <v>161</v>
      </c>
      <c r="AM599" s="3">
        <v>708</v>
      </c>
      <c r="AN599" s="3">
        <v>966806</v>
      </c>
      <c r="AO599" s="3">
        <v>15</v>
      </c>
      <c r="AP599" s="3">
        <v>8407</v>
      </c>
      <c r="AQ599" s="3">
        <v>274051</v>
      </c>
      <c r="AR599" s="5">
        <v>42583</v>
      </c>
      <c r="AS599" s="3">
        <v>667</v>
      </c>
      <c r="AT599" s="3">
        <v>0</v>
      </c>
      <c r="AU599" s="3">
        <v>0</v>
      </c>
      <c r="AV599" s="3">
        <v>16430</v>
      </c>
      <c r="AW599" s="3">
        <v>49221.525999999998</v>
      </c>
      <c r="AX599" s="3">
        <v>29010</v>
      </c>
      <c r="AY599" s="3">
        <v>20.315999999999999</v>
      </c>
      <c r="AZ599" s="3">
        <v>60.9</v>
      </c>
      <c r="BA599" s="3">
        <v>13</v>
      </c>
      <c r="BB599" s="3">
        <v>25867</v>
      </c>
      <c r="BC599" s="3">
        <v>4</v>
      </c>
      <c r="BD599" s="3">
        <v>1425</v>
      </c>
      <c r="BE599" s="3">
        <v>4</v>
      </c>
      <c r="BF599" s="3">
        <v>5736</v>
      </c>
      <c r="BG599" s="3">
        <v>4</v>
      </c>
      <c r="BH599" s="3">
        <v>34</v>
      </c>
      <c r="BI599" s="3">
        <v>4</v>
      </c>
      <c r="BJ599" s="3">
        <v>10242</v>
      </c>
      <c r="BK599" s="3">
        <v>10250</v>
      </c>
      <c r="BL599" s="3">
        <v>0.68</v>
      </c>
      <c r="BM599" s="3">
        <v>62.2</v>
      </c>
      <c r="BN599" s="5">
        <v>32199</v>
      </c>
      <c r="BO599" s="3">
        <v>1</v>
      </c>
      <c r="BP599" s="3">
        <v>1</v>
      </c>
      <c r="BS599" s="3">
        <v>127255</v>
      </c>
      <c r="BT599" s="3">
        <v>8</v>
      </c>
      <c r="BV599" s="3" t="s">
        <v>584</v>
      </c>
      <c r="BW599" s="3" t="s">
        <v>99</v>
      </c>
      <c r="BX599" s="3">
        <v>4</v>
      </c>
      <c r="BY599" s="3" t="s">
        <v>100</v>
      </c>
      <c r="CA599" s="3" t="s">
        <v>101</v>
      </c>
      <c r="CD599" s="3">
        <v>27.681655599999999</v>
      </c>
      <c r="CE599" s="3">
        <v>411</v>
      </c>
      <c r="CF599" s="3">
        <v>-97.500624700000003</v>
      </c>
      <c r="CI599" s="3" t="s">
        <v>102</v>
      </c>
      <c r="CJ599" s="3" t="s">
        <v>89</v>
      </c>
      <c r="CK599" s="3" t="s">
        <v>537</v>
      </c>
      <c r="CL599" s="3">
        <v>245318</v>
      </c>
      <c r="CM599" s="3">
        <v>3670</v>
      </c>
      <c r="CN599" s="3">
        <v>180643</v>
      </c>
      <c r="CO599" s="3">
        <v>473</v>
      </c>
      <c r="CP599" s="3">
        <v>0</v>
      </c>
    </row>
    <row r="600" spans="1:94" ht="60">
      <c r="A600" s="4">
        <v>42409322060000</v>
      </c>
      <c r="B600" s="7">
        <v>4240932206</v>
      </c>
      <c r="C600" s="4">
        <f>COUNTIF(Table2[API 10/UWI],Table1[[#This Row],[Cleaned API]])</f>
        <v>2</v>
      </c>
      <c r="D600" s="7" t="str">
        <f>IFERROR(INDEX(Table2[Permit Type],MATCH(Table1[[#This Row],[Cleaned API]],Table2[API 10/UWI],0)), "Not in Permit List")</f>
        <v>PlugBack</v>
      </c>
      <c r="E600" s="7" t="str">
        <f>IF(AND(Table1[[#This Row],[Occurences in Magnum Permit List]]&gt;0, Table1[[#This Row],[Data Pull Permit Type]]="NewDrill"), "Y", "N")</f>
        <v>N</v>
      </c>
      <c r="F600" s="3" t="s">
        <v>490</v>
      </c>
      <c r="G600" s="3" t="s">
        <v>1393</v>
      </c>
      <c r="H600" s="8">
        <v>1</v>
      </c>
      <c r="I600" s="3" t="s">
        <v>293</v>
      </c>
      <c r="J600" s="3" t="str">
        <f>LEFT(Table1[[#This Row],[County/Parish]],LEN(Table1[[#This Row],[County/Parish]])-5)</f>
        <v>SAN PATRICIO</v>
      </c>
      <c r="K600" s="3" t="s">
        <v>1394</v>
      </c>
      <c r="L600" s="3" t="s">
        <v>93</v>
      </c>
      <c r="M600" s="3" t="s">
        <v>94</v>
      </c>
      <c r="N600" s="3" t="s">
        <v>95</v>
      </c>
      <c r="O600" s="3">
        <v>7994</v>
      </c>
      <c r="P600" s="5">
        <v>32111</v>
      </c>
      <c r="Q600" s="5">
        <v>32143</v>
      </c>
      <c r="R600" s="5">
        <v>32295</v>
      </c>
      <c r="S600" s="3">
        <v>5</v>
      </c>
      <c r="T600" s="3">
        <v>17589</v>
      </c>
      <c r="V600" s="3">
        <v>371</v>
      </c>
      <c r="Y600" s="3">
        <v>106</v>
      </c>
      <c r="Z600" s="3">
        <v>0</v>
      </c>
      <c r="AA600" s="3">
        <v>3303</v>
      </c>
      <c r="AC600" s="3">
        <v>80</v>
      </c>
      <c r="AD600" s="3">
        <v>1346</v>
      </c>
      <c r="AE600" s="3">
        <v>371</v>
      </c>
      <c r="AF600" s="3" t="s">
        <v>96</v>
      </c>
      <c r="AG600" s="3">
        <v>17589</v>
      </c>
      <c r="AH600" s="3">
        <v>3303</v>
      </c>
      <c r="AI600" s="3">
        <v>0</v>
      </c>
      <c r="AK600" s="3">
        <v>2</v>
      </c>
      <c r="AL600" s="3">
        <v>34</v>
      </c>
      <c r="AM600" s="3">
        <v>191</v>
      </c>
      <c r="AN600" s="3">
        <v>205759</v>
      </c>
      <c r="AO600" s="3">
        <v>0</v>
      </c>
      <c r="AR600" s="5">
        <v>32478</v>
      </c>
      <c r="AT600" s="3">
        <v>0</v>
      </c>
      <c r="AU600" s="3">
        <v>0</v>
      </c>
      <c r="AV600" s="3">
        <v>78040</v>
      </c>
      <c r="AW600" s="3">
        <v>47409.703999999998</v>
      </c>
      <c r="AX600" s="3">
        <v>47410</v>
      </c>
      <c r="AY600" s="3">
        <v>21.093</v>
      </c>
      <c r="AZ600" s="3">
        <v>12.8</v>
      </c>
      <c r="BA600" s="3">
        <v>0</v>
      </c>
      <c r="BB600" s="3">
        <v>6203</v>
      </c>
      <c r="BC600" s="3">
        <v>4</v>
      </c>
      <c r="BD600" s="3">
        <v>152</v>
      </c>
      <c r="BE600" s="3">
        <v>5</v>
      </c>
      <c r="BF600" s="3">
        <v>1102</v>
      </c>
      <c r="BG600" s="3">
        <v>4</v>
      </c>
      <c r="BH600" s="3">
        <v>7</v>
      </c>
      <c r="BI600" s="3">
        <v>4</v>
      </c>
      <c r="BJ600" s="3">
        <v>7678</v>
      </c>
      <c r="BK600" s="3">
        <v>7679</v>
      </c>
      <c r="BL600" s="3">
        <v>0.64</v>
      </c>
      <c r="BM600" s="3">
        <v>52.8</v>
      </c>
      <c r="BN600" s="5">
        <v>32162</v>
      </c>
      <c r="BO600" s="3">
        <v>1</v>
      </c>
      <c r="BP600" s="3">
        <v>1</v>
      </c>
      <c r="BQ600" s="3" t="s">
        <v>1384</v>
      </c>
      <c r="BR600" s="3" t="s">
        <v>1300</v>
      </c>
      <c r="BS600" s="3">
        <v>127231</v>
      </c>
      <c r="BT600" s="3">
        <v>1</v>
      </c>
      <c r="BV600" s="3" t="s">
        <v>1376</v>
      </c>
      <c r="BW600" s="3" t="s">
        <v>99</v>
      </c>
      <c r="BX600" s="3">
        <v>4</v>
      </c>
      <c r="BY600" s="3" t="s">
        <v>100</v>
      </c>
      <c r="CA600" s="3" t="s">
        <v>101</v>
      </c>
      <c r="CD600" s="3">
        <v>27.979468300000001</v>
      </c>
      <c r="CE600" s="3">
        <v>46</v>
      </c>
      <c r="CF600" s="3">
        <v>-97.581887499999993</v>
      </c>
      <c r="CI600" s="3" t="s">
        <v>102</v>
      </c>
      <c r="CJ600" s="3" t="s">
        <v>495</v>
      </c>
      <c r="CK600" s="3" t="s">
        <v>1377</v>
      </c>
      <c r="CL600" s="3">
        <v>245312</v>
      </c>
      <c r="CM600" s="3">
        <v>371</v>
      </c>
      <c r="CN600" s="3">
        <v>17589</v>
      </c>
      <c r="CO600" s="3">
        <v>0</v>
      </c>
      <c r="CP600" s="3">
        <v>0</v>
      </c>
    </row>
    <row r="601" spans="1:94" ht="30">
      <c r="A601" s="4">
        <v>42355324680000</v>
      </c>
      <c r="B601" s="7">
        <v>4235532468</v>
      </c>
      <c r="C601" s="4">
        <f>COUNTIF(Table2[API 10/UWI],Table1[[#This Row],[Cleaned API]])</f>
        <v>0</v>
      </c>
      <c r="D601" s="7" t="str">
        <f>IFERROR(INDEX(Table2[Permit Type],MATCH(Table1[[#This Row],[Cleaned API]],Table2[API 10/UWI],0)), "Not in Permit List")</f>
        <v>Not in Permit List</v>
      </c>
      <c r="E601" s="7" t="str">
        <f>IF(AND(Table1[[#This Row],[Occurences in Magnum Permit List]]&gt;0, Table1[[#This Row],[Data Pull Permit Type]]="NewDrill"), "Y", "N")</f>
        <v>N</v>
      </c>
      <c r="F601" s="3" t="s">
        <v>89</v>
      </c>
      <c r="G601" s="3" t="s">
        <v>535</v>
      </c>
      <c r="H601" s="8">
        <v>774</v>
      </c>
      <c r="I601" s="3" t="s">
        <v>363</v>
      </c>
      <c r="J601" s="3" t="str">
        <f>LEFT(Table1[[#This Row],[County/Parish]],LEN(Table1[[#This Row],[County/Parish]])-5)</f>
        <v>NUECES</v>
      </c>
      <c r="K601" s="3" t="s">
        <v>536</v>
      </c>
      <c r="L601" s="3" t="s">
        <v>93</v>
      </c>
      <c r="M601" s="3" t="s">
        <v>94</v>
      </c>
      <c r="N601" s="3" t="s">
        <v>95</v>
      </c>
      <c r="O601" s="3">
        <v>11043</v>
      </c>
      <c r="P601" s="5">
        <v>31375</v>
      </c>
      <c r="Q601" s="5">
        <v>31717</v>
      </c>
      <c r="R601" s="5">
        <v>31990</v>
      </c>
      <c r="S601" s="3">
        <v>7</v>
      </c>
      <c r="T601" s="3">
        <v>50510</v>
      </c>
      <c r="V601" s="3">
        <v>1254</v>
      </c>
      <c r="Y601" s="3">
        <v>1050</v>
      </c>
      <c r="Z601" s="3">
        <v>0</v>
      </c>
      <c r="AA601" s="3">
        <v>9672</v>
      </c>
      <c r="AC601" s="3">
        <v>742</v>
      </c>
      <c r="AD601" s="3">
        <v>28584</v>
      </c>
      <c r="AE601" s="3">
        <v>1254</v>
      </c>
      <c r="AF601" s="3" t="s">
        <v>96</v>
      </c>
      <c r="AG601" s="3">
        <v>49460</v>
      </c>
      <c r="AH601" s="3">
        <v>9497</v>
      </c>
      <c r="AI601" s="3">
        <v>0</v>
      </c>
      <c r="AK601" s="3">
        <v>8</v>
      </c>
      <c r="AL601" s="3">
        <v>67</v>
      </c>
      <c r="AM601" s="3">
        <v>353</v>
      </c>
      <c r="AN601" s="3">
        <v>399226</v>
      </c>
      <c r="AO601" s="3">
        <v>0</v>
      </c>
      <c r="AR601" s="5">
        <v>34731</v>
      </c>
      <c r="AT601" s="3">
        <v>0</v>
      </c>
      <c r="AU601" s="3">
        <v>0</v>
      </c>
      <c r="AV601" s="3">
        <v>46220</v>
      </c>
      <c r="AW601" s="3">
        <v>40279.107000000004</v>
      </c>
      <c r="AX601" s="3">
        <v>40280</v>
      </c>
      <c r="AY601" s="3">
        <v>24.827000000000002</v>
      </c>
      <c r="AZ601" s="3">
        <v>21.6</v>
      </c>
      <c r="BA601" s="3">
        <v>0</v>
      </c>
      <c r="BB601" s="3">
        <v>28584</v>
      </c>
      <c r="BC601" s="3">
        <v>1</v>
      </c>
      <c r="BD601" s="3">
        <v>742</v>
      </c>
      <c r="BE601" s="3">
        <v>1</v>
      </c>
      <c r="BF601" s="3">
        <v>5506</v>
      </c>
      <c r="BG601" s="3">
        <v>1</v>
      </c>
      <c r="BH601" s="3">
        <v>33</v>
      </c>
      <c r="BI601" s="3">
        <v>1</v>
      </c>
      <c r="BJ601" s="3">
        <v>6446</v>
      </c>
      <c r="BK601" s="3">
        <v>6550</v>
      </c>
      <c r="BL601" s="3">
        <v>0.65</v>
      </c>
      <c r="BM601" s="3">
        <v>61</v>
      </c>
      <c r="BN601" s="5">
        <v>31721</v>
      </c>
      <c r="BO601" s="3">
        <v>1</v>
      </c>
      <c r="BP601" s="3">
        <v>1</v>
      </c>
      <c r="BS601" s="3">
        <v>123388</v>
      </c>
      <c r="BT601" s="3">
        <v>104</v>
      </c>
      <c r="BV601" s="3" t="s">
        <v>535</v>
      </c>
      <c r="BW601" s="3" t="s">
        <v>99</v>
      </c>
      <c r="BX601" s="3">
        <v>4</v>
      </c>
      <c r="BY601" s="3" t="s">
        <v>100</v>
      </c>
      <c r="BZ601" s="3">
        <v>74</v>
      </c>
      <c r="CA601" s="3" t="s">
        <v>101</v>
      </c>
      <c r="CD601" s="3">
        <v>27.601810400000002</v>
      </c>
      <c r="CE601" s="3">
        <v>411</v>
      </c>
      <c r="CF601" s="3">
        <v>-97.533457999999996</v>
      </c>
      <c r="CI601" s="3" t="s">
        <v>102</v>
      </c>
      <c r="CJ601" s="3" t="s">
        <v>89</v>
      </c>
      <c r="CK601" s="3" t="s">
        <v>537</v>
      </c>
      <c r="CL601" s="3">
        <v>244302</v>
      </c>
      <c r="CM601" s="3">
        <v>1254</v>
      </c>
      <c r="CN601" s="3">
        <v>50510</v>
      </c>
      <c r="CO601" s="3">
        <v>0</v>
      </c>
      <c r="CP601" s="3">
        <v>0</v>
      </c>
    </row>
    <row r="602" spans="1:94" ht="60">
      <c r="A602" s="4">
        <v>42215316390000</v>
      </c>
      <c r="B602" s="7">
        <v>4221531639</v>
      </c>
      <c r="C602" s="4">
        <f>COUNTIF(Table2[API 10/UWI],Table1[[#This Row],[Cleaned API]])</f>
        <v>0</v>
      </c>
      <c r="D602" s="7" t="str">
        <f>IFERROR(INDEX(Table2[Permit Type],MATCH(Table1[[#This Row],[Cleaned API]],Table2[API 10/UWI],0)), "Not in Permit List")</f>
        <v>Not in Permit List</v>
      </c>
      <c r="E602" s="7" t="str">
        <f>IF(AND(Table1[[#This Row],[Occurences in Magnum Permit List]]&gt;0, Table1[[#This Row],[Data Pull Permit Type]]="NewDrill"), "Y", "N")</f>
        <v>N</v>
      </c>
      <c r="F602" s="3" t="s">
        <v>490</v>
      </c>
      <c r="G602" s="3" t="s">
        <v>1378</v>
      </c>
      <c r="H602" s="8">
        <v>1</v>
      </c>
      <c r="I602" s="3" t="s">
        <v>443</v>
      </c>
      <c r="J602" s="3" t="str">
        <f>LEFT(Table1[[#This Row],[County/Parish]],LEN(Table1[[#This Row],[County/Parish]])-5)</f>
        <v>HIDALGO</v>
      </c>
      <c r="K602" s="3">
        <v>8650</v>
      </c>
      <c r="L602" s="3" t="s">
        <v>93</v>
      </c>
      <c r="M602" s="3" t="s">
        <v>194</v>
      </c>
      <c r="N602" s="3" t="s">
        <v>95</v>
      </c>
      <c r="O602" s="3">
        <v>9500</v>
      </c>
      <c r="P602" s="5">
        <v>31795</v>
      </c>
      <c r="Q602" s="5">
        <v>31778</v>
      </c>
      <c r="R602" s="5">
        <v>41913</v>
      </c>
      <c r="S602" s="3">
        <v>332</v>
      </c>
      <c r="T602" s="3">
        <v>483437</v>
      </c>
      <c r="V602" s="3">
        <v>3346</v>
      </c>
      <c r="Y602" s="3">
        <v>39</v>
      </c>
      <c r="Z602" s="3">
        <v>97433</v>
      </c>
      <c r="AA602" s="3">
        <v>83919</v>
      </c>
      <c r="AC602" s="3">
        <v>82</v>
      </c>
      <c r="AD602" s="3">
        <v>6036</v>
      </c>
      <c r="AE602" s="3">
        <v>508</v>
      </c>
      <c r="AF602" s="3" t="s">
        <v>96</v>
      </c>
      <c r="AG602" s="3">
        <v>55602</v>
      </c>
      <c r="AH602" s="3">
        <v>9775</v>
      </c>
      <c r="AI602" s="3">
        <v>17888</v>
      </c>
      <c r="AK602" s="3">
        <v>5</v>
      </c>
      <c r="AL602" s="3">
        <v>79</v>
      </c>
      <c r="AM602" s="3">
        <v>445</v>
      </c>
      <c r="AN602" s="3">
        <v>473893</v>
      </c>
      <c r="AO602" s="3">
        <v>7</v>
      </c>
      <c r="AQ602" s="3">
        <v>5658</v>
      </c>
      <c r="AR602" s="5">
        <v>42339</v>
      </c>
      <c r="AS602" s="3">
        <v>981</v>
      </c>
      <c r="AT602" s="3">
        <v>0</v>
      </c>
      <c r="AU602" s="3">
        <v>0</v>
      </c>
      <c r="AV602" s="3">
        <v>90850</v>
      </c>
      <c r="AX602" s="3">
        <v>144480</v>
      </c>
      <c r="AZ602" s="3">
        <v>11</v>
      </c>
      <c r="BA602" s="3">
        <v>0</v>
      </c>
      <c r="BB602" s="3">
        <v>14686</v>
      </c>
      <c r="BC602" s="3">
        <v>3</v>
      </c>
      <c r="BD602" s="3">
        <v>137</v>
      </c>
      <c r="BE602" s="3">
        <v>2</v>
      </c>
      <c r="BF602" s="3">
        <v>2564</v>
      </c>
      <c r="BG602" s="3">
        <v>3</v>
      </c>
      <c r="BH602" s="3">
        <v>15</v>
      </c>
      <c r="BI602" s="3">
        <v>3</v>
      </c>
      <c r="BJ602" s="3">
        <v>8696</v>
      </c>
      <c r="BK602" s="3">
        <v>8699</v>
      </c>
      <c r="BL602" s="3">
        <v>0.62</v>
      </c>
      <c r="BM602" s="3">
        <v>55</v>
      </c>
      <c r="BN602" s="5">
        <v>31798</v>
      </c>
      <c r="BO602" s="3">
        <v>1</v>
      </c>
      <c r="BP602" s="3">
        <v>1</v>
      </c>
      <c r="BQ602" s="3" t="s">
        <v>845</v>
      </c>
      <c r="BR602" s="3" t="s">
        <v>335</v>
      </c>
      <c r="BS602" s="3">
        <v>123212</v>
      </c>
      <c r="BT602" s="3">
        <v>3</v>
      </c>
      <c r="BV602" s="3" t="s">
        <v>556</v>
      </c>
      <c r="BW602" s="3" t="s">
        <v>99</v>
      </c>
      <c r="BX602" s="3">
        <v>4</v>
      </c>
      <c r="BY602" s="3" t="s">
        <v>100</v>
      </c>
      <c r="CA602" s="3" t="s">
        <v>101</v>
      </c>
      <c r="CD602" s="3">
        <v>26.587060300000001</v>
      </c>
      <c r="CE602" s="3">
        <v>290</v>
      </c>
      <c r="CF602" s="3">
        <v>-98.073708100000005</v>
      </c>
      <c r="CI602" s="3" t="s">
        <v>102</v>
      </c>
      <c r="CJ602" s="3" t="s">
        <v>495</v>
      </c>
      <c r="CK602" s="3" t="s">
        <v>558</v>
      </c>
      <c r="CL602" s="3">
        <v>244267</v>
      </c>
      <c r="CN602" s="3">
        <v>3084</v>
      </c>
      <c r="CO602" s="3">
        <v>536</v>
      </c>
      <c r="CP602" s="3">
        <v>0</v>
      </c>
    </row>
    <row r="603" spans="1:94" ht="45">
      <c r="A603" s="4">
        <v>42409319730000</v>
      </c>
      <c r="B603" s="7">
        <v>4240931973</v>
      </c>
      <c r="C603" s="4">
        <f>COUNTIF(Table2[API 10/UWI],Table1[[#This Row],[Cleaned API]])</f>
        <v>0</v>
      </c>
      <c r="D603" s="7" t="str">
        <f>IFERROR(INDEX(Table2[Permit Type],MATCH(Table1[[#This Row],[Cleaned API]],Table2[API 10/UWI],0)), "Not in Permit List")</f>
        <v>Not in Permit List</v>
      </c>
      <c r="E603" s="7" t="str">
        <f>IF(AND(Table1[[#This Row],[Occurences in Magnum Permit List]]&gt;0, Table1[[#This Row],[Data Pull Permit Type]]="NewDrill"), "Y", "N")</f>
        <v>N</v>
      </c>
      <c r="F603" s="3" t="s">
        <v>502</v>
      </c>
      <c r="G603" s="3" t="s">
        <v>1395</v>
      </c>
      <c r="H603" s="8">
        <v>2</v>
      </c>
      <c r="I603" s="3" t="s">
        <v>293</v>
      </c>
      <c r="J603" s="3" t="str">
        <f>LEFT(Table1[[#This Row],[County/Parish]],LEN(Table1[[#This Row],[County/Parish]])-5)</f>
        <v>SAN PATRICIO</v>
      </c>
      <c r="K603" s="3" t="s">
        <v>1396</v>
      </c>
      <c r="L603" s="3" t="s">
        <v>93</v>
      </c>
      <c r="M603" s="3" t="s">
        <v>94</v>
      </c>
      <c r="N603" s="3" t="s">
        <v>95</v>
      </c>
      <c r="O603" s="3">
        <v>3407</v>
      </c>
      <c r="P603" s="5">
        <v>30928</v>
      </c>
      <c r="Q603" s="5">
        <v>31717</v>
      </c>
      <c r="R603" s="5">
        <v>32325</v>
      </c>
      <c r="S603" s="3">
        <v>21</v>
      </c>
      <c r="T603" s="3">
        <v>212921</v>
      </c>
      <c r="V603" s="3">
        <v>636</v>
      </c>
      <c r="Y603" s="3">
        <v>565</v>
      </c>
      <c r="Z603" s="3">
        <v>606</v>
      </c>
      <c r="AA603" s="3">
        <v>36123</v>
      </c>
      <c r="AC603" s="3">
        <v>5</v>
      </c>
      <c r="AD603" s="3">
        <v>10087</v>
      </c>
      <c r="AE603" s="3">
        <v>34</v>
      </c>
      <c r="AF603" s="3" t="s">
        <v>96</v>
      </c>
      <c r="AG603" s="3">
        <v>116384</v>
      </c>
      <c r="AH603" s="3">
        <v>19431</v>
      </c>
      <c r="AI603" s="3">
        <v>332</v>
      </c>
      <c r="AK603" s="3">
        <v>0</v>
      </c>
      <c r="AL603" s="3">
        <v>125</v>
      </c>
      <c r="AM603" s="3">
        <v>750</v>
      </c>
      <c r="AN603" s="3">
        <v>751000</v>
      </c>
      <c r="AO603" s="3">
        <v>2</v>
      </c>
      <c r="AP603" s="3">
        <v>124</v>
      </c>
      <c r="AQ603" s="3">
        <v>160352</v>
      </c>
      <c r="AR603" s="5">
        <v>32417</v>
      </c>
      <c r="AS603" s="3">
        <v>457</v>
      </c>
      <c r="AT603" s="3">
        <v>0</v>
      </c>
      <c r="AU603" s="3">
        <v>0</v>
      </c>
      <c r="AV603" s="3">
        <v>7754330</v>
      </c>
      <c r="AW603" s="3">
        <v>102673.82799999999</v>
      </c>
      <c r="AX603" s="3">
        <v>334780</v>
      </c>
      <c r="AY603" s="3">
        <v>9.74</v>
      </c>
      <c r="AZ603" s="3">
        <v>0.1</v>
      </c>
      <c r="BA603" s="3">
        <v>0</v>
      </c>
      <c r="BB603" s="3">
        <v>23427</v>
      </c>
      <c r="BC603" s="3">
        <v>3</v>
      </c>
      <c r="BD603" s="3">
        <v>82</v>
      </c>
      <c r="BE603" s="3">
        <v>14</v>
      </c>
      <c r="BF603" s="3">
        <v>3915</v>
      </c>
      <c r="BG603" s="3">
        <v>3</v>
      </c>
      <c r="BH603" s="3">
        <v>23</v>
      </c>
      <c r="BI603" s="3">
        <v>3</v>
      </c>
      <c r="BJ603" s="3">
        <v>2964</v>
      </c>
      <c r="BK603" s="3">
        <v>3018</v>
      </c>
      <c r="BL603" s="3">
        <v>0.62</v>
      </c>
      <c r="BM603" s="3">
        <v>35</v>
      </c>
      <c r="BN603" s="5">
        <v>31709</v>
      </c>
      <c r="BO603" s="3">
        <v>1</v>
      </c>
      <c r="BP603" s="3">
        <v>1</v>
      </c>
      <c r="BQ603" s="3" t="s">
        <v>1343</v>
      </c>
      <c r="BS603" s="3">
        <v>122578</v>
      </c>
      <c r="BT603" s="3">
        <v>54</v>
      </c>
      <c r="BV603" s="3" t="s">
        <v>1397</v>
      </c>
      <c r="BW603" s="3" t="s">
        <v>99</v>
      </c>
      <c r="BX603" s="3">
        <v>4</v>
      </c>
      <c r="BY603" s="3" t="s">
        <v>100</v>
      </c>
      <c r="CA603" s="3" t="s">
        <v>101</v>
      </c>
      <c r="CD603" s="3">
        <v>28.147907799999999</v>
      </c>
      <c r="CE603" s="3">
        <v>337</v>
      </c>
      <c r="CF603" s="3">
        <v>-97.823076299999997</v>
      </c>
      <c r="CI603" s="3" t="s">
        <v>102</v>
      </c>
      <c r="CJ603" s="3" t="s">
        <v>502</v>
      </c>
      <c r="CK603" s="3" t="s">
        <v>1398</v>
      </c>
      <c r="CL603" s="3">
        <v>244143</v>
      </c>
      <c r="CM603" s="3">
        <v>512</v>
      </c>
      <c r="CN603" s="3">
        <v>52569</v>
      </c>
      <c r="CO603" s="3">
        <v>149</v>
      </c>
      <c r="CP603" s="3">
        <v>0</v>
      </c>
    </row>
    <row r="604" spans="1:94" ht="45">
      <c r="A604" s="4">
        <v>42047314630000</v>
      </c>
      <c r="B604" s="7">
        <v>4204731463</v>
      </c>
      <c r="C604" s="4">
        <f>COUNTIF(Table2[API 10/UWI],Table1[[#This Row],[Cleaned API]])</f>
        <v>0</v>
      </c>
      <c r="D604" s="7" t="str">
        <f>IFERROR(INDEX(Table2[Permit Type],MATCH(Table1[[#This Row],[Cleaned API]],Table2[API 10/UWI],0)), "Not in Permit List")</f>
        <v>Not in Permit List</v>
      </c>
      <c r="E604" s="7" t="str">
        <f>IF(AND(Table1[[#This Row],[Occurences in Magnum Permit List]]&gt;0, Table1[[#This Row],[Data Pull Permit Type]]="NewDrill"), "Y", "N")</f>
        <v>N</v>
      </c>
      <c r="F604" s="3" t="s">
        <v>89</v>
      </c>
      <c r="G604" s="3" t="s">
        <v>1399</v>
      </c>
      <c r="H604" s="8">
        <v>1</v>
      </c>
      <c r="I604" s="3" t="s">
        <v>333</v>
      </c>
      <c r="J604" s="3" t="str">
        <f>LEFT(Table1[[#This Row],[County/Parish]],LEN(Table1[[#This Row],[County/Parish]])-5)</f>
        <v>BROOKS</v>
      </c>
      <c r="K604" s="3" t="s">
        <v>1400</v>
      </c>
      <c r="L604" s="3" t="s">
        <v>93</v>
      </c>
      <c r="M604" s="3" t="s">
        <v>94</v>
      </c>
      <c r="N604" s="3" t="s">
        <v>95</v>
      </c>
      <c r="O604" s="3">
        <v>11000</v>
      </c>
      <c r="P604" s="5">
        <v>31306</v>
      </c>
      <c r="Q604" s="5">
        <v>31625</v>
      </c>
      <c r="R604" s="5">
        <v>37653</v>
      </c>
      <c r="S604" s="3">
        <v>185</v>
      </c>
      <c r="T604" s="3">
        <v>1001678</v>
      </c>
      <c r="V604" s="3">
        <v>23019</v>
      </c>
      <c r="X604" s="3">
        <v>2</v>
      </c>
      <c r="Y604" s="3">
        <v>50</v>
      </c>
      <c r="Z604" s="3">
        <v>219537</v>
      </c>
      <c r="AA604" s="3">
        <v>189965</v>
      </c>
      <c r="AC604" s="3">
        <v>775</v>
      </c>
      <c r="AD604" s="3">
        <v>20291</v>
      </c>
      <c r="AE604" s="3">
        <v>3511</v>
      </c>
      <c r="AF604" s="3" t="s">
        <v>96</v>
      </c>
      <c r="AG604" s="3">
        <v>87351</v>
      </c>
      <c r="AH604" s="3">
        <v>18070</v>
      </c>
      <c r="AI604" s="3">
        <v>1811</v>
      </c>
      <c r="AK604" s="3">
        <v>3</v>
      </c>
      <c r="AL604" s="3">
        <v>6</v>
      </c>
      <c r="AM604" s="3">
        <v>19</v>
      </c>
      <c r="AN604" s="3">
        <v>36900</v>
      </c>
      <c r="AO604" s="3">
        <v>16</v>
      </c>
      <c r="AQ604" s="3">
        <v>3313</v>
      </c>
      <c r="AR604" s="5">
        <v>35462</v>
      </c>
      <c r="AS604" s="3">
        <v>1047</v>
      </c>
      <c r="AT604" s="3">
        <v>45</v>
      </c>
      <c r="AU604" s="3">
        <v>1100</v>
      </c>
      <c r="AV604" s="3">
        <v>6580</v>
      </c>
      <c r="AW604" s="3">
        <v>50138.889000000003</v>
      </c>
      <c r="AX604" s="3">
        <v>43520</v>
      </c>
      <c r="AY604" s="3">
        <v>19.945</v>
      </c>
      <c r="AZ604" s="3">
        <v>152</v>
      </c>
      <c r="BA604" s="3">
        <v>40</v>
      </c>
      <c r="BB604" s="3">
        <v>47885</v>
      </c>
      <c r="BC604" s="3">
        <v>9</v>
      </c>
      <c r="BD604" s="3">
        <v>1501</v>
      </c>
      <c r="BE604" s="3">
        <v>9</v>
      </c>
      <c r="BF604" s="3">
        <v>9482</v>
      </c>
      <c r="BG604" s="3">
        <v>9</v>
      </c>
      <c r="BH604" s="3">
        <v>57</v>
      </c>
      <c r="BI604" s="3">
        <v>9</v>
      </c>
      <c r="BJ604" s="3">
        <v>9638</v>
      </c>
      <c r="BK604" s="3">
        <v>9664</v>
      </c>
      <c r="BL604" s="3">
        <v>0.6</v>
      </c>
      <c r="BM604" s="3">
        <v>5.5</v>
      </c>
      <c r="BN604" s="5">
        <v>31403</v>
      </c>
      <c r="BO604" s="3">
        <v>1</v>
      </c>
      <c r="BP604" s="3">
        <v>1</v>
      </c>
      <c r="BQ604" s="3" t="s">
        <v>1401</v>
      </c>
      <c r="BR604" s="3" t="s">
        <v>165</v>
      </c>
      <c r="BS604" s="3">
        <v>121227</v>
      </c>
      <c r="BT604" s="3">
        <v>26</v>
      </c>
      <c r="BV604" s="3" t="s">
        <v>1402</v>
      </c>
      <c r="BW604" s="3" t="s">
        <v>99</v>
      </c>
      <c r="BX604" s="3">
        <v>4</v>
      </c>
      <c r="BY604" s="3" t="s">
        <v>100</v>
      </c>
      <c r="BZ604" s="3" t="s">
        <v>1403</v>
      </c>
      <c r="CA604" s="3" t="s">
        <v>101</v>
      </c>
      <c r="CD604" s="3">
        <v>27.212321200000002</v>
      </c>
      <c r="CE604" s="3">
        <v>433</v>
      </c>
      <c r="CF604" s="3">
        <v>-98.141109200000002</v>
      </c>
      <c r="CG604" s="3">
        <v>18</v>
      </c>
      <c r="CI604" s="3" t="s">
        <v>102</v>
      </c>
      <c r="CJ604" s="3" t="s">
        <v>89</v>
      </c>
      <c r="CK604" s="3" t="s">
        <v>1404</v>
      </c>
      <c r="CL604" s="3">
        <v>243826</v>
      </c>
      <c r="CM604" s="3">
        <v>36</v>
      </c>
      <c r="CN604" s="3">
        <v>1805</v>
      </c>
      <c r="CO604" s="3">
        <v>571</v>
      </c>
      <c r="CP604" s="3">
        <v>0</v>
      </c>
    </row>
    <row r="605" spans="1:94" ht="45">
      <c r="A605" s="4">
        <v>42215316220000</v>
      </c>
      <c r="B605" s="7">
        <v>4221531622</v>
      </c>
      <c r="C605" s="4">
        <f>COUNTIF(Table2[API 10/UWI],Table1[[#This Row],[Cleaned API]])</f>
        <v>0</v>
      </c>
      <c r="D605" s="7" t="str">
        <f>IFERROR(INDEX(Table2[Permit Type],MATCH(Table1[[#This Row],[Cleaned API]],Table2[API 10/UWI],0)), "Not in Permit List")</f>
        <v>Not in Permit List</v>
      </c>
      <c r="E605" s="7" t="str">
        <f>IF(AND(Table1[[#This Row],[Occurences in Magnum Permit List]]&gt;0, Table1[[#This Row],[Data Pull Permit Type]]="NewDrill"), "Y", "N")</f>
        <v>N</v>
      </c>
      <c r="F605" s="3" t="s">
        <v>89</v>
      </c>
      <c r="G605" s="3" t="s">
        <v>1405</v>
      </c>
      <c r="H605" s="8">
        <v>1</v>
      </c>
      <c r="I605" s="3" t="s">
        <v>443</v>
      </c>
      <c r="J605" s="3" t="str">
        <f>LEFT(Table1[[#This Row],[County/Parish]],LEN(Table1[[#This Row],[County/Parish]])-5)</f>
        <v>HIDALGO</v>
      </c>
      <c r="K605" s="6">
        <v>11130</v>
      </c>
      <c r="L605" s="3" t="s">
        <v>93</v>
      </c>
      <c r="M605" s="3" t="s">
        <v>94</v>
      </c>
      <c r="N605" s="3" t="s">
        <v>95</v>
      </c>
      <c r="O605" s="3">
        <v>11922</v>
      </c>
      <c r="P605" s="5">
        <v>31204</v>
      </c>
      <c r="Q605" s="5">
        <v>31444</v>
      </c>
      <c r="R605" s="5">
        <v>42125</v>
      </c>
      <c r="S605" s="3">
        <v>340</v>
      </c>
      <c r="T605" s="3">
        <v>726165</v>
      </c>
      <c r="V605" s="3">
        <v>5068</v>
      </c>
      <c r="X605" s="3">
        <v>13</v>
      </c>
      <c r="Y605" s="3">
        <v>474</v>
      </c>
      <c r="Z605" s="3">
        <v>56421</v>
      </c>
      <c r="AA605" s="3">
        <v>126095</v>
      </c>
      <c r="AC605" s="3">
        <v>33</v>
      </c>
      <c r="AD605" s="3">
        <v>6718</v>
      </c>
      <c r="AE605" s="3">
        <v>1239</v>
      </c>
      <c r="AF605" s="3" t="s">
        <v>96</v>
      </c>
      <c r="AG605" s="3">
        <v>135896</v>
      </c>
      <c r="AH605" s="3">
        <v>23888</v>
      </c>
      <c r="AI605" s="3">
        <v>6643</v>
      </c>
      <c r="AK605" s="3">
        <v>5</v>
      </c>
      <c r="AL605" s="3">
        <v>85</v>
      </c>
      <c r="AM605" s="3">
        <v>481</v>
      </c>
      <c r="AN605" s="3">
        <v>511903</v>
      </c>
      <c r="AO605" s="3">
        <v>9</v>
      </c>
      <c r="AP605" s="3">
        <v>63</v>
      </c>
      <c r="AQ605" s="3">
        <v>7102</v>
      </c>
      <c r="AR605" s="5">
        <v>42522</v>
      </c>
      <c r="AS605" s="3">
        <v>142</v>
      </c>
      <c r="AT605" s="3">
        <v>0</v>
      </c>
      <c r="AU605" s="3">
        <v>0</v>
      </c>
      <c r="AV605" s="3">
        <v>91960</v>
      </c>
      <c r="AW605" s="3">
        <v>50345.324000000001</v>
      </c>
      <c r="AX605" s="3">
        <v>143280</v>
      </c>
      <c r="AY605" s="3">
        <v>19.863</v>
      </c>
      <c r="AZ605" s="3">
        <v>10.9</v>
      </c>
      <c r="BA605" s="3">
        <v>27.4</v>
      </c>
      <c r="BB605" s="3">
        <v>47757</v>
      </c>
      <c r="BC605" s="3">
        <v>3</v>
      </c>
      <c r="BD605" s="3">
        <v>378</v>
      </c>
      <c r="BE605" s="3">
        <v>4</v>
      </c>
      <c r="BF605" s="3">
        <v>8335</v>
      </c>
      <c r="BG605" s="3">
        <v>3</v>
      </c>
      <c r="BH605" s="3">
        <v>50</v>
      </c>
      <c r="BI605" s="3">
        <v>3</v>
      </c>
      <c r="BJ605" s="3">
        <v>11130</v>
      </c>
      <c r="BK605" s="3">
        <v>11174</v>
      </c>
      <c r="BL605" s="3">
        <v>0.61</v>
      </c>
      <c r="BM605" s="3">
        <v>46.7</v>
      </c>
      <c r="BN605" s="5">
        <v>31456</v>
      </c>
      <c r="BO605" s="3">
        <v>1</v>
      </c>
      <c r="BP605" s="3">
        <v>1</v>
      </c>
      <c r="BQ605" s="3" t="s">
        <v>89</v>
      </c>
      <c r="BR605" s="3" t="s">
        <v>207</v>
      </c>
      <c r="BS605" s="3">
        <v>120373</v>
      </c>
      <c r="BT605" s="3">
        <v>44</v>
      </c>
      <c r="BV605" s="3" t="s">
        <v>1406</v>
      </c>
      <c r="BW605" s="3" t="s">
        <v>99</v>
      </c>
      <c r="BX605" s="3">
        <v>4</v>
      </c>
      <c r="BY605" s="3" t="s">
        <v>100</v>
      </c>
      <c r="BZ605" s="3">
        <v>218</v>
      </c>
      <c r="CA605" s="3" t="s">
        <v>101</v>
      </c>
      <c r="CD605" s="3">
        <v>26.3910664</v>
      </c>
      <c r="CE605" s="3">
        <v>626</v>
      </c>
      <c r="CF605" s="3">
        <v>-98.3482427</v>
      </c>
      <c r="CI605" s="3" t="s">
        <v>102</v>
      </c>
      <c r="CJ605" s="3" t="s">
        <v>89</v>
      </c>
      <c r="CK605" s="3" t="s">
        <v>1407</v>
      </c>
      <c r="CL605" s="3">
        <v>243644</v>
      </c>
      <c r="CM605" s="3">
        <v>139</v>
      </c>
      <c r="CN605" s="3">
        <v>6998</v>
      </c>
      <c r="CO605" s="3">
        <v>140</v>
      </c>
      <c r="CP605" s="3">
        <v>0</v>
      </c>
    </row>
    <row r="606" spans="1:94" ht="60">
      <c r="A606" s="4">
        <v>42505321260000</v>
      </c>
      <c r="B606" s="7">
        <v>4250532126</v>
      </c>
      <c r="C606" s="4">
        <f>COUNTIF(Table2[API 10/UWI],Table1[[#This Row],[Cleaned API]])</f>
        <v>0</v>
      </c>
      <c r="D606" s="7" t="str">
        <f>IFERROR(INDEX(Table2[Permit Type],MATCH(Table1[[#This Row],[Cleaned API]],Table2[API 10/UWI],0)), "Not in Permit List")</f>
        <v>Not in Permit List</v>
      </c>
      <c r="E606" s="7" t="str">
        <f>IF(AND(Table1[[#This Row],[Occurences in Magnum Permit List]]&gt;0, Table1[[#This Row],[Data Pull Permit Type]]="NewDrill"), "Y", "N")</f>
        <v>N</v>
      </c>
      <c r="F606" s="3" t="s">
        <v>502</v>
      </c>
      <c r="G606" s="3" t="s">
        <v>1408</v>
      </c>
      <c r="H606" s="8">
        <v>2</v>
      </c>
      <c r="I606" s="3" t="s">
        <v>433</v>
      </c>
      <c r="J606" s="3" t="str">
        <f>LEFT(Table1[[#This Row],[County/Parish]],LEN(Table1[[#This Row],[County/Parish]])-5)</f>
        <v>ZAPATA</v>
      </c>
      <c r="K606" s="3" t="s">
        <v>1409</v>
      </c>
      <c r="L606" s="3" t="s">
        <v>93</v>
      </c>
      <c r="M606" s="3" t="s">
        <v>94</v>
      </c>
      <c r="N606" s="3" t="s">
        <v>95</v>
      </c>
      <c r="O606" s="3">
        <v>11942</v>
      </c>
      <c r="P606" s="5">
        <v>31323</v>
      </c>
      <c r="Q606" s="5">
        <v>31382</v>
      </c>
      <c r="R606" s="5">
        <v>34578</v>
      </c>
      <c r="S606" s="3">
        <v>104</v>
      </c>
      <c r="T606" s="3">
        <v>284902</v>
      </c>
      <c r="Y606" s="3">
        <v>38</v>
      </c>
      <c r="Z606" s="3">
        <v>14411</v>
      </c>
      <c r="AA606" s="3">
        <v>47484</v>
      </c>
      <c r="AD606" s="3">
        <v>1611</v>
      </c>
      <c r="AE606" s="3">
        <v>0</v>
      </c>
      <c r="AF606" s="3" t="s">
        <v>96</v>
      </c>
      <c r="AG606" s="3">
        <v>55257</v>
      </c>
      <c r="AH606" s="3">
        <v>9209</v>
      </c>
      <c r="AI606" s="3">
        <v>4837</v>
      </c>
      <c r="AK606" s="3">
        <v>0</v>
      </c>
      <c r="AL606" s="3">
        <v>15</v>
      </c>
      <c r="AM606" s="3">
        <v>87</v>
      </c>
      <c r="AN606" s="3">
        <v>87290</v>
      </c>
      <c r="AO606" s="3">
        <v>1</v>
      </c>
      <c r="AQ606" s="3">
        <v>14743</v>
      </c>
      <c r="AR606" s="5">
        <v>34608</v>
      </c>
      <c r="AS606" s="3">
        <v>391</v>
      </c>
      <c r="AT606" s="3">
        <v>0</v>
      </c>
      <c r="AU606" s="3">
        <v>0</v>
      </c>
      <c r="AZ606" s="3">
        <v>0</v>
      </c>
      <c r="BA606" s="3">
        <v>0</v>
      </c>
      <c r="BB606" s="3">
        <v>18774</v>
      </c>
      <c r="BC606" s="3">
        <v>4</v>
      </c>
      <c r="BF606" s="3">
        <v>3129</v>
      </c>
      <c r="BG606" s="3">
        <v>4</v>
      </c>
      <c r="BH606" s="3">
        <v>19</v>
      </c>
      <c r="BI606" s="3">
        <v>4</v>
      </c>
      <c r="BJ606" s="3">
        <v>11661</v>
      </c>
      <c r="BK606" s="3">
        <v>11723</v>
      </c>
      <c r="BL606" s="3">
        <v>0.59</v>
      </c>
      <c r="BN606" s="5">
        <v>31383</v>
      </c>
      <c r="BO606" s="3">
        <v>1</v>
      </c>
      <c r="BP606" s="3">
        <v>1</v>
      </c>
      <c r="BQ606" s="3" t="s">
        <v>1410</v>
      </c>
      <c r="BS606" s="3">
        <v>119791</v>
      </c>
      <c r="BT606" s="3">
        <v>62</v>
      </c>
      <c r="BV606" s="3" t="s">
        <v>1411</v>
      </c>
      <c r="BW606" s="3" t="s">
        <v>99</v>
      </c>
      <c r="BX606" s="3">
        <v>4</v>
      </c>
      <c r="BY606" s="3" t="s">
        <v>100</v>
      </c>
      <c r="BZ606" s="3">
        <v>5</v>
      </c>
      <c r="CA606" s="3" t="s">
        <v>101</v>
      </c>
      <c r="CD606" s="3">
        <v>27.070153699999999</v>
      </c>
      <c r="CE606" s="3">
        <v>142</v>
      </c>
      <c r="CF606" s="3">
        <v>-99.265891300000007</v>
      </c>
      <c r="CI606" s="3" t="s">
        <v>102</v>
      </c>
      <c r="CJ606" s="3" t="s">
        <v>502</v>
      </c>
      <c r="CK606" s="3" t="s">
        <v>1412</v>
      </c>
      <c r="CL606" s="3">
        <v>243503</v>
      </c>
      <c r="CN606" s="3">
        <v>7412</v>
      </c>
      <c r="CO606" s="3">
        <v>198</v>
      </c>
      <c r="CP606" s="3">
        <v>0</v>
      </c>
    </row>
    <row r="607" spans="1:94" ht="60">
      <c r="A607" s="4">
        <v>42505320890000</v>
      </c>
      <c r="B607" s="7">
        <v>4250532089</v>
      </c>
      <c r="C607" s="4">
        <f>COUNTIF(Table2[API 10/UWI],Table1[[#This Row],[Cleaned API]])</f>
        <v>0</v>
      </c>
      <c r="D607" s="7" t="str">
        <f>IFERROR(INDEX(Table2[Permit Type],MATCH(Table1[[#This Row],[Cleaned API]],Table2[API 10/UWI],0)), "Not in Permit List")</f>
        <v>Not in Permit List</v>
      </c>
      <c r="E607" s="7" t="str">
        <f>IF(AND(Table1[[#This Row],[Occurences in Magnum Permit List]]&gt;0, Table1[[#This Row],[Data Pull Permit Type]]="NewDrill"), "Y", "N")</f>
        <v>N</v>
      </c>
      <c r="F607" s="3" t="s">
        <v>502</v>
      </c>
      <c r="G607" s="3" t="s">
        <v>1408</v>
      </c>
      <c r="H607" s="8">
        <v>1</v>
      </c>
      <c r="I607" s="3" t="s">
        <v>433</v>
      </c>
      <c r="J607" s="3" t="str">
        <f>LEFT(Table1[[#This Row],[County/Parish]],LEN(Table1[[#This Row],[County/Parish]])-5)</f>
        <v>ZAPATA</v>
      </c>
      <c r="K607" s="3" t="s">
        <v>1409</v>
      </c>
      <c r="L607" s="3" t="s">
        <v>93</v>
      </c>
      <c r="M607" s="3" t="s">
        <v>94</v>
      </c>
      <c r="N607" s="3" t="s">
        <v>95</v>
      </c>
      <c r="O607" s="3">
        <v>11800</v>
      </c>
      <c r="P607" s="5">
        <v>31218</v>
      </c>
      <c r="Q607" s="5">
        <v>31260</v>
      </c>
      <c r="R607" s="5">
        <v>34121</v>
      </c>
      <c r="S607" s="3">
        <v>95</v>
      </c>
      <c r="T607" s="3">
        <v>1860590</v>
      </c>
      <c r="Y607" s="3">
        <v>5442</v>
      </c>
      <c r="Z607" s="3">
        <v>79770</v>
      </c>
      <c r="AA607" s="3">
        <v>310098</v>
      </c>
      <c r="AD607" s="3">
        <v>12173</v>
      </c>
      <c r="AE607" s="3">
        <v>0</v>
      </c>
      <c r="AF607" s="3" t="s">
        <v>96</v>
      </c>
      <c r="AG607" s="3">
        <v>88987</v>
      </c>
      <c r="AH607" s="3">
        <v>14831</v>
      </c>
      <c r="AI607" s="3">
        <v>618</v>
      </c>
      <c r="AK607" s="3">
        <v>0</v>
      </c>
      <c r="AL607" s="3">
        <v>114</v>
      </c>
      <c r="AM607" s="3">
        <v>684</v>
      </c>
      <c r="AN607" s="3">
        <v>683833</v>
      </c>
      <c r="AO607" s="3">
        <v>212</v>
      </c>
      <c r="AQ607" s="3">
        <v>140782</v>
      </c>
      <c r="AR607" s="5">
        <v>34486</v>
      </c>
      <c r="AS607" s="3">
        <v>3365</v>
      </c>
      <c r="AT607" s="3">
        <v>0</v>
      </c>
      <c r="AU607" s="3">
        <v>0</v>
      </c>
      <c r="AZ607" s="3">
        <v>0</v>
      </c>
      <c r="BA607" s="3">
        <v>0</v>
      </c>
      <c r="BB607" s="3">
        <v>58091</v>
      </c>
      <c r="BC607" s="3">
        <v>10</v>
      </c>
      <c r="BF607" s="3">
        <v>9682</v>
      </c>
      <c r="BG607" s="3">
        <v>10</v>
      </c>
      <c r="BH607" s="3">
        <v>58</v>
      </c>
      <c r="BI607" s="3">
        <v>10</v>
      </c>
      <c r="BJ607" s="3">
        <v>10227</v>
      </c>
      <c r="BK607" s="3">
        <v>10282</v>
      </c>
      <c r="BL607" s="3">
        <v>0.6</v>
      </c>
      <c r="BN607" s="5">
        <v>31275</v>
      </c>
      <c r="BO607" s="3">
        <v>1</v>
      </c>
      <c r="BP607" s="3">
        <v>1</v>
      </c>
      <c r="BQ607" s="3" t="s">
        <v>1410</v>
      </c>
      <c r="BS607" s="3">
        <v>117967</v>
      </c>
      <c r="BT607" s="3">
        <v>55</v>
      </c>
      <c r="BV607" s="3" t="s">
        <v>1411</v>
      </c>
      <c r="BW607" s="3" t="s">
        <v>99</v>
      </c>
      <c r="BX607" s="3">
        <v>4</v>
      </c>
      <c r="BY607" s="3" t="s">
        <v>100</v>
      </c>
      <c r="BZ607" s="3">
        <v>5</v>
      </c>
      <c r="CA607" s="3" t="s">
        <v>101</v>
      </c>
      <c r="CD607" s="3">
        <v>27.074713599999999</v>
      </c>
      <c r="CE607" s="3">
        <v>142</v>
      </c>
      <c r="CF607" s="3">
        <v>-99.269695400000003</v>
      </c>
      <c r="CI607" s="3" t="s">
        <v>102</v>
      </c>
      <c r="CJ607" s="3" t="s">
        <v>502</v>
      </c>
      <c r="CK607" s="3" t="s">
        <v>1412</v>
      </c>
      <c r="CL607" s="3">
        <v>243074</v>
      </c>
      <c r="CN607" s="3">
        <v>104030</v>
      </c>
      <c r="CO607" s="3">
        <v>4065</v>
      </c>
      <c r="CP607" s="3">
        <v>0</v>
      </c>
    </row>
    <row r="608" spans="1:94" ht="45">
      <c r="A608" s="4">
        <v>42427307870000</v>
      </c>
      <c r="B608" s="7">
        <v>4242730787</v>
      </c>
      <c r="C608" s="4">
        <f>COUNTIF(Table2[API 10/UWI],Table1[[#This Row],[Cleaned API]])</f>
        <v>0</v>
      </c>
      <c r="D608" s="7" t="str">
        <f>IFERROR(INDEX(Table2[Permit Type],MATCH(Table1[[#This Row],[Cleaned API]],Table2[API 10/UWI],0)), "Not in Permit List")</f>
        <v>Not in Permit List</v>
      </c>
      <c r="E608" s="7" t="str">
        <f>IF(AND(Table1[[#This Row],[Occurences in Magnum Permit List]]&gt;0, Table1[[#This Row],[Data Pull Permit Type]]="NewDrill"), "Y", "N")</f>
        <v>N</v>
      </c>
      <c r="F608" s="3" t="s">
        <v>502</v>
      </c>
      <c r="G608" s="3" t="s">
        <v>1413</v>
      </c>
      <c r="H608" s="8" t="s">
        <v>828</v>
      </c>
      <c r="I608" s="3" t="s">
        <v>1149</v>
      </c>
      <c r="J608" s="3" t="str">
        <f>LEFT(Table1[[#This Row],[County/Parish]],LEN(Table1[[#This Row],[County/Parish]])-5)</f>
        <v>STARR</v>
      </c>
      <c r="K608" s="3">
        <v>4580</v>
      </c>
      <c r="L608" s="3" t="s">
        <v>93</v>
      </c>
      <c r="M608" s="3" t="s">
        <v>194</v>
      </c>
      <c r="N608" s="3" t="s">
        <v>95</v>
      </c>
      <c r="O608" s="3">
        <v>9627</v>
      </c>
      <c r="Q608" s="5">
        <v>31168</v>
      </c>
      <c r="R608" s="5">
        <v>35278</v>
      </c>
      <c r="S608" s="3">
        <v>131</v>
      </c>
      <c r="T608" s="3">
        <v>690223</v>
      </c>
      <c r="V608" s="3">
        <v>3692</v>
      </c>
      <c r="Y608" s="3">
        <v>142</v>
      </c>
      <c r="Z608" s="3">
        <v>10763</v>
      </c>
      <c r="AA608" s="3">
        <v>118729</v>
      </c>
      <c r="AC608" s="3">
        <v>115</v>
      </c>
      <c r="AD608" s="3">
        <v>10907</v>
      </c>
      <c r="AE608" s="3">
        <v>579</v>
      </c>
      <c r="AF608" s="3" t="s">
        <v>96</v>
      </c>
      <c r="AG608" s="3">
        <v>95785</v>
      </c>
      <c r="AH608" s="3">
        <v>16543</v>
      </c>
      <c r="AI608" s="3">
        <v>2074</v>
      </c>
      <c r="AK608" s="3">
        <v>5</v>
      </c>
      <c r="AL608" s="3">
        <v>79</v>
      </c>
      <c r="AM608" s="3">
        <v>447</v>
      </c>
      <c r="AN608" s="3">
        <v>474867</v>
      </c>
      <c r="AO608" s="3">
        <v>1</v>
      </c>
      <c r="AQ608" s="3">
        <v>5714</v>
      </c>
      <c r="AR608" s="5">
        <v>37712</v>
      </c>
      <c r="AS608" s="3">
        <v>32</v>
      </c>
      <c r="AT608" s="3">
        <v>0</v>
      </c>
      <c r="AU608" s="3">
        <v>0</v>
      </c>
      <c r="AV608" s="3">
        <v>95040</v>
      </c>
      <c r="AX608" s="3">
        <v>186950</v>
      </c>
      <c r="AZ608" s="3">
        <v>10.5</v>
      </c>
      <c r="BA608" s="3">
        <v>0</v>
      </c>
      <c r="BB608" s="3">
        <v>26445</v>
      </c>
      <c r="BC608" s="3">
        <v>4</v>
      </c>
      <c r="BD608" s="3">
        <v>141</v>
      </c>
      <c r="BE608" s="3">
        <v>2</v>
      </c>
      <c r="BF608" s="3">
        <v>4482</v>
      </c>
      <c r="BG608" s="3">
        <v>4</v>
      </c>
      <c r="BH608" s="3">
        <v>27</v>
      </c>
      <c r="BI608" s="3">
        <v>4</v>
      </c>
      <c r="BJ608" s="3">
        <v>4580</v>
      </c>
      <c r="BK608" s="3">
        <v>7058</v>
      </c>
      <c r="BL608" s="3">
        <v>0.62</v>
      </c>
      <c r="BN608" s="5">
        <v>31170</v>
      </c>
      <c r="BO608" s="3">
        <v>1</v>
      </c>
      <c r="BP608" s="3">
        <v>1</v>
      </c>
      <c r="BS608" s="3">
        <v>117911</v>
      </c>
      <c r="BT608" s="3">
        <v>2478</v>
      </c>
      <c r="BV608" s="3" t="s">
        <v>1414</v>
      </c>
      <c r="BW608" s="3" t="s">
        <v>99</v>
      </c>
      <c r="BX608" s="3">
        <v>4</v>
      </c>
      <c r="BY608" s="3" t="s">
        <v>100</v>
      </c>
      <c r="BZ608" s="3">
        <v>39</v>
      </c>
      <c r="CA608" s="3" t="s">
        <v>101</v>
      </c>
      <c r="CD608" s="3">
        <v>26.426610799999999</v>
      </c>
      <c r="CE608" s="3">
        <v>279</v>
      </c>
      <c r="CF608" s="3">
        <v>-98.535566500000002</v>
      </c>
      <c r="CI608" s="3" t="s">
        <v>102</v>
      </c>
      <c r="CJ608" s="3" t="s">
        <v>502</v>
      </c>
      <c r="CK608" s="3" t="s">
        <v>1415</v>
      </c>
      <c r="CL608" s="3">
        <v>243047</v>
      </c>
      <c r="CN608" s="3">
        <v>4564</v>
      </c>
      <c r="CO608" s="3">
        <v>25</v>
      </c>
      <c r="CP608" s="3">
        <v>2393</v>
      </c>
    </row>
    <row r="609" spans="1:94" ht="60">
      <c r="A609" s="4">
        <v>42215316230000</v>
      </c>
      <c r="B609" s="7">
        <v>4221531623</v>
      </c>
      <c r="C609" s="4">
        <f>COUNTIF(Table2[API 10/UWI],Table1[[#This Row],[Cleaned API]])</f>
        <v>0</v>
      </c>
      <c r="D609" s="7" t="str">
        <f>IFERROR(INDEX(Table2[Permit Type],MATCH(Table1[[#This Row],[Cleaned API]],Table2[API 10/UWI],0)), "Not in Permit List")</f>
        <v>Not in Permit List</v>
      </c>
      <c r="E609" s="7" t="str">
        <f>IF(AND(Table1[[#This Row],[Occurences in Magnum Permit List]]&gt;0, Table1[[#This Row],[Data Pull Permit Type]]="NewDrill"), "Y", "N")</f>
        <v>N</v>
      </c>
      <c r="F609" s="3" t="s">
        <v>490</v>
      </c>
      <c r="G609" s="3" t="s">
        <v>1416</v>
      </c>
      <c r="H609" s="8">
        <v>3</v>
      </c>
      <c r="I609" s="3" t="s">
        <v>443</v>
      </c>
      <c r="J609" s="3" t="str">
        <f>LEFT(Table1[[#This Row],[County/Parish]],LEN(Table1[[#This Row],[County/Parish]])-5)</f>
        <v>HIDALGO</v>
      </c>
      <c r="K609" s="3">
        <v>8350</v>
      </c>
      <c r="L609" s="3" t="s">
        <v>93</v>
      </c>
      <c r="M609" s="3" t="s">
        <v>194</v>
      </c>
      <c r="N609" s="3" t="s">
        <v>95</v>
      </c>
      <c r="O609" s="3">
        <v>8965</v>
      </c>
      <c r="Q609" s="5">
        <v>31229</v>
      </c>
      <c r="R609" s="5">
        <v>31656</v>
      </c>
      <c r="S609" s="3">
        <v>15</v>
      </c>
      <c r="T609" s="3">
        <v>173420</v>
      </c>
      <c r="V609" s="3">
        <v>598</v>
      </c>
      <c r="X609" s="3">
        <v>9</v>
      </c>
      <c r="Y609" s="3">
        <v>6200</v>
      </c>
      <c r="Z609" s="3">
        <v>101096</v>
      </c>
      <c r="AA609" s="3">
        <v>29501</v>
      </c>
      <c r="AC609" s="3">
        <v>130</v>
      </c>
      <c r="AD609" s="3">
        <v>37051</v>
      </c>
      <c r="AE609" s="3">
        <v>259</v>
      </c>
      <c r="AF609" s="3" t="s">
        <v>96</v>
      </c>
      <c r="AG609" s="3">
        <v>74427</v>
      </c>
      <c r="AH609" s="3">
        <v>12664</v>
      </c>
      <c r="AI609" s="3">
        <v>12675</v>
      </c>
      <c r="AK609" s="3">
        <v>1</v>
      </c>
      <c r="AL609" s="3">
        <v>57</v>
      </c>
      <c r="AM609" s="3">
        <v>333</v>
      </c>
      <c r="AN609" s="3">
        <v>341032</v>
      </c>
      <c r="AO609" s="3">
        <v>9238</v>
      </c>
      <c r="AP609" s="3">
        <v>217</v>
      </c>
      <c r="AQ609" s="3">
        <v>61666</v>
      </c>
      <c r="AR609" s="5">
        <v>42339</v>
      </c>
      <c r="AS609" s="3">
        <v>10502</v>
      </c>
      <c r="AT609" s="3">
        <v>0</v>
      </c>
      <c r="AU609" s="3">
        <v>0</v>
      </c>
      <c r="AV609" s="3">
        <v>251850</v>
      </c>
      <c r="AW609" s="3">
        <v>293317.58500000002</v>
      </c>
      <c r="AX609" s="3">
        <v>290000</v>
      </c>
      <c r="AY609" s="3">
        <v>3.4089999999999998</v>
      </c>
      <c r="AZ609" s="3">
        <v>4</v>
      </c>
      <c r="BA609" s="3">
        <v>1.5</v>
      </c>
      <c r="BB609" s="3">
        <v>37051</v>
      </c>
      <c r="BC609" s="3">
        <v>1</v>
      </c>
      <c r="BD609" s="3">
        <v>130</v>
      </c>
      <c r="BE609" s="3">
        <v>1</v>
      </c>
      <c r="BF609" s="3">
        <v>6305</v>
      </c>
      <c r="BG609" s="3">
        <v>1</v>
      </c>
      <c r="BH609" s="3">
        <v>38</v>
      </c>
      <c r="BI609" s="3">
        <v>1</v>
      </c>
      <c r="BJ609" s="3">
        <v>8343</v>
      </c>
      <c r="BK609" s="3">
        <v>8357</v>
      </c>
      <c r="BL609" s="3">
        <v>0.62</v>
      </c>
      <c r="BM609" s="3">
        <v>52</v>
      </c>
      <c r="BN609" s="5">
        <v>31234</v>
      </c>
      <c r="BO609" s="3">
        <v>1</v>
      </c>
      <c r="BP609" s="3">
        <v>1</v>
      </c>
      <c r="BQ609" s="3" t="s">
        <v>845</v>
      </c>
      <c r="BR609" s="3" t="s">
        <v>165</v>
      </c>
      <c r="BS609" s="3">
        <v>117447</v>
      </c>
      <c r="BT609" s="3">
        <v>14</v>
      </c>
      <c r="BV609" s="3" t="s">
        <v>556</v>
      </c>
      <c r="BW609" s="3" t="s">
        <v>99</v>
      </c>
      <c r="BX609" s="3">
        <v>4</v>
      </c>
      <c r="BY609" s="3" t="s">
        <v>100</v>
      </c>
      <c r="CA609" s="3" t="s">
        <v>101</v>
      </c>
      <c r="CD609" s="3">
        <v>26.580840899999998</v>
      </c>
      <c r="CE609" s="3">
        <v>290</v>
      </c>
      <c r="CF609" s="3">
        <v>-98.065059300000001</v>
      </c>
      <c r="CI609" s="3" t="s">
        <v>102</v>
      </c>
      <c r="CJ609" s="3" t="s">
        <v>495</v>
      </c>
      <c r="CK609" s="3" t="s">
        <v>558</v>
      </c>
      <c r="CL609" s="3">
        <v>242930</v>
      </c>
      <c r="CM609" s="3">
        <v>381</v>
      </c>
      <c r="CN609" s="3">
        <v>111754</v>
      </c>
      <c r="CO609" s="3">
        <v>90594</v>
      </c>
      <c r="CP609" s="3">
        <v>0</v>
      </c>
    </row>
    <row r="610" spans="1:94" ht="75">
      <c r="A610" s="4">
        <v>42215315710000</v>
      </c>
      <c r="B610" s="7">
        <v>4221531571</v>
      </c>
      <c r="C610" s="4">
        <f>COUNTIF(Table2[API 10/UWI],Table1[[#This Row],[Cleaned API]])</f>
        <v>0</v>
      </c>
      <c r="D610" s="7" t="str">
        <f>IFERROR(INDEX(Table2[Permit Type],MATCH(Table1[[#This Row],[Cleaned API]],Table2[API 10/UWI],0)), "Not in Permit List")</f>
        <v>Not in Permit List</v>
      </c>
      <c r="E610" s="7" t="str">
        <f>IF(AND(Table1[[#This Row],[Occurences in Magnum Permit List]]&gt;0, Table1[[#This Row],[Data Pull Permit Type]]="NewDrill"), "Y", "N")</f>
        <v>N</v>
      </c>
      <c r="F610" s="3" t="s">
        <v>89</v>
      </c>
      <c r="G610" s="3" t="s">
        <v>1417</v>
      </c>
      <c r="H610" s="8">
        <v>1</v>
      </c>
      <c r="I610" s="3" t="s">
        <v>443</v>
      </c>
      <c r="J610" s="3" t="str">
        <f>LEFT(Table1[[#This Row],[County/Parish]],LEN(Table1[[#This Row],[County/Parish]])-5)</f>
        <v>HIDALGO</v>
      </c>
      <c r="K610" s="3" t="s">
        <v>1418</v>
      </c>
      <c r="L610" s="3" t="s">
        <v>93</v>
      </c>
      <c r="M610" s="3" t="s">
        <v>94</v>
      </c>
      <c r="N610" s="3" t="s">
        <v>95</v>
      </c>
      <c r="O610" s="3">
        <v>6060</v>
      </c>
      <c r="P610" s="5">
        <v>31037</v>
      </c>
      <c r="Q610" s="5">
        <v>31107</v>
      </c>
      <c r="R610" s="5">
        <v>43556</v>
      </c>
      <c r="S610" s="3">
        <v>409</v>
      </c>
      <c r="T610" s="3">
        <v>1766848</v>
      </c>
      <c r="V610" s="3">
        <v>3040</v>
      </c>
      <c r="Y610" s="3">
        <v>217</v>
      </c>
      <c r="Z610" s="3">
        <v>17879</v>
      </c>
      <c r="AA610" s="3">
        <v>297515</v>
      </c>
      <c r="AD610" s="3">
        <v>191</v>
      </c>
      <c r="AE610" s="3">
        <v>303</v>
      </c>
      <c r="AF610" s="3" t="s">
        <v>96</v>
      </c>
      <c r="AG610" s="3">
        <v>60476</v>
      </c>
      <c r="AH610" s="3">
        <v>10382</v>
      </c>
      <c r="AI610" s="3">
        <v>119</v>
      </c>
      <c r="AK610" s="3">
        <v>1</v>
      </c>
      <c r="AL610" s="3">
        <v>59</v>
      </c>
      <c r="AM610" s="3">
        <v>346</v>
      </c>
      <c r="AN610" s="3">
        <v>353600</v>
      </c>
      <c r="AO610" s="3">
        <v>2</v>
      </c>
      <c r="AQ610" s="3">
        <v>16139</v>
      </c>
      <c r="AR610" s="5">
        <v>38125</v>
      </c>
      <c r="AS610" s="3">
        <v>139</v>
      </c>
      <c r="AT610" s="3">
        <v>49</v>
      </c>
      <c r="AU610" s="3">
        <v>270</v>
      </c>
      <c r="AV610" s="3">
        <v>266000</v>
      </c>
      <c r="AX610" s="3">
        <v>581200</v>
      </c>
      <c r="AZ610" s="3">
        <v>3.8</v>
      </c>
      <c r="BA610" s="3">
        <v>0</v>
      </c>
      <c r="BB610" s="3">
        <v>13665</v>
      </c>
      <c r="BC610" s="3">
        <v>37</v>
      </c>
      <c r="BD610" s="3">
        <v>80</v>
      </c>
      <c r="BE610" s="3">
        <v>2</v>
      </c>
      <c r="BF610" s="3">
        <v>2314</v>
      </c>
      <c r="BG610" s="3">
        <v>37</v>
      </c>
      <c r="BH610" s="3">
        <v>14</v>
      </c>
      <c r="BI610" s="3">
        <v>37</v>
      </c>
      <c r="BJ610" s="3">
        <v>5965</v>
      </c>
      <c r="BK610" s="3">
        <v>5988</v>
      </c>
      <c r="BL610" s="3">
        <v>0.63</v>
      </c>
      <c r="BN610" s="5">
        <v>31085</v>
      </c>
      <c r="BO610" s="3">
        <v>1</v>
      </c>
      <c r="BP610" s="3">
        <v>1</v>
      </c>
      <c r="BQ610" s="3" t="s">
        <v>158</v>
      </c>
      <c r="BR610" s="3" t="s">
        <v>207</v>
      </c>
      <c r="BS610" s="3">
        <v>115364</v>
      </c>
      <c r="BT610" s="3">
        <v>23</v>
      </c>
      <c r="BV610" s="3" t="s">
        <v>1419</v>
      </c>
      <c r="BW610" s="3" t="s">
        <v>99</v>
      </c>
      <c r="BX610" s="3">
        <v>4</v>
      </c>
      <c r="BY610" s="3" t="s">
        <v>100</v>
      </c>
      <c r="BZ610" s="3">
        <v>41</v>
      </c>
      <c r="CA610" s="3" t="s">
        <v>101</v>
      </c>
      <c r="CD610" s="3">
        <v>26.368728099999998</v>
      </c>
      <c r="CE610" s="3">
        <v>77</v>
      </c>
      <c r="CF610" s="3">
        <v>-98.5277186</v>
      </c>
      <c r="CI610" s="3" t="s">
        <v>102</v>
      </c>
      <c r="CJ610" s="3" t="s">
        <v>89</v>
      </c>
      <c r="CK610" s="3" t="s">
        <v>1420</v>
      </c>
      <c r="CL610" s="3">
        <v>242423</v>
      </c>
      <c r="CN610" s="3">
        <v>15065</v>
      </c>
      <c r="CO610" s="3">
        <v>130</v>
      </c>
      <c r="CP610" s="3">
        <v>0</v>
      </c>
    </row>
    <row r="611" spans="1:94" ht="60">
      <c r="A611" s="4">
        <v>42355321970000</v>
      </c>
      <c r="B611" s="7">
        <v>4235532197</v>
      </c>
      <c r="C611" s="4">
        <f>COUNTIF(Table2[API 10/UWI],Table1[[#This Row],[Cleaned API]])</f>
        <v>0</v>
      </c>
      <c r="D611" s="7" t="str">
        <f>IFERROR(INDEX(Table2[Permit Type],MATCH(Table1[[#This Row],[Cleaned API]],Table2[API 10/UWI],0)), "Not in Permit List")</f>
        <v>Not in Permit List</v>
      </c>
      <c r="E611" s="7" t="str">
        <f>IF(AND(Table1[[#This Row],[Occurences in Magnum Permit List]]&gt;0, Table1[[#This Row],[Data Pull Permit Type]]="NewDrill"), "Y", "N")</f>
        <v>N</v>
      </c>
      <c r="F611" s="3" t="s">
        <v>490</v>
      </c>
      <c r="G611" s="3" t="s">
        <v>1157</v>
      </c>
      <c r="H611" s="8">
        <v>5</v>
      </c>
      <c r="I611" s="3" t="s">
        <v>363</v>
      </c>
      <c r="J611" s="3" t="str">
        <f>LEFT(Table1[[#This Row],[County/Parish]],LEN(Table1[[#This Row],[County/Parish]])-5)</f>
        <v>NUECES</v>
      </c>
      <c r="L611" s="3" t="s">
        <v>93</v>
      </c>
      <c r="M611" s="3" t="s">
        <v>94</v>
      </c>
      <c r="N611" s="3" t="s">
        <v>95</v>
      </c>
      <c r="O611" s="3">
        <v>6250</v>
      </c>
      <c r="P611" s="5">
        <v>30907</v>
      </c>
      <c r="Q611" s="5">
        <v>31017</v>
      </c>
      <c r="R611" s="5">
        <v>31656</v>
      </c>
      <c r="S611" s="3">
        <v>22</v>
      </c>
      <c r="T611" s="3">
        <v>101828</v>
      </c>
      <c r="Y611" s="3">
        <v>4771</v>
      </c>
      <c r="Z611" s="3">
        <v>661</v>
      </c>
      <c r="AA611" s="3">
        <v>16971</v>
      </c>
      <c r="AD611" s="3">
        <v>806</v>
      </c>
      <c r="AE611" s="3">
        <v>0</v>
      </c>
      <c r="AF611" s="3" t="s">
        <v>96</v>
      </c>
      <c r="AG611" s="3">
        <v>32963</v>
      </c>
      <c r="AH611" s="3">
        <v>5494</v>
      </c>
      <c r="AI611" s="3">
        <v>181</v>
      </c>
      <c r="AK611" s="3">
        <v>0</v>
      </c>
      <c r="AL611" s="3">
        <v>24</v>
      </c>
      <c r="AM611" s="3">
        <v>145</v>
      </c>
      <c r="AN611" s="3">
        <v>145032</v>
      </c>
      <c r="AO611" s="3">
        <v>27</v>
      </c>
      <c r="AQ611" s="3">
        <v>41440</v>
      </c>
      <c r="AR611" s="5">
        <v>32540</v>
      </c>
      <c r="AS611" s="3">
        <v>228</v>
      </c>
      <c r="AT611" s="3">
        <v>0</v>
      </c>
      <c r="AU611" s="3">
        <v>0</v>
      </c>
      <c r="AZ611" s="3">
        <v>0</v>
      </c>
      <c r="BA611" s="3">
        <v>0</v>
      </c>
      <c r="BB611" s="3">
        <v>9588</v>
      </c>
      <c r="BC611" s="3">
        <v>4</v>
      </c>
      <c r="BF611" s="3">
        <v>1598</v>
      </c>
      <c r="BG611" s="3">
        <v>4</v>
      </c>
      <c r="BH611" s="3">
        <v>10</v>
      </c>
      <c r="BI611" s="3">
        <v>4</v>
      </c>
      <c r="BJ611" s="3">
        <v>6200</v>
      </c>
      <c r="BK611" s="3">
        <v>6202</v>
      </c>
      <c r="BL611" s="3">
        <v>0.61</v>
      </c>
      <c r="BN611" s="5">
        <v>30979</v>
      </c>
      <c r="BO611" s="3">
        <v>1</v>
      </c>
      <c r="BP611" s="3">
        <v>1</v>
      </c>
      <c r="BQ611" s="3" t="s">
        <v>1421</v>
      </c>
      <c r="BR611" s="3" t="s">
        <v>1158</v>
      </c>
      <c r="BS611" s="3">
        <v>114508</v>
      </c>
      <c r="BT611" s="3">
        <v>2</v>
      </c>
      <c r="BV611" s="3" t="s">
        <v>1159</v>
      </c>
      <c r="BW611" s="3" t="s">
        <v>99</v>
      </c>
      <c r="BX611" s="3">
        <v>4</v>
      </c>
      <c r="BY611" s="3" t="s">
        <v>100</v>
      </c>
      <c r="BZ611" s="3">
        <v>17</v>
      </c>
      <c r="CA611" s="3" t="s">
        <v>101</v>
      </c>
      <c r="CD611" s="3">
        <v>27.866247900000001</v>
      </c>
      <c r="CE611" s="3">
        <v>221</v>
      </c>
      <c r="CF611" s="3">
        <v>-97.900740499999998</v>
      </c>
      <c r="CG611" s="3">
        <v>5</v>
      </c>
      <c r="CI611" s="3" t="s">
        <v>102</v>
      </c>
      <c r="CJ611" s="3" t="s">
        <v>495</v>
      </c>
      <c r="CK611" s="3" t="s">
        <v>1160</v>
      </c>
      <c r="CL611" s="3">
        <v>242223</v>
      </c>
      <c r="CN611" s="3">
        <v>60388</v>
      </c>
      <c r="CO611" s="3">
        <v>433</v>
      </c>
      <c r="CP611" s="3">
        <v>0</v>
      </c>
    </row>
    <row r="612" spans="1:94" ht="45">
      <c r="A612" s="4">
        <v>42247316050000</v>
      </c>
      <c r="B612" s="7">
        <v>4224731605</v>
      </c>
      <c r="C612" s="4">
        <f>COUNTIF(Table2[API 10/UWI],Table1[[#This Row],[Cleaned API]])</f>
        <v>0</v>
      </c>
      <c r="D612" s="7" t="str">
        <f>IFERROR(INDEX(Table2[Permit Type],MATCH(Table1[[#This Row],[Cleaned API]],Table2[API 10/UWI],0)), "Not in Permit List")</f>
        <v>Not in Permit List</v>
      </c>
      <c r="E612" s="7" t="str">
        <f>IF(AND(Table1[[#This Row],[Occurences in Magnum Permit List]]&gt;0, Table1[[#This Row],[Data Pull Permit Type]]="NewDrill"), "Y", "N")</f>
        <v>N</v>
      </c>
      <c r="F612" s="3" t="s">
        <v>502</v>
      </c>
      <c r="G612" s="3" t="s">
        <v>1162</v>
      </c>
      <c r="H612" s="8">
        <v>5</v>
      </c>
      <c r="I612" s="3" t="s">
        <v>1140</v>
      </c>
      <c r="J612" s="3" t="str">
        <f>LEFT(Table1[[#This Row],[County/Parish]],LEN(Table1[[#This Row],[County/Parish]])-5)</f>
        <v>JIM HOGG</v>
      </c>
      <c r="K612" s="3">
        <v>6160</v>
      </c>
      <c r="L612" s="3" t="s">
        <v>93</v>
      </c>
      <c r="M612" s="3" t="s">
        <v>94</v>
      </c>
      <c r="N612" s="3" t="s">
        <v>95</v>
      </c>
      <c r="O612" s="3">
        <v>6500</v>
      </c>
      <c r="P612" s="5">
        <v>30921</v>
      </c>
      <c r="Q612" s="5">
        <v>31017</v>
      </c>
      <c r="R612" s="5">
        <v>33086</v>
      </c>
      <c r="S612" s="3">
        <v>61</v>
      </c>
      <c r="T612" s="3">
        <v>240578</v>
      </c>
      <c r="V612" s="3">
        <v>1961</v>
      </c>
      <c r="X612" s="3">
        <v>28</v>
      </c>
      <c r="Z612" s="3">
        <v>791</v>
      </c>
      <c r="AA612" s="3">
        <v>42057</v>
      </c>
      <c r="AC612" s="3">
        <v>14</v>
      </c>
      <c r="AD612" s="3">
        <v>2126</v>
      </c>
      <c r="AE612" s="3">
        <v>244</v>
      </c>
      <c r="AF612" s="3" t="s">
        <v>96</v>
      </c>
      <c r="AG612" s="3">
        <v>29102</v>
      </c>
      <c r="AH612" s="3">
        <v>5094</v>
      </c>
      <c r="AI612" s="3">
        <v>95</v>
      </c>
      <c r="AK612" s="3">
        <v>0</v>
      </c>
      <c r="AL612" s="3">
        <v>6</v>
      </c>
      <c r="AM612" s="3">
        <v>35</v>
      </c>
      <c r="AN612" s="3">
        <v>37226</v>
      </c>
      <c r="AO612" s="3">
        <v>0</v>
      </c>
      <c r="AP612" s="3">
        <v>260</v>
      </c>
      <c r="AQ612" s="3">
        <v>24554</v>
      </c>
      <c r="AR612" s="5">
        <v>32668</v>
      </c>
      <c r="AS612" s="3">
        <v>79</v>
      </c>
      <c r="AT612" s="3">
        <v>40</v>
      </c>
      <c r="AU612" s="3">
        <v>350</v>
      </c>
      <c r="AV612" s="3">
        <v>109400</v>
      </c>
      <c r="AW612" s="3">
        <v>49187.5</v>
      </c>
      <c r="AX612" s="3">
        <v>122680</v>
      </c>
      <c r="AY612" s="3">
        <v>20.329999999999998</v>
      </c>
      <c r="AZ612" s="3">
        <v>9.1</v>
      </c>
      <c r="BB612" s="3">
        <v>9962</v>
      </c>
      <c r="BC612" s="3">
        <v>11</v>
      </c>
      <c r="BD612" s="3">
        <v>141</v>
      </c>
      <c r="BE612" s="3">
        <v>12</v>
      </c>
      <c r="BF612" s="3">
        <v>1748</v>
      </c>
      <c r="BG612" s="3">
        <v>11</v>
      </c>
      <c r="BH612" s="3">
        <v>10</v>
      </c>
      <c r="BI612" s="3">
        <v>11</v>
      </c>
      <c r="BJ612" s="3">
        <v>6164</v>
      </c>
      <c r="BK612" s="3">
        <v>6176</v>
      </c>
      <c r="BL612" s="3">
        <v>0.65</v>
      </c>
      <c r="BN612" s="5">
        <v>30935</v>
      </c>
      <c r="BO612" s="3">
        <v>1</v>
      </c>
      <c r="BP612" s="3">
        <v>1</v>
      </c>
      <c r="BQ612" s="3" t="s">
        <v>1141</v>
      </c>
      <c r="BR612" s="3" t="s">
        <v>1163</v>
      </c>
      <c r="BS612" s="3">
        <v>114022</v>
      </c>
      <c r="BT612" s="3">
        <v>12</v>
      </c>
      <c r="BV612" s="3" t="s">
        <v>1162</v>
      </c>
      <c r="BW612" s="3" t="s">
        <v>99</v>
      </c>
      <c r="BX612" s="3">
        <v>4</v>
      </c>
      <c r="BY612" s="3" t="s">
        <v>100</v>
      </c>
      <c r="CA612" s="3" t="s">
        <v>101</v>
      </c>
      <c r="CD612" s="3">
        <v>26.9703892</v>
      </c>
      <c r="CE612" s="3">
        <v>257</v>
      </c>
      <c r="CF612" s="3">
        <v>-98.635860300000004</v>
      </c>
      <c r="CI612" s="3" t="s">
        <v>102</v>
      </c>
      <c r="CJ612" s="3" t="s">
        <v>502</v>
      </c>
      <c r="CK612" s="3" t="s">
        <v>1143</v>
      </c>
      <c r="CL612" s="3">
        <v>242091</v>
      </c>
      <c r="CM612" s="3">
        <v>32</v>
      </c>
      <c r="CN612" s="3">
        <v>1574</v>
      </c>
      <c r="CO612" s="3">
        <v>5</v>
      </c>
      <c r="CP612" s="3">
        <v>0</v>
      </c>
    </row>
    <row r="613" spans="1:94" ht="60">
      <c r="A613" s="4">
        <v>42409319080000</v>
      </c>
      <c r="B613" s="7">
        <v>4240931908</v>
      </c>
      <c r="C613" s="4">
        <f>COUNTIF(Table2[API 10/UWI],Table1[[#This Row],[Cleaned API]])</f>
        <v>0</v>
      </c>
      <c r="D613" s="7" t="str">
        <f>IFERROR(INDEX(Table2[Permit Type],MATCH(Table1[[#This Row],[Cleaned API]],Table2[API 10/UWI],0)), "Not in Permit List")</f>
        <v>Not in Permit List</v>
      </c>
      <c r="E613" s="7" t="str">
        <f>IF(AND(Table1[[#This Row],[Occurences in Magnum Permit List]]&gt;0, Table1[[#This Row],[Data Pull Permit Type]]="NewDrill"), "Y", "N")</f>
        <v>N</v>
      </c>
      <c r="F613" s="3" t="s">
        <v>502</v>
      </c>
      <c r="G613" s="3" t="s">
        <v>1032</v>
      </c>
      <c r="H613" s="8">
        <v>10</v>
      </c>
      <c r="I613" s="3" t="s">
        <v>293</v>
      </c>
      <c r="J613" s="3" t="str">
        <f>LEFT(Table1[[#This Row],[County/Parish]],LEN(Table1[[#This Row],[County/Parish]])-5)</f>
        <v>SAN PATRICIO</v>
      </c>
      <c r="K613" s="3">
        <v>10700</v>
      </c>
      <c r="L613" s="3" t="s">
        <v>93</v>
      </c>
      <c r="M613" s="3" t="s">
        <v>94</v>
      </c>
      <c r="N613" s="3" t="s">
        <v>95</v>
      </c>
      <c r="O613" s="3">
        <v>12944</v>
      </c>
      <c r="P613" s="5">
        <v>34864</v>
      </c>
      <c r="Q613" s="5">
        <v>30864</v>
      </c>
      <c r="R613" s="5">
        <v>34973</v>
      </c>
      <c r="S613" s="3">
        <v>119</v>
      </c>
      <c r="T613" s="3">
        <v>1878189</v>
      </c>
      <c r="V613" s="3">
        <v>57683</v>
      </c>
      <c r="X613" s="3">
        <v>45</v>
      </c>
      <c r="Y613" s="3">
        <v>1426</v>
      </c>
      <c r="Z613" s="3">
        <v>58856</v>
      </c>
      <c r="AA613" s="3">
        <v>370714</v>
      </c>
      <c r="AC613" s="3">
        <v>231</v>
      </c>
      <c r="AD613" s="3">
        <v>2651</v>
      </c>
      <c r="AE613" s="3">
        <v>2654</v>
      </c>
      <c r="AF613" s="3" t="s">
        <v>96</v>
      </c>
      <c r="AG613" s="3">
        <v>27632</v>
      </c>
      <c r="AH613" s="3">
        <v>7259</v>
      </c>
      <c r="AI613" s="3">
        <v>81</v>
      </c>
      <c r="AK613" s="3">
        <v>24</v>
      </c>
      <c r="AL613" s="3">
        <v>70</v>
      </c>
      <c r="AM613" s="3">
        <v>274</v>
      </c>
      <c r="AN613" s="3">
        <v>419355</v>
      </c>
      <c r="AO613" s="3">
        <v>428</v>
      </c>
      <c r="AP613" s="3">
        <v>22</v>
      </c>
      <c r="AQ613" s="3">
        <v>541</v>
      </c>
      <c r="AR613" s="5">
        <v>36069</v>
      </c>
      <c r="AS613" s="3">
        <v>34</v>
      </c>
      <c r="AT613" s="3">
        <v>0</v>
      </c>
      <c r="AU613" s="3">
        <v>0</v>
      </c>
      <c r="AV613" s="3">
        <v>11260</v>
      </c>
      <c r="AW613" s="3">
        <v>21099.163</v>
      </c>
      <c r="AX613" s="3">
        <v>32560</v>
      </c>
      <c r="AY613" s="3">
        <v>47.395000000000003</v>
      </c>
      <c r="AZ613" s="3">
        <v>88.8</v>
      </c>
      <c r="BA613" s="3">
        <v>31.6</v>
      </c>
      <c r="BB613" s="3">
        <v>46447</v>
      </c>
      <c r="BC613" s="3">
        <v>18</v>
      </c>
      <c r="BD613" s="3">
        <v>1987</v>
      </c>
      <c r="BE613" s="3">
        <v>18</v>
      </c>
      <c r="BF613" s="3">
        <v>9728</v>
      </c>
      <c r="BG613" s="3">
        <v>18</v>
      </c>
      <c r="BH613" s="3">
        <v>58</v>
      </c>
      <c r="BI613" s="3">
        <v>18</v>
      </c>
      <c r="BJ613" s="3">
        <v>11036</v>
      </c>
      <c r="BK613" s="3">
        <v>12632</v>
      </c>
      <c r="BL613" s="3">
        <v>0.69</v>
      </c>
      <c r="BM613" s="3">
        <v>58</v>
      </c>
      <c r="BN613" s="5">
        <v>30848</v>
      </c>
      <c r="BO613" s="3">
        <v>1</v>
      </c>
      <c r="BP613" s="3">
        <v>1</v>
      </c>
      <c r="BQ613" s="3" t="s">
        <v>1122</v>
      </c>
      <c r="BR613" s="3" t="s">
        <v>1132</v>
      </c>
      <c r="BS613" s="3">
        <v>111739</v>
      </c>
      <c r="BT613" s="3">
        <v>1596</v>
      </c>
      <c r="BV613" s="3" t="s">
        <v>1353</v>
      </c>
      <c r="BW613" s="3" t="s">
        <v>99</v>
      </c>
      <c r="BX613" s="3">
        <v>4</v>
      </c>
      <c r="BY613" s="3" t="s">
        <v>100</v>
      </c>
      <c r="CA613" s="3" t="s">
        <v>101</v>
      </c>
      <c r="CD613" s="3">
        <v>27.961733200000001</v>
      </c>
      <c r="CE613" s="3">
        <v>280</v>
      </c>
      <c r="CF613" s="3">
        <v>-97.314191800000003</v>
      </c>
      <c r="CI613" s="3" t="s">
        <v>102</v>
      </c>
      <c r="CJ613" s="3" t="s">
        <v>502</v>
      </c>
      <c r="CK613" s="3" t="s">
        <v>1034</v>
      </c>
      <c r="CL613" s="3">
        <v>241608</v>
      </c>
      <c r="CM613" s="3">
        <v>1553</v>
      </c>
      <c r="CN613" s="3">
        <v>32767</v>
      </c>
      <c r="CO613" s="3">
        <v>9830</v>
      </c>
      <c r="CP613" s="3">
        <v>1773</v>
      </c>
    </row>
    <row r="614" spans="1:94" ht="60">
      <c r="A614" s="4">
        <v>42215314410000</v>
      </c>
      <c r="B614" s="7">
        <v>4221531441</v>
      </c>
      <c r="C614" s="4">
        <f>COUNTIF(Table2[API 10/UWI],Table1[[#This Row],[Cleaned API]])</f>
        <v>0</v>
      </c>
      <c r="D614" s="7" t="str">
        <f>IFERROR(INDEX(Table2[Permit Type],MATCH(Table1[[#This Row],[Cleaned API]],Table2[API 10/UWI],0)), "Not in Permit List")</f>
        <v>Not in Permit List</v>
      </c>
      <c r="E614" s="7" t="str">
        <f>IF(AND(Table1[[#This Row],[Occurences in Magnum Permit List]]&gt;0, Table1[[#This Row],[Data Pull Permit Type]]="NewDrill"), "Y", "N")</f>
        <v>N</v>
      </c>
      <c r="F614" s="3" t="s">
        <v>490</v>
      </c>
      <c r="G614" s="3" t="s">
        <v>1416</v>
      </c>
      <c r="H614" s="8">
        <v>1</v>
      </c>
      <c r="I614" s="3" t="s">
        <v>443</v>
      </c>
      <c r="J614" s="3" t="str">
        <f>LEFT(Table1[[#This Row],[County/Parish]],LEN(Table1[[#This Row],[County/Parish]])-5)</f>
        <v>HIDALGO</v>
      </c>
      <c r="K614" s="3">
        <v>9600</v>
      </c>
      <c r="L614" s="3" t="s">
        <v>93</v>
      </c>
      <c r="M614" s="3" t="s">
        <v>94</v>
      </c>
      <c r="N614" s="3" t="s">
        <v>95</v>
      </c>
      <c r="O614" s="3">
        <v>9718</v>
      </c>
      <c r="P614" s="5">
        <v>30727</v>
      </c>
      <c r="Q614" s="5">
        <v>30834</v>
      </c>
      <c r="R614" s="5">
        <v>43983</v>
      </c>
      <c r="S614" s="3">
        <v>425</v>
      </c>
      <c r="T614" s="3">
        <v>1817855</v>
      </c>
      <c r="U614" s="3">
        <v>52</v>
      </c>
      <c r="V614" s="3">
        <v>21620</v>
      </c>
      <c r="Y614" s="3">
        <v>1382</v>
      </c>
      <c r="Z614" s="3">
        <v>142640</v>
      </c>
      <c r="AA614" s="3">
        <v>324596</v>
      </c>
      <c r="AC614" s="3">
        <v>12</v>
      </c>
      <c r="AD614" s="3">
        <v>532</v>
      </c>
      <c r="AE614" s="3">
        <v>141</v>
      </c>
      <c r="AF614" s="3" t="s">
        <v>96</v>
      </c>
      <c r="AG614" s="3">
        <v>15143</v>
      </c>
      <c r="AH614" s="3">
        <v>2665</v>
      </c>
      <c r="AI614" s="3">
        <v>1314</v>
      </c>
      <c r="AK614" s="3">
        <v>0</v>
      </c>
      <c r="AL614" s="3">
        <v>4</v>
      </c>
      <c r="AM614" s="3">
        <v>22</v>
      </c>
      <c r="AN614" s="3">
        <v>22613</v>
      </c>
      <c r="AO614" s="3">
        <v>77</v>
      </c>
      <c r="AP614" s="3">
        <v>53</v>
      </c>
      <c r="AQ614" s="3">
        <v>18727</v>
      </c>
      <c r="AR614" s="5">
        <v>36035</v>
      </c>
      <c r="AS614" s="3">
        <v>1039</v>
      </c>
      <c r="AT614" s="3">
        <v>795</v>
      </c>
      <c r="AU614" s="3">
        <v>3050</v>
      </c>
      <c r="AX614" s="3">
        <v>84080</v>
      </c>
      <c r="AZ614" s="3">
        <v>0</v>
      </c>
      <c r="BA614" s="3">
        <v>0</v>
      </c>
      <c r="BB614" s="3">
        <v>15120</v>
      </c>
      <c r="BC614" s="3">
        <v>8</v>
      </c>
      <c r="BD614" s="3">
        <v>291</v>
      </c>
      <c r="BE614" s="3">
        <v>370</v>
      </c>
      <c r="BF614" s="3">
        <v>2639</v>
      </c>
      <c r="BG614" s="3">
        <v>8</v>
      </c>
      <c r="BH614" s="3">
        <v>16</v>
      </c>
      <c r="BI614" s="3">
        <v>8</v>
      </c>
      <c r="BJ614" s="3">
        <v>9613</v>
      </c>
      <c r="BK614" s="3">
        <v>9632</v>
      </c>
      <c r="BL614" s="3">
        <v>0.62</v>
      </c>
      <c r="BM614" s="3">
        <v>47.8</v>
      </c>
      <c r="BN614" s="5">
        <v>30777</v>
      </c>
      <c r="BO614" s="3">
        <v>1</v>
      </c>
      <c r="BP614" s="3">
        <v>1</v>
      </c>
      <c r="BQ614" s="3" t="s">
        <v>845</v>
      </c>
      <c r="BR614" s="3" t="s">
        <v>97</v>
      </c>
      <c r="BS614" s="3">
        <v>111666</v>
      </c>
      <c r="BT614" s="3">
        <v>19</v>
      </c>
      <c r="BV614" s="3" t="s">
        <v>556</v>
      </c>
      <c r="BW614" s="3" t="s">
        <v>99</v>
      </c>
      <c r="BX614" s="3">
        <v>4</v>
      </c>
      <c r="BY614" s="3" t="s">
        <v>100</v>
      </c>
      <c r="BZ614" s="3">
        <v>57</v>
      </c>
      <c r="CA614" s="3" t="s">
        <v>101</v>
      </c>
      <c r="CD614" s="3">
        <v>26.581740199999999</v>
      </c>
      <c r="CE614" s="3">
        <v>290</v>
      </c>
      <c r="CF614" s="3">
        <v>-98.064460999999994</v>
      </c>
      <c r="CI614" s="3" t="s">
        <v>102</v>
      </c>
      <c r="CJ614" s="3" t="s">
        <v>495</v>
      </c>
      <c r="CK614" s="3" t="s">
        <v>558</v>
      </c>
      <c r="CL614" s="3">
        <v>241588</v>
      </c>
      <c r="CN614" s="3">
        <v>18014</v>
      </c>
      <c r="CO614" s="3">
        <v>1000</v>
      </c>
      <c r="CP614" s="3">
        <v>0</v>
      </c>
    </row>
    <row r="615" spans="1:94" ht="45">
      <c r="A615" s="4">
        <v>42247315670000</v>
      </c>
      <c r="B615" s="7">
        <v>4224731567</v>
      </c>
      <c r="C615" s="4">
        <f>COUNTIF(Table2[API 10/UWI],Table1[[#This Row],[Cleaned API]])</f>
        <v>0</v>
      </c>
      <c r="D615" s="7" t="str">
        <f>IFERROR(INDEX(Table2[Permit Type],MATCH(Table1[[#This Row],[Cleaned API]],Table2[API 10/UWI],0)), "Not in Permit List")</f>
        <v>Not in Permit List</v>
      </c>
      <c r="E615" s="7" t="str">
        <f>IF(AND(Table1[[#This Row],[Occurences in Magnum Permit List]]&gt;0, Table1[[#This Row],[Data Pull Permit Type]]="NewDrill"), "Y", "N")</f>
        <v>N</v>
      </c>
      <c r="F615" s="3" t="s">
        <v>89</v>
      </c>
      <c r="G615" s="3" t="s">
        <v>1422</v>
      </c>
      <c r="H615" s="8">
        <v>1</v>
      </c>
      <c r="I615" s="3" t="s">
        <v>1140</v>
      </c>
      <c r="J615" s="3" t="str">
        <f>LEFT(Table1[[#This Row],[County/Parish]],LEN(Table1[[#This Row],[County/Parish]])-5)</f>
        <v>JIM HOGG</v>
      </c>
      <c r="K615" s="3" t="s">
        <v>615</v>
      </c>
      <c r="L615" s="3" t="s">
        <v>93</v>
      </c>
      <c r="M615" s="3" t="s">
        <v>94</v>
      </c>
      <c r="N615" s="3" t="s">
        <v>95</v>
      </c>
      <c r="O615" s="3">
        <v>16000</v>
      </c>
      <c r="P615" s="5">
        <v>30645</v>
      </c>
      <c r="Q615" s="5">
        <v>30742</v>
      </c>
      <c r="R615" s="5">
        <v>41974</v>
      </c>
      <c r="S615" s="3">
        <v>370</v>
      </c>
      <c r="T615" s="3">
        <v>623645</v>
      </c>
      <c r="V615" s="3">
        <v>29845</v>
      </c>
      <c r="Y615" s="3">
        <v>193</v>
      </c>
      <c r="Z615" s="3">
        <v>36251</v>
      </c>
      <c r="AA615" s="3">
        <v>133786</v>
      </c>
      <c r="AC615" s="3">
        <v>580</v>
      </c>
      <c r="AD615" s="3">
        <v>10556</v>
      </c>
      <c r="AE615" s="3">
        <v>3046</v>
      </c>
      <c r="AF615" s="3" t="s">
        <v>96</v>
      </c>
      <c r="AG615" s="3">
        <v>58337</v>
      </c>
      <c r="AH615" s="3">
        <v>12769</v>
      </c>
      <c r="AI615" s="3">
        <v>1266</v>
      </c>
      <c r="AK615" s="3">
        <v>21</v>
      </c>
      <c r="AL615" s="3">
        <v>90</v>
      </c>
      <c r="AM615" s="3">
        <v>414</v>
      </c>
      <c r="AN615" s="3">
        <v>540733</v>
      </c>
      <c r="AO615" s="3">
        <v>12</v>
      </c>
      <c r="AP615" s="3">
        <v>243</v>
      </c>
      <c r="AQ615" s="3">
        <v>5024</v>
      </c>
      <c r="AR615" s="5">
        <v>42522</v>
      </c>
      <c r="AS615" s="3">
        <v>315</v>
      </c>
      <c r="AT615" s="3">
        <v>0</v>
      </c>
      <c r="AU615" s="3">
        <v>0</v>
      </c>
      <c r="AV615" s="3">
        <v>19510</v>
      </c>
      <c r="AW615" s="3">
        <v>37485.714</v>
      </c>
      <c r="AX615" s="3">
        <v>20900</v>
      </c>
      <c r="AY615" s="3">
        <v>26.677</v>
      </c>
      <c r="AZ615" s="3">
        <v>51.3</v>
      </c>
      <c r="BA615" s="3">
        <v>0</v>
      </c>
      <c r="BB615" s="3">
        <v>15863</v>
      </c>
      <c r="BC615" s="3">
        <v>8</v>
      </c>
      <c r="BD615" s="3">
        <v>746</v>
      </c>
      <c r="BE615" s="3">
        <v>7</v>
      </c>
      <c r="BF615" s="3">
        <v>3378</v>
      </c>
      <c r="BG615" s="3">
        <v>8</v>
      </c>
      <c r="BH615" s="3">
        <v>20</v>
      </c>
      <c r="BI615" s="3">
        <v>8</v>
      </c>
      <c r="BJ615" s="3">
        <v>9706</v>
      </c>
      <c r="BK615" s="3">
        <v>9728</v>
      </c>
      <c r="BL615" s="3">
        <v>0.72</v>
      </c>
      <c r="BM615" s="3">
        <v>5.5</v>
      </c>
      <c r="BN615" s="5">
        <v>30730</v>
      </c>
      <c r="BO615" s="3">
        <v>1</v>
      </c>
      <c r="BP615" s="3">
        <v>1</v>
      </c>
      <c r="BQ615" s="3" t="s">
        <v>89</v>
      </c>
      <c r="BR615" s="3" t="s">
        <v>207</v>
      </c>
      <c r="BS615" s="3">
        <v>109848</v>
      </c>
      <c r="BT615" s="3">
        <v>22</v>
      </c>
      <c r="BV615" s="3" t="s">
        <v>1423</v>
      </c>
      <c r="BW615" s="3" t="s">
        <v>99</v>
      </c>
      <c r="BX615" s="3">
        <v>4</v>
      </c>
      <c r="BY615" s="3" t="s">
        <v>100</v>
      </c>
      <c r="CA615" s="3" t="s">
        <v>101</v>
      </c>
      <c r="CD615" s="3">
        <v>27.170474899999999</v>
      </c>
      <c r="CE615" s="3">
        <v>276</v>
      </c>
      <c r="CF615" s="3">
        <v>-98.629446900000005</v>
      </c>
      <c r="CI615" s="3" t="s">
        <v>102</v>
      </c>
      <c r="CJ615" s="3" t="s">
        <v>89</v>
      </c>
      <c r="CK615" s="3" t="s">
        <v>1424</v>
      </c>
      <c r="CL615" s="3">
        <v>241158</v>
      </c>
      <c r="CM615" s="3">
        <v>140</v>
      </c>
      <c r="CN615" s="3">
        <v>5248</v>
      </c>
      <c r="CO615" s="3">
        <v>326</v>
      </c>
      <c r="CP615" s="3">
        <v>0</v>
      </c>
    </row>
    <row r="616" spans="1:94" ht="60">
      <c r="A616" s="4">
        <v>42355318950000</v>
      </c>
      <c r="B616" s="7">
        <v>4235531895</v>
      </c>
      <c r="C616" s="4">
        <f>COUNTIF(Table2[API 10/UWI],Table1[[#This Row],[Cleaned API]])</f>
        <v>0</v>
      </c>
      <c r="D616" s="7" t="str">
        <f>IFERROR(INDEX(Table2[Permit Type],MATCH(Table1[[#This Row],[Cleaned API]],Table2[API 10/UWI],0)), "Not in Permit List")</f>
        <v>Not in Permit List</v>
      </c>
      <c r="E616" s="7" t="str">
        <f>IF(AND(Table1[[#This Row],[Occurences in Magnum Permit List]]&gt;0, Table1[[#This Row],[Data Pull Permit Type]]="NewDrill"), "Y", "N")</f>
        <v>N</v>
      </c>
      <c r="F616" s="3" t="s">
        <v>89</v>
      </c>
      <c r="G616" s="3" t="s">
        <v>584</v>
      </c>
      <c r="H616" s="8">
        <v>2</v>
      </c>
      <c r="I616" s="3" t="s">
        <v>363</v>
      </c>
      <c r="J616" s="3" t="str">
        <f>LEFT(Table1[[#This Row],[County/Parish]],LEN(Table1[[#This Row],[County/Parish]])-5)</f>
        <v>NUECES</v>
      </c>
      <c r="K616" s="3" t="s">
        <v>1425</v>
      </c>
      <c r="L616" s="3" t="s">
        <v>93</v>
      </c>
      <c r="M616" s="3" t="s">
        <v>94</v>
      </c>
      <c r="N616" s="3" t="s">
        <v>95</v>
      </c>
      <c r="O616" s="3">
        <v>8700</v>
      </c>
      <c r="P616" s="5">
        <v>30690</v>
      </c>
      <c r="Q616" s="5">
        <v>30682</v>
      </c>
      <c r="R616" s="5">
        <v>32051</v>
      </c>
      <c r="S616" s="3">
        <v>41</v>
      </c>
      <c r="T616" s="3">
        <v>68329</v>
      </c>
      <c r="V616" s="3">
        <v>4708</v>
      </c>
      <c r="X616" s="3">
        <v>11</v>
      </c>
      <c r="Y616" s="3">
        <v>15</v>
      </c>
      <c r="Z616" s="3">
        <v>136194</v>
      </c>
      <c r="AA616" s="3">
        <v>16096</v>
      </c>
      <c r="AC616" s="3">
        <v>269</v>
      </c>
      <c r="AD616" s="3">
        <v>3320</v>
      </c>
      <c r="AE616" s="3">
        <v>1845</v>
      </c>
      <c r="AF616" s="3" t="s">
        <v>96</v>
      </c>
      <c r="AG616" s="3">
        <v>20325</v>
      </c>
      <c r="AH616" s="3">
        <v>5233</v>
      </c>
      <c r="AI616" s="3">
        <v>1853</v>
      </c>
      <c r="AK616" s="3">
        <v>11</v>
      </c>
      <c r="AL616" s="3">
        <v>36</v>
      </c>
      <c r="AM616" s="3">
        <v>150</v>
      </c>
      <c r="AN616" s="3">
        <v>213034</v>
      </c>
      <c r="AO616" s="3">
        <v>82</v>
      </c>
      <c r="AP616" s="3">
        <v>755</v>
      </c>
      <c r="AQ616" s="3">
        <v>13117</v>
      </c>
      <c r="AR616" s="5">
        <v>42583</v>
      </c>
      <c r="AS616" s="3">
        <v>50122</v>
      </c>
      <c r="AT616" s="3">
        <v>0</v>
      </c>
      <c r="AU616" s="3">
        <v>0</v>
      </c>
      <c r="AV616" s="3">
        <v>14120</v>
      </c>
      <c r="AW616" s="3">
        <v>20847.367999999999</v>
      </c>
      <c r="AX616" s="3">
        <v>14510</v>
      </c>
      <c r="AY616" s="3">
        <v>47.968000000000004</v>
      </c>
      <c r="AZ616" s="3">
        <v>70.8</v>
      </c>
      <c r="BA616" s="3">
        <v>733.3</v>
      </c>
      <c r="BB616" s="3">
        <v>6030</v>
      </c>
      <c r="BC616" s="3">
        <v>6</v>
      </c>
      <c r="BD616" s="3">
        <v>740</v>
      </c>
      <c r="BE616" s="3">
        <v>6</v>
      </c>
      <c r="BF616" s="3">
        <v>1745</v>
      </c>
      <c r="BG616" s="3">
        <v>6</v>
      </c>
      <c r="BH616" s="3">
        <v>10</v>
      </c>
      <c r="BI616" s="3">
        <v>6</v>
      </c>
      <c r="BJ616" s="3">
        <v>7751</v>
      </c>
      <c r="BK616" s="3">
        <v>7753</v>
      </c>
      <c r="BL616" s="3">
        <v>0.68</v>
      </c>
      <c r="BM616" s="3">
        <v>52.6</v>
      </c>
      <c r="BN616" s="5">
        <v>32031</v>
      </c>
      <c r="BO616" s="3">
        <v>1</v>
      </c>
      <c r="BP616" s="3">
        <v>1</v>
      </c>
      <c r="BQ616" s="3" t="s">
        <v>842</v>
      </c>
      <c r="BR616" s="3" t="s">
        <v>335</v>
      </c>
      <c r="BS616" s="3">
        <v>109770</v>
      </c>
      <c r="BT616" s="3">
        <v>2</v>
      </c>
      <c r="BV616" s="3" t="s">
        <v>584</v>
      </c>
      <c r="BW616" s="3" t="s">
        <v>99</v>
      </c>
      <c r="BX616" s="3">
        <v>4</v>
      </c>
      <c r="BY616" s="3" t="s">
        <v>100</v>
      </c>
      <c r="BZ616" s="3">
        <v>1</v>
      </c>
      <c r="CA616" s="3" t="s">
        <v>101</v>
      </c>
      <c r="CD616" s="3">
        <v>27.686468399999999</v>
      </c>
      <c r="CE616" s="3">
        <v>411</v>
      </c>
      <c r="CF616" s="3">
        <v>-97.505976799999999</v>
      </c>
      <c r="CI616" s="3" t="s">
        <v>102</v>
      </c>
      <c r="CJ616" s="3" t="s">
        <v>89</v>
      </c>
      <c r="CK616" s="3" t="s">
        <v>537</v>
      </c>
      <c r="CL616" s="3">
        <v>241118</v>
      </c>
      <c r="CM616" s="3">
        <v>190</v>
      </c>
      <c r="CN616" s="3">
        <v>3961</v>
      </c>
      <c r="CO616" s="3">
        <v>21783</v>
      </c>
      <c r="CP616" s="3">
        <v>0</v>
      </c>
    </row>
    <row r="617" spans="1:94" ht="60">
      <c r="A617" s="4">
        <v>42355312060000</v>
      </c>
      <c r="B617" s="7">
        <v>4235531206</v>
      </c>
      <c r="C617" s="4">
        <f>COUNTIF(Table2[API 10/UWI],Table1[[#This Row],[Cleaned API]])</f>
        <v>2</v>
      </c>
      <c r="D617" s="7" t="str">
        <f>IFERROR(INDEX(Table2[Permit Type],MATCH(Table1[[#This Row],[Cleaned API]],Table2[API 10/UWI],0)), "Not in Permit List")</f>
        <v>PlugBack</v>
      </c>
      <c r="E617" s="7" t="str">
        <f>IF(AND(Table1[[#This Row],[Occurences in Magnum Permit List]]&gt;0, Table1[[#This Row],[Data Pull Permit Type]]="NewDrill"), "Y", "N")</f>
        <v>N</v>
      </c>
      <c r="F617" s="3" t="s">
        <v>502</v>
      </c>
      <c r="G617" s="3" t="s">
        <v>1359</v>
      </c>
      <c r="H617" s="8">
        <v>1</v>
      </c>
      <c r="I617" s="3" t="s">
        <v>363</v>
      </c>
      <c r="J617" s="3" t="str">
        <f>LEFT(Table1[[#This Row],[County/Parish]],LEN(Table1[[#This Row],[County/Parish]])-5)</f>
        <v>NUECES</v>
      </c>
      <c r="K617" s="3" t="s">
        <v>1426</v>
      </c>
      <c r="L617" s="3" t="s">
        <v>93</v>
      </c>
      <c r="M617" s="3" t="s">
        <v>94</v>
      </c>
      <c r="N617" s="3" t="s">
        <v>119</v>
      </c>
      <c r="O617" s="3">
        <v>10212</v>
      </c>
      <c r="P617" s="5">
        <v>33729</v>
      </c>
      <c r="Q617" s="5">
        <v>30682</v>
      </c>
      <c r="R617" s="5">
        <v>33786</v>
      </c>
      <c r="S617" s="3">
        <v>99</v>
      </c>
      <c r="T617" s="3">
        <v>603586</v>
      </c>
      <c r="V617" s="3">
        <v>5431</v>
      </c>
      <c r="Y617" s="3">
        <v>74</v>
      </c>
      <c r="Z617" s="3">
        <v>2540</v>
      </c>
      <c r="AA617" s="3">
        <v>106029</v>
      </c>
      <c r="AC617" s="3">
        <v>233</v>
      </c>
      <c r="AD617" s="3">
        <v>13207</v>
      </c>
      <c r="AE617" s="3">
        <v>1466</v>
      </c>
      <c r="AF617" s="3" t="s">
        <v>96</v>
      </c>
      <c r="AG617" s="3">
        <v>119688</v>
      </c>
      <c r="AH617" s="3">
        <v>21414</v>
      </c>
      <c r="AI617" s="3">
        <v>319</v>
      </c>
      <c r="AK617" s="3">
        <v>11</v>
      </c>
      <c r="AL617" s="3">
        <v>144</v>
      </c>
      <c r="AM617" s="3">
        <v>797</v>
      </c>
      <c r="AN617" s="3">
        <v>863828</v>
      </c>
      <c r="AO617" s="3">
        <v>1</v>
      </c>
      <c r="AP617" s="3">
        <v>193</v>
      </c>
      <c r="AQ617" s="3">
        <v>24178</v>
      </c>
      <c r="AR617" s="5">
        <v>32791</v>
      </c>
      <c r="AS617" s="3">
        <v>237</v>
      </c>
      <c r="AT617" s="3">
        <v>15</v>
      </c>
      <c r="AV617" s="3">
        <v>71560</v>
      </c>
      <c r="AW617" s="3">
        <v>70506.097999999998</v>
      </c>
      <c r="AX617" s="3">
        <v>111140</v>
      </c>
      <c r="AY617" s="3">
        <v>14.183</v>
      </c>
      <c r="AZ617" s="3">
        <v>14</v>
      </c>
      <c r="BA617" s="3">
        <v>0</v>
      </c>
      <c r="BB617" s="3">
        <v>23113</v>
      </c>
      <c r="BC617" s="3">
        <v>2</v>
      </c>
      <c r="BD617" s="3">
        <v>323</v>
      </c>
      <c r="BE617" s="3">
        <v>2</v>
      </c>
      <c r="BF617" s="3">
        <v>4175</v>
      </c>
      <c r="BG617" s="3">
        <v>2</v>
      </c>
      <c r="BH617" s="3">
        <v>25</v>
      </c>
      <c r="BI617" s="3">
        <v>2</v>
      </c>
      <c r="BJ617" s="3">
        <v>8986</v>
      </c>
      <c r="BK617" s="3">
        <v>8994</v>
      </c>
      <c r="BL617" s="3">
        <v>0.6</v>
      </c>
      <c r="BM617" s="3">
        <v>5.2</v>
      </c>
      <c r="BN617" s="5">
        <v>30705</v>
      </c>
      <c r="BO617" s="3">
        <v>1</v>
      </c>
      <c r="BP617" s="3">
        <v>1</v>
      </c>
      <c r="BQ617" s="3" t="s">
        <v>1122</v>
      </c>
      <c r="BR617" s="3" t="s">
        <v>1132</v>
      </c>
      <c r="BS617" s="3">
        <v>109178</v>
      </c>
      <c r="BT617" s="3">
        <v>8</v>
      </c>
      <c r="BU617" s="3">
        <v>0</v>
      </c>
      <c r="BV617" s="3" t="s">
        <v>1361</v>
      </c>
      <c r="BW617" s="3" t="s">
        <v>99</v>
      </c>
      <c r="BX617" s="3">
        <v>4</v>
      </c>
      <c r="BY617" s="3" t="s">
        <v>100</v>
      </c>
      <c r="CA617" s="3" t="s">
        <v>101</v>
      </c>
      <c r="CD617" s="3">
        <v>27.890346699999998</v>
      </c>
      <c r="CE617" s="3">
        <v>2522</v>
      </c>
      <c r="CF617" s="3">
        <v>-97.110253499999999</v>
      </c>
      <c r="CI617" s="3" t="s">
        <v>102</v>
      </c>
      <c r="CJ617" s="3" t="s">
        <v>502</v>
      </c>
      <c r="CK617" s="3" t="s">
        <v>1365</v>
      </c>
      <c r="CL617" s="3">
        <v>240979</v>
      </c>
      <c r="CM617" s="3">
        <v>164</v>
      </c>
      <c r="CN617" s="3">
        <v>11563</v>
      </c>
      <c r="CO617" s="3">
        <v>114</v>
      </c>
      <c r="CP617" s="3">
        <v>0</v>
      </c>
    </row>
    <row r="618" spans="1:94" ht="45">
      <c r="A618" s="4">
        <v>42409317180000</v>
      </c>
      <c r="B618" s="7">
        <v>4240931718</v>
      </c>
      <c r="C618" s="4">
        <f>COUNTIF(Table2[API 10/UWI],Table1[[#This Row],[Cleaned API]])</f>
        <v>2</v>
      </c>
      <c r="D618" s="7" t="str">
        <f>IFERROR(INDEX(Table2[Permit Type],MATCH(Table1[[#This Row],[Cleaned API]],Table2[API 10/UWI],0)), "Not in Permit List")</f>
        <v>Recomplete</v>
      </c>
      <c r="E618" s="7" t="str">
        <f>IF(AND(Table1[[#This Row],[Occurences in Magnum Permit List]]&gt;0, Table1[[#This Row],[Data Pull Permit Type]]="NewDrill"), "Y", "N")</f>
        <v>N</v>
      </c>
      <c r="F618" s="3" t="s">
        <v>502</v>
      </c>
      <c r="G618" s="3" t="s">
        <v>1336</v>
      </c>
      <c r="H618" s="8">
        <v>3</v>
      </c>
      <c r="I618" s="3" t="s">
        <v>293</v>
      </c>
      <c r="J618" s="3" t="str">
        <f>LEFT(Table1[[#This Row],[County/Parish]],LEN(Table1[[#This Row],[County/Parish]])-5)</f>
        <v>SAN PATRICIO</v>
      </c>
      <c r="K618" s="3" t="s">
        <v>1354</v>
      </c>
      <c r="L618" s="3" t="s">
        <v>93</v>
      </c>
      <c r="M618" s="3" t="s">
        <v>94</v>
      </c>
      <c r="N618" s="3" t="s">
        <v>95</v>
      </c>
      <c r="O618" s="3">
        <v>10988</v>
      </c>
      <c r="P618" s="5">
        <v>34683</v>
      </c>
      <c r="Q618" s="5">
        <v>30437</v>
      </c>
      <c r="R618" s="5">
        <v>34455</v>
      </c>
      <c r="S618" s="3">
        <v>131</v>
      </c>
      <c r="T618" s="3">
        <v>9092259</v>
      </c>
      <c r="V618" s="3">
        <v>281606</v>
      </c>
      <c r="Y618" s="3">
        <v>195</v>
      </c>
      <c r="Z618" s="3">
        <v>36265</v>
      </c>
      <c r="AA618" s="3">
        <v>1796983</v>
      </c>
      <c r="AD618" s="3">
        <v>1759</v>
      </c>
      <c r="AE618" s="3">
        <v>12007</v>
      </c>
      <c r="AF618" s="3" t="s">
        <v>96</v>
      </c>
      <c r="AG618" s="3">
        <v>325576</v>
      </c>
      <c r="AH618" s="3">
        <v>66270</v>
      </c>
      <c r="AI618" s="3">
        <v>976</v>
      </c>
      <c r="AK618" s="3">
        <v>70</v>
      </c>
      <c r="AL618" s="3">
        <v>386</v>
      </c>
      <c r="AM618" s="3">
        <v>1901</v>
      </c>
      <c r="AN618" s="3">
        <v>2318645</v>
      </c>
      <c r="AO618" s="3">
        <v>20</v>
      </c>
      <c r="AP618" s="3">
        <v>3171</v>
      </c>
      <c r="AQ618" s="3">
        <v>155742</v>
      </c>
      <c r="AR618" s="5">
        <v>34462</v>
      </c>
      <c r="AS618" s="3">
        <v>997</v>
      </c>
      <c r="AT618" s="3">
        <v>200</v>
      </c>
      <c r="AU618" s="3">
        <v>380</v>
      </c>
      <c r="AW618" s="3">
        <v>143211.99100000001</v>
      </c>
      <c r="AX618" s="3">
        <v>32290</v>
      </c>
      <c r="AY618" s="3">
        <v>6.9829999999999997</v>
      </c>
      <c r="AZ618" s="3">
        <v>0</v>
      </c>
      <c r="BA618" s="3">
        <v>0</v>
      </c>
      <c r="BB618" s="3">
        <v>233012</v>
      </c>
      <c r="BC618" s="3">
        <v>21</v>
      </c>
      <c r="BD618" s="3">
        <v>8960</v>
      </c>
      <c r="BE618" s="3">
        <v>19</v>
      </c>
      <c r="BF618" s="3">
        <v>47795</v>
      </c>
      <c r="BG618" s="3">
        <v>21</v>
      </c>
      <c r="BH618" s="3">
        <v>287</v>
      </c>
      <c r="BI618" s="3">
        <v>21</v>
      </c>
      <c r="BJ618" s="3">
        <v>10569</v>
      </c>
      <c r="BK618" s="3">
        <v>10900</v>
      </c>
      <c r="BL618" s="3">
        <v>0.71</v>
      </c>
      <c r="BN618" s="5">
        <v>30444</v>
      </c>
      <c r="BO618" s="3">
        <v>1</v>
      </c>
      <c r="BP618" s="3">
        <v>1</v>
      </c>
      <c r="BQ618" s="3" t="s">
        <v>1026</v>
      </c>
      <c r="BR618" s="3" t="s">
        <v>1188</v>
      </c>
      <c r="BS618" s="3">
        <v>106541</v>
      </c>
      <c r="BT618" s="3">
        <v>331</v>
      </c>
      <c r="BV618" s="3" t="s">
        <v>1353</v>
      </c>
      <c r="BW618" s="3" t="s">
        <v>99</v>
      </c>
      <c r="BX618" s="3">
        <v>4</v>
      </c>
      <c r="BY618" s="3" t="s">
        <v>100</v>
      </c>
      <c r="CA618" s="3" t="s">
        <v>101</v>
      </c>
      <c r="CD618" s="3">
        <v>27.9709778</v>
      </c>
      <c r="CE618" s="3">
        <v>239</v>
      </c>
      <c r="CF618" s="3">
        <v>-97.328643299999996</v>
      </c>
      <c r="CI618" s="3" t="s">
        <v>102</v>
      </c>
      <c r="CJ618" s="3" t="s">
        <v>502</v>
      </c>
      <c r="CK618" s="3" t="s">
        <v>1335</v>
      </c>
      <c r="CL618" s="3">
        <v>240450</v>
      </c>
      <c r="CM618" s="3">
        <v>467</v>
      </c>
      <c r="CN618" s="3">
        <v>66880</v>
      </c>
      <c r="CO618" s="3">
        <v>753</v>
      </c>
      <c r="CP618" s="3">
        <v>0</v>
      </c>
    </row>
    <row r="619" spans="1:94" ht="60">
      <c r="A619" s="4">
        <v>42355320690000</v>
      </c>
      <c r="B619" s="7">
        <v>4235532069</v>
      </c>
      <c r="C619" s="4">
        <f>COUNTIF(Table2[API 10/UWI],Table1[[#This Row],[Cleaned API]])</f>
        <v>0</v>
      </c>
      <c r="D619" s="7" t="str">
        <f>IFERROR(INDEX(Table2[Permit Type],MATCH(Table1[[#This Row],[Cleaned API]],Table2[API 10/UWI],0)), "Not in Permit List")</f>
        <v>Not in Permit List</v>
      </c>
      <c r="E619" s="7" t="str">
        <f>IF(AND(Table1[[#This Row],[Occurences in Magnum Permit List]]&gt;0, Table1[[#This Row],[Data Pull Permit Type]]="NewDrill"), "Y", "N")</f>
        <v>N</v>
      </c>
      <c r="F619" s="3" t="s">
        <v>490</v>
      </c>
      <c r="G619" s="3" t="s">
        <v>1157</v>
      </c>
      <c r="H619" s="8">
        <v>1</v>
      </c>
      <c r="I619" s="3" t="s">
        <v>363</v>
      </c>
      <c r="J619" s="3" t="str">
        <f>LEFT(Table1[[#This Row],[County/Parish]],LEN(Table1[[#This Row],[County/Parish]])-5)</f>
        <v>NUECES</v>
      </c>
      <c r="L619" s="3" t="s">
        <v>93</v>
      </c>
      <c r="M619" s="3" t="s">
        <v>94</v>
      </c>
      <c r="N619" s="3" t="s">
        <v>95</v>
      </c>
      <c r="O619" s="3">
        <v>6260</v>
      </c>
      <c r="Q619" s="5">
        <v>30256</v>
      </c>
      <c r="R619" s="5">
        <v>31107</v>
      </c>
      <c r="S619" s="3">
        <v>17</v>
      </c>
      <c r="T619" s="3">
        <v>75030</v>
      </c>
      <c r="V619" s="3">
        <v>206</v>
      </c>
      <c r="Y619" s="3">
        <v>2167</v>
      </c>
      <c r="Z619" s="3">
        <v>1606</v>
      </c>
      <c r="AA619" s="3">
        <v>12711</v>
      </c>
      <c r="AC619" s="3">
        <v>16</v>
      </c>
      <c r="AD619" s="3">
        <v>4265</v>
      </c>
      <c r="AE619" s="3">
        <v>95</v>
      </c>
      <c r="AF619" s="3" t="s">
        <v>96</v>
      </c>
      <c r="AG619" s="3">
        <v>39289</v>
      </c>
      <c r="AH619" s="3">
        <v>6643</v>
      </c>
      <c r="AI619" s="3">
        <v>781</v>
      </c>
      <c r="AK619" s="3">
        <v>1</v>
      </c>
      <c r="AL619" s="3">
        <v>43</v>
      </c>
      <c r="AM619" s="3">
        <v>255</v>
      </c>
      <c r="AN619" s="3">
        <v>259323</v>
      </c>
      <c r="AO619" s="3">
        <v>52</v>
      </c>
      <c r="AP619" s="3">
        <v>123</v>
      </c>
      <c r="AQ619" s="3">
        <v>37013</v>
      </c>
      <c r="AR619" s="5">
        <v>32540</v>
      </c>
      <c r="AS619" s="3">
        <v>833</v>
      </c>
      <c r="AT619" s="3">
        <v>0</v>
      </c>
      <c r="AU619" s="3">
        <v>0</v>
      </c>
      <c r="AV619" s="3">
        <v>359410</v>
      </c>
      <c r="AX619" s="3">
        <v>364220</v>
      </c>
      <c r="AZ619" s="3">
        <v>2.8</v>
      </c>
      <c r="BA619" s="3">
        <v>0</v>
      </c>
      <c r="BB619" s="3">
        <v>7950</v>
      </c>
      <c r="BC619" s="3">
        <v>3</v>
      </c>
      <c r="BD619" s="3">
        <v>39</v>
      </c>
      <c r="BE619" s="3">
        <v>15</v>
      </c>
      <c r="BF619" s="3">
        <v>1344</v>
      </c>
      <c r="BG619" s="3">
        <v>3</v>
      </c>
      <c r="BH619" s="3">
        <v>8</v>
      </c>
      <c r="BI619" s="3">
        <v>3</v>
      </c>
      <c r="BJ619" s="3">
        <v>6155</v>
      </c>
      <c r="BK619" s="3">
        <v>6165</v>
      </c>
      <c r="BL619" s="3">
        <v>0.65</v>
      </c>
      <c r="BN619" s="5">
        <v>30224</v>
      </c>
      <c r="BO619" s="3">
        <v>1</v>
      </c>
      <c r="BP619" s="3">
        <v>1</v>
      </c>
      <c r="BQ619" s="3" t="s">
        <v>1421</v>
      </c>
      <c r="BR619" s="3" t="s">
        <v>1158</v>
      </c>
      <c r="BS619" s="3">
        <v>103342</v>
      </c>
      <c r="BT619" s="3">
        <v>10</v>
      </c>
      <c r="BV619" s="3" t="s">
        <v>1159</v>
      </c>
      <c r="BW619" s="3" t="s">
        <v>99</v>
      </c>
      <c r="BX619" s="3">
        <v>4</v>
      </c>
      <c r="BY619" s="3" t="s">
        <v>100</v>
      </c>
      <c r="BZ619" s="3">
        <v>17</v>
      </c>
      <c r="CA619" s="3" t="s">
        <v>101</v>
      </c>
      <c r="CD619" s="3">
        <v>27.865351700000002</v>
      </c>
      <c r="CE619" s="3">
        <v>221</v>
      </c>
      <c r="CF619" s="3">
        <v>-97.897366399999996</v>
      </c>
      <c r="CI619" s="3" t="s">
        <v>102</v>
      </c>
      <c r="CJ619" s="3" t="s">
        <v>495</v>
      </c>
      <c r="CK619" s="3" t="s">
        <v>1160</v>
      </c>
      <c r="CL619" s="3">
        <v>239742</v>
      </c>
      <c r="CN619" s="3">
        <v>4362</v>
      </c>
      <c r="CO619" s="3">
        <v>104</v>
      </c>
      <c r="CP619" s="3">
        <v>0</v>
      </c>
    </row>
    <row r="620" spans="1:94" ht="60">
      <c r="A620" s="4">
        <v>42409313640000</v>
      </c>
      <c r="B620" s="7">
        <v>4240931364</v>
      </c>
      <c r="C620" s="4">
        <f>COUNTIF(Table2[API 10/UWI],Table1[[#This Row],[Cleaned API]])</f>
        <v>2</v>
      </c>
      <c r="D620" s="7" t="str">
        <f>IFERROR(INDEX(Table2[Permit Type],MATCH(Table1[[#This Row],[Cleaned API]],Table2[API 10/UWI],0)), "Not in Permit List")</f>
        <v>Recomplete</v>
      </c>
      <c r="E620" s="7" t="str">
        <f>IF(AND(Table1[[#This Row],[Occurences in Magnum Permit List]]&gt;0, Table1[[#This Row],[Data Pull Permit Type]]="NewDrill"), "Y", "N")</f>
        <v>N</v>
      </c>
      <c r="F620" s="3" t="s">
        <v>89</v>
      </c>
      <c r="G620" s="3" t="s">
        <v>1427</v>
      </c>
      <c r="H620" s="8" t="s">
        <v>1428</v>
      </c>
      <c r="I620" s="3" t="s">
        <v>293</v>
      </c>
      <c r="J620" s="3" t="str">
        <f>LEFT(Table1[[#This Row],[County/Parish]],LEN(Table1[[#This Row],[County/Parish]])-5)</f>
        <v>SAN PATRICIO</v>
      </c>
      <c r="K620" s="3" t="s">
        <v>1354</v>
      </c>
      <c r="L620" s="3" t="s">
        <v>93</v>
      </c>
      <c r="M620" s="3" t="s">
        <v>194</v>
      </c>
      <c r="N620" s="3" t="s">
        <v>95</v>
      </c>
      <c r="O620" s="3">
        <v>11416</v>
      </c>
      <c r="P620" s="5">
        <v>35886</v>
      </c>
      <c r="Q620" s="5">
        <v>29646</v>
      </c>
      <c r="R620" s="5">
        <v>37012</v>
      </c>
      <c r="S620" s="3">
        <v>170</v>
      </c>
      <c r="T620" s="3">
        <v>5432265</v>
      </c>
      <c r="V620" s="3">
        <v>161066</v>
      </c>
      <c r="Y620" s="3">
        <v>804</v>
      </c>
      <c r="Z620" s="3">
        <v>17139</v>
      </c>
      <c r="AA620" s="3">
        <v>1066444</v>
      </c>
      <c r="AC620" s="3">
        <v>370</v>
      </c>
      <c r="AD620" s="3">
        <v>5647</v>
      </c>
      <c r="AE620" s="3">
        <v>2974</v>
      </c>
      <c r="AF620" s="3" t="s">
        <v>96</v>
      </c>
      <c r="AG620" s="3">
        <v>61213</v>
      </c>
      <c r="AH620" s="3">
        <v>13176</v>
      </c>
      <c r="AI620" s="3">
        <v>101</v>
      </c>
      <c r="AK620" s="3">
        <v>38</v>
      </c>
      <c r="AL620" s="3">
        <v>151</v>
      </c>
      <c r="AM620" s="3">
        <v>679</v>
      </c>
      <c r="AN620" s="3">
        <v>906900</v>
      </c>
      <c r="AO620" s="3">
        <v>16</v>
      </c>
      <c r="AR620" s="5">
        <v>42095</v>
      </c>
      <c r="AT620" s="3">
        <v>0</v>
      </c>
      <c r="AU620" s="3">
        <v>0</v>
      </c>
      <c r="AV620" s="3">
        <v>17820</v>
      </c>
      <c r="AX620" s="3">
        <v>33730</v>
      </c>
      <c r="AZ620" s="3">
        <v>56.1</v>
      </c>
      <c r="BA620" s="3">
        <v>0</v>
      </c>
      <c r="BB620" s="3">
        <v>132258</v>
      </c>
      <c r="BC620" s="3">
        <v>57</v>
      </c>
      <c r="BD620" s="3">
        <v>5288</v>
      </c>
      <c r="BE620" s="3">
        <v>57</v>
      </c>
      <c r="BF620" s="3">
        <v>27331</v>
      </c>
      <c r="BG620" s="3">
        <v>57</v>
      </c>
      <c r="BH620" s="3">
        <v>164</v>
      </c>
      <c r="BI620" s="3">
        <v>57</v>
      </c>
      <c r="BJ620" s="3">
        <v>10814</v>
      </c>
      <c r="BK620" s="3">
        <v>10874</v>
      </c>
      <c r="BL620" s="3">
        <v>0.68</v>
      </c>
      <c r="BM620" s="3">
        <v>47.1</v>
      </c>
      <c r="BN620" s="5">
        <v>33982</v>
      </c>
      <c r="BO620" s="3">
        <v>1</v>
      </c>
      <c r="BP620" s="3">
        <v>1</v>
      </c>
      <c r="BQ620" s="3" t="s">
        <v>845</v>
      </c>
      <c r="BR620" s="3" t="s">
        <v>917</v>
      </c>
      <c r="BS620" s="3">
        <v>90171</v>
      </c>
      <c r="BT620" s="3">
        <v>60</v>
      </c>
      <c r="BV620" s="3" t="s">
        <v>1353</v>
      </c>
      <c r="BW620" s="3" t="s">
        <v>99</v>
      </c>
      <c r="BX620" s="3">
        <v>4</v>
      </c>
      <c r="BY620" s="3" t="s">
        <v>100</v>
      </c>
      <c r="CA620" s="3" t="s">
        <v>101</v>
      </c>
      <c r="CD620" s="3">
        <v>27.9741152</v>
      </c>
      <c r="CE620" s="3">
        <v>239</v>
      </c>
      <c r="CF620" s="3">
        <v>-97.326717200000004</v>
      </c>
      <c r="CG620" s="3">
        <v>17</v>
      </c>
      <c r="CI620" s="3" t="s">
        <v>102</v>
      </c>
      <c r="CJ620" s="3" t="s">
        <v>89</v>
      </c>
      <c r="CK620" s="3" t="s">
        <v>1335</v>
      </c>
      <c r="CL620" s="3">
        <v>237276</v>
      </c>
      <c r="CN620" s="3">
        <v>13276</v>
      </c>
      <c r="CO620" s="3">
        <v>87</v>
      </c>
      <c r="CP620" s="3">
        <v>0</v>
      </c>
    </row>
    <row r="621" spans="1:94" ht="60">
      <c r="A621" s="4">
        <v>42355312780000</v>
      </c>
      <c r="B621" s="7">
        <v>4235531278</v>
      </c>
      <c r="C621" s="4">
        <f>COUNTIF(Table2[API 10/UWI],Table1[[#This Row],[Cleaned API]])</f>
        <v>0</v>
      </c>
      <c r="D621" s="7" t="str">
        <f>IFERROR(INDEX(Table2[Permit Type],MATCH(Table1[[#This Row],[Cleaned API]],Table2[API 10/UWI],0)), "Not in Permit List")</f>
        <v>Not in Permit List</v>
      </c>
      <c r="E621" s="7" t="str">
        <f>IF(AND(Table1[[#This Row],[Occurences in Magnum Permit List]]&gt;0, Table1[[#This Row],[Data Pull Permit Type]]="NewDrill"), "Y", "N")</f>
        <v>N</v>
      </c>
      <c r="F621" s="3" t="s">
        <v>490</v>
      </c>
      <c r="G621" s="3" t="s">
        <v>1429</v>
      </c>
      <c r="H621" s="8">
        <v>1</v>
      </c>
      <c r="I621" s="3" t="s">
        <v>363</v>
      </c>
      <c r="J621" s="3" t="str">
        <f>LEFT(Table1[[#This Row],[County/Parish]],LEN(Table1[[#This Row],[County/Parish]])-5)</f>
        <v>NUECES</v>
      </c>
      <c r="K621" s="3" t="s">
        <v>1430</v>
      </c>
      <c r="L621" s="3" t="s">
        <v>93</v>
      </c>
      <c r="M621" s="3" t="s">
        <v>94</v>
      </c>
      <c r="N621" s="3" t="s">
        <v>95</v>
      </c>
      <c r="O621" s="3">
        <v>11946</v>
      </c>
      <c r="P621" s="5">
        <v>28606</v>
      </c>
      <c r="Q621" s="5">
        <v>29465</v>
      </c>
      <c r="R621" s="5">
        <v>39569</v>
      </c>
      <c r="S621" s="3">
        <v>325</v>
      </c>
      <c r="T621" s="3">
        <v>2653111</v>
      </c>
      <c r="V621" s="3">
        <v>325</v>
      </c>
      <c r="Y621" s="3">
        <v>186</v>
      </c>
      <c r="Z621" s="3">
        <v>43796</v>
      </c>
      <c r="AA621" s="3">
        <v>442510</v>
      </c>
      <c r="AD621" s="3">
        <v>3605</v>
      </c>
      <c r="AE621" s="3">
        <v>0</v>
      </c>
      <c r="AF621" s="3" t="s">
        <v>96</v>
      </c>
      <c r="AG621" s="3">
        <v>20305</v>
      </c>
      <c r="AH621" s="3">
        <v>3384</v>
      </c>
      <c r="AI621" s="3">
        <v>225</v>
      </c>
      <c r="AK621" s="3">
        <v>0</v>
      </c>
      <c r="AL621" s="3">
        <v>21</v>
      </c>
      <c r="AM621" s="3">
        <v>128</v>
      </c>
      <c r="AN621" s="3">
        <v>128065</v>
      </c>
      <c r="AO621" s="3">
        <v>1</v>
      </c>
      <c r="AQ621" s="3">
        <v>10176</v>
      </c>
      <c r="AR621" s="5">
        <v>41487</v>
      </c>
      <c r="AS621" s="3">
        <v>76</v>
      </c>
      <c r="AT621" s="3">
        <v>0</v>
      </c>
      <c r="AU621" s="3">
        <v>0</v>
      </c>
      <c r="AX621" s="3">
        <v>8163420</v>
      </c>
      <c r="AZ621" s="3">
        <v>0</v>
      </c>
      <c r="BA621" s="3">
        <v>0</v>
      </c>
      <c r="BB621" s="3">
        <v>36567</v>
      </c>
      <c r="BC621" s="3">
        <v>146</v>
      </c>
      <c r="BD621" s="3">
        <v>43</v>
      </c>
      <c r="BE621" s="3">
        <v>1</v>
      </c>
      <c r="BF621" s="3">
        <v>6095</v>
      </c>
      <c r="BG621" s="3">
        <v>146</v>
      </c>
      <c r="BH621" s="3">
        <v>37</v>
      </c>
      <c r="BI621" s="3">
        <v>146</v>
      </c>
      <c r="BJ621" s="3">
        <v>2617</v>
      </c>
      <c r="BK621" s="3">
        <v>2620</v>
      </c>
      <c r="BL621" s="3">
        <v>0.56000000000000005</v>
      </c>
      <c r="BN621" s="5">
        <v>29470</v>
      </c>
      <c r="BO621" s="3">
        <v>1</v>
      </c>
      <c r="BP621" s="3">
        <v>1</v>
      </c>
      <c r="BQ621" s="3" t="s">
        <v>89</v>
      </c>
      <c r="BR621" s="3" t="s">
        <v>335</v>
      </c>
      <c r="BS621" s="3">
        <v>90062</v>
      </c>
      <c r="BT621" s="3">
        <v>3</v>
      </c>
      <c r="BV621" s="3" t="s">
        <v>1431</v>
      </c>
      <c r="BW621" s="3" t="s">
        <v>99</v>
      </c>
      <c r="BX621" s="3">
        <v>4</v>
      </c>
      <c r="BY621" s="3" t="s">
        <v>100</v>
      </c>
      <c r="BZ621" s="3">
        <v>939</v>
      </c>
      <c r="CA621" s="3" t="s">
        <v>101</v>
      </c>
      <c r="CD621" s="3">
        <v>27.824338300000001</v>
      </c>
      <c r="CE621" s="3">
        <v>2677</v>
      </c>
      <c r="CF621" s="3">
        <v>-97.480878700000005</v>
      </c>
      <c r="CI621" s="3" t="s">
        <v>102</v>
      </c>
      <c r="CJ621" s="3" t="s">
        <v>495</v>
      </c>
      <c r="CK621" s="3" t="s">
        <v>1128</v>
      </c>
      <c r="CL621" s="3">
        <v>237247</v>
      </c>
      <c r="CN621" s="3">
        <v>8631</v>
      </c>
      <c r="CO621" s="3">
        <v>65</v>
      </c>
      <c r="CP621" s="3">
        <v>0</v>
      </c>
    </row>
    <row r="622" spans="1:94" ht="75">
      <c r="A622" s="4">
        <v>42409312470000</v>
      </c>
      <c r="B622" s="7">
        <v>4240931247</v>
      </c>
      <c r="C622" s="4">
        <f>COUNTIF(Table2[API 10/UWI],Table1[[#This Row],[Cleaned API]])</f>
        <v>0</v>
      </c>
      <c r="D622" s="7" t="str">
        <f>IFERROR(INDEX(Table2[Permit Type],MATCH(Table1[[#This Row],[Cleaned API]],Table2[API 10/UWI],0)), "Not in Permit List")</f>
        <v>Not in Permit List</v>
      </c>
      <c r="E622" s="7" t="str">
        <f>IF(AND(Table1[[#This Row],[Occurences in Magnum Permit List]]&gt;0, Table1[[#This Row],[Data Pull Permit Type]]="NewDrill"), "Y", "N")</f>
        <v>N</v>
      </c>
      <c r="F622" s="3" t="s">
        <v>502</v>
      </c>
      <c r="G622" s="3" t="s">
        <v>1432</v>
      </c>
      <c r="H622" s="8">
        <v>7</v>
      </c>
      <c r="I622" s="3" t="s">
        <v>293</v>
      </c>
      <c r="J622" s="3" t="str">
        <f>LEFT(Table1[[#This Row],[County/Parish]],LEN(Table1[[#This Row],[County/Parish]])-5)</f>
        <v>SAN PATRICIO</v>
      </c>
      <c r="K622" s="3">
        <v>10700</v>
      </c>
      <c r="L622" s="3" t="s">
        <v>93</v>
      </c>
      <c r="M622" s="3" t="s">
        <v>194</v>
      </c>
      <c r="N622" s="3" t="s">
        <v>95</v>
      </c>
      <c r="O622" s="3">
        <v>12050</v>
      </c>
      <c r="P622" s="5">
        <v>28774</v>
      </c>
      <c r="Q622" s="5">
        <v>28825</v>
      </c>
      <c r="R622" s="5">
        <v>34820</v>
      </c>
      <c r="S622" s="3">
        <v>195</v>
      </c>
      <c r="T622" s="3">
        <v>10572867</v>
      </c>
      <c r="V622" s="3">
        <v>335686</v>
      </c>
      <c r="X622" s="3">
        <v>27</v>
      </c>
      <c r="Y622" s="3">
        <v>353</v>
      </c>
      <c r="Z622" s="3">
        <v>41293</v>
      </c>
      <c r="AA622" s="3">
        <v>2097830</v>
      </c>
      <c r="AD622" s="3">
        <v>599</v>
      </c>
      <c r="AE622" s="3">
        <v>9688</v>
      </c>
      <c r="AF622" s="3" t="s">
        <v>96</v>
      </c>
      <c r="AG622" s="3">
        <v>278777</v>
      </c>
      <c r="AH622" s="3">
        <v>56151</v>
      </c>
      <c r="AI622" s="3">
        <v>348</v>
      </c>
      <c r="AK622" s="3">
        <v>18</v>
      </c>
      <c r="AL622" s="3">
        <v>101</v>
      </c>
      <c r="AM622" s="3">
        <v>498</v>
      </c>
      <c r="AN622" s="3">
        <v>607643</v>
      </c>
      <c r="AO622" s="3">
        <v>18</v>
      </c>
      <c r="AP622" s="3">
        <v>1021</v>
      </c>
      <c r="AQ622" s="3">
        <v>32374</v>
      </c>
      <c r="AR622" s="5">
        <v>36069</v>
      </c>
      <c r="AS622" s="3">
        <v>3852</v>
      </c>
      <c r="AT622" s="3">
        <v>0</v>
      </c>
      <c r="AU622" s="3">
        <v>0</v>
      </c>
      <c r="AW622" s="3">
        <v>13568.571</v>
      </c>
      <c r="AX622" s="3">
        <v>31500</v>
      </c>
      <c r="AY622" s="3">
        <v>73.7</v>
      </c>
      <c r="AZ622" s="3">
        <v>0</v>
      </c>
      <c r="BA622" s="3">
        <v>76.5</v>
      </c>
      <c r="BB622" s="3">
        <v>225076</v>
      </c>
      <c r="BC622" s="3">
        <v>20</v>
      </c>
      <c r="BD622" s="3">
        <v>7432</v>
      </c>
      <c r="BE622" s="3">
        <v>31</v>
      </c>
      <c r="BF622" s="3">
        <v>44272</v>
      </c>
      <c r="BG622" s="3">
        <v>11</v>
      </c>
      <c r="BH622" s="3">
        <v>266</v>
      </c>
      <c r="BI622" s="3">
        <v>11</v>
      </c>
      <c r="BJ622" s="3">
        <v>10647</v>
      </c>
      <c r="BK622" s="3">
        <v>11605</v>
      </c>
      <c r="BL622" s="3">
        <v>0.69</v>
      </c>
      <c r="BN622" s="5">
        <v>28828</v>
      </c>
      <c r="BO622" s="3">
        <v>1</v>
      </c>
      <c r="BP622" s="3">
        <v>1</v>
      </c>
      <c r="BQ622" s="3" t="s">
        <v>1433</v>
      </c>
      <c r="BR622" s="3" t="s">
        <v>1132</v>
      </c>
      <c r="BS622" s="3">
        <v>80111</v>
      </c>
      <c r="BT622" s="3">
        <v>958</v>
      </c>
      <c r="BV622" s="3" t="s">
        <v>1353</v>
      </c>
      <c r="BW622" s="3" t="s">
        <v>99</v>
      </c>
      <c r="BX622" s="3">
        <v>4</v>
      </c>
      <c r="BY622" s="3" t="s">
        <v>100</v>
      </c>
      <c r="CA622" s="3" t="s">
        <v>101</v>
      </c>
      <c r="CD622" s="3">
        <v>27.967376600000001</v>
      </c>
      <c r="CE622" s="3">
        <v>280</v>
      </c>
      <c r="CF622" s="3">
        <v>-97.318361199999998</v>
      </c>
      <c r="CI622" s="3" t="s">
        <v>102</v>
      </c>
      <c r="CJ622" s="3" t="s">
        <v>502</v>
      </c>
      <c r="CK622" s="3" t="s">
        <v>1034</v>
      </c>
      <c r="CL622" s="3">
        <v>235167</v>
      </c>
      <c r="CM622" s="3">
        <v>350</v>
      </c>
      <c r="CN622" s="3">
        <v>4749</v>
      </c>
      <c r="CO622" s="3">
        <v>324</v>
      </c>
      <c r="CP622" s="3">
        <v>0</v>
      </c>
    </row>
    <row r="623" spans="1:94" ht="45">
      <c r="A623" s="4">
        <v>42427307870000</v>
      </c>
      <c r="B623" s="7">
        <v>4242730787</v>
      </c>
      <c r="C623" s="4">
        <f>COUNTIF(Table2[API 10/UWI],Table1[[#This Row],[Cleaned API]])</f>
        <v>0</v>
      </c>
      <c r="D623" s="7" t="str">
        <f>IFERROR(INDEX(Table2[Permit Type],MATCH(Table1[[#This Row],[Cleaned API]],Table2[API 10/UWI],0)), "Not in Permit List")</f>
        <v>Not in Permit List</v>
      </c>
      <c r="E623" s="7" t="str">
        <f>IF(AND(Table1[[#This Row],[Occurences in Magnum Permit List]]&gt;0, Table1[[#This Row],[Data Pull Permit Type]]="NewDrill"), "Y", "N")</f>
        <v>N</v>
      </c>
      <c r="F623" s="3" t="s">
        <v>502</v>
      </c>
      <c r="G623" s="3" t="s">
        <v>1414</v>
      </c>
      <c r="H623" s="8" t="s">
        <v>1434</v>
      </c>
      <c r="I623" s="3" t="s">
        <v>1149</v>
      </c>
      <c r="J623" s="3" t="str">
        <f>LEFT(Table1[[#This Row],[County/Parish]],LEN(Table1[[#This Row],[County/Parish]])-5)</f>
        <v>STARR</v>
      </c>
      <c r="K623" s="3" t="s">
        <v>1435</v>
      </c>
      <c r="L623" s="3" t="s">
        <v>93</v>
      </c>
      <c r="M623" s="3" t="s">
        <v>194</v>
      </c>
      <c r="N623" s="3" t="s">
        <v>95</v>
      </c>
      <c r="O623" s="3">
        <v>9627</v>
      </c>
      <c r="Q623" s="5">
        <v>28126</v>
      </c>
      <c r="R623" s="5">
        <v>35278</v>
      </c>
      <c r="S623" s="3">
        <v>235</v>
      </c>
      <c r="T623" s="3">
        <v>3392673</v>
      </c>
      <c r="V623" s="3">
        <v>53903</v>
      </c>
      <c r="Y623" s="3">
        <v>160</v>
      </c>
      <c r="Z623" s="3">
        <v>68637</v>
      </c>
      <c r="AA623" s="3">
        <v>619349</v>
      </c>
      <c r="AC623" s="3">
        <v>43</v>
      </c>
      <c r="AD623" s="3">
        <v>833</v>
      </c>
      <c r="AE623" s="3">
        <v>6157</v>
      </c>
      <c r="AF623" s="3" t="s">
        <v>96</v>
      </c>
      <c r="AG623" s="3">
        <v>179284</v>
      </c>
      <c r="AH623" s="3">
        <v>36038</v>
      </c>
      <c r="AI623" s="3">
        <v>135</v>
      </c>
      <c r="AK623" s="3">
        <v>53</v>
      </c>
      <c r="AL623" s="3">
        <v>290</v>
      </c>
      <c r="AM623" s="3">
        <v>1422</v>
      </c>
      <c r="AN623" s="3">
        <v>1740464</v>
      </c>
      <c r="AO623" s="3">
        <v>40</v>
      </c>
      <c r="AP623" s="3">
        <v>71</v>
      </c>
      <c r="AQ623" s="3">
        <v>41298</v>
      </c>
      <c r="AR623" s="5">
        <v>37712</v>
      </c>
      <c r="AS623" s="3">
        <v>4206</v>
      </c>
      <c r="AT623" s="3">
        <v>0</v>
      </c>
      <c r="AU623" s="3">
        <v>0</v>
      </c>
      <c r="AV623" s="3">
        <v>26790</v>
      </c>
      <c r="AW623" s="3">
        <v>5600800</v>
      </c>
      <c r="AX623" s="3">
        <v>62940</v>
      </c>
      <c r="AY623" s="3">
        <v>0.17899999999999999</v>
      </c>
      <c r="AZ623" s="3">
        <v>37.299999999999997</v>
      </c>
      <c r="BA623" s="3">
        <v>0</v>
      </c>
      <c r="BB623" s="3">
        <v>40561</v>
      </c>
      <c r="BC623" s="3">
        <v>7</v>
      </c>
      <c r="BD623" s="3">
        <v>1486</v>
      </c>
      <c r="BE623" s="3">
        <v>2</v>
      </c>
      <c r="BF623" s="3">
        <v>8122</v>
      </c>
      <c r="BG623" s="3">
        <v>2</v>
      </c>
      <c r="BH623" s="3">
        <v>49</v>
      </c>
      <c r="BI623" s="3">
        <v>2</v>
      </c>
      <c r="BJ623" s="3">
        <v>7030</v>
      </c>
      <c r="BK623" s="3">
        <v>7058</v>
      </c>
      <c r="BL623" s="3">
        <v>0.6</v>
      </c>
      <c r="BN623" s="5">
        <v>27851</v>
      </c>
      <c r="BO623" s="3">
        <v>1</v>
      </c>
      <c r="BP623" s="3">
        <v>1</v>
      </c>
      <c r="BS623" s="3">
        <v>67319</v>
      </c>
      <c r="BT623" s="3">
        <v>28</v>
      </c>
      <c r="BV623" s="3" t="s">
        <v>1414</v>
      </c>
      <c r="BW623" s="3" t="s">
        <v>99</v>
      </c>
      <c r="BX623" s="3">
        <v>4</v>
      </c>
      <c r="BY623" s="3" t="s">
        <v>100</v>
      </c>
      <c r="BZ623" s="3">
        <v>39</v>
      </c>
      <c r="CA623" s="3" t="s">
        <v>101</v>
      </c>
      <c r="CD623" s="3">
        <v>26.426610799999999</v>
      </c>
      <c r="CE623" s="3">
        <v>279</v>
      </c>
      <c r="CF623" s="3">
        <v>-98.535566500000002</v>
      </c>
      <c r="CI623" s="3" t="s">
        <v>102</v>
      </c>
      <c r="CJ623" s="3" t="s">
        <v>502</v>
      </c>
      <c r="CK623" s="3" t="s">
        <v>1415</v>
      </c>
      <c r="CL623" s="3">
        <v>232105</v>
      </c>
      <c r="CM623" s="3">
        <v>5</v>
      </c>
      <c r="CN623" s="3">
        <v>28004</v>
      </c>
      <c r="CO623" s="3">
        <v>2471</v>
      </c>
      <c r="CP623" s="3">
        <v>2393</v>
      </c>
    </row>
    <row r="624" spans="1:94" ht="45">
      <c r="A624" s="4">
        <v>42409305420000</v>
      </c>
      <c r="B624" s="7">
        <v>4240930542</v>
      </c>
      <c r="C624" s="4">
        <f>COUNTIF(Table2[API 10/UWI],Table1[[#This Row],[Cleaned API]])</f>
        <v>0</v>
      </c>
      <c r="D624" s="7" t="str">
        <f>IFERROR(INDEX(Table2[Permit Type],MATCH(Table1[[#This Row],[Cleaned API]],Table2[API 10/UWI],0)), "Not in Permit List")</f>
        <v>Not in Permit List</v>
      </c>
      <c r="E624" s="7" t="str">
        <f>IF(AND(Table1[[#This Row],[Occurences in Magnum Permit List]]&gt;0, Table1[[#This Row],[Data Pull Permit Type]]="NewDrill"), "Y", "N")</f>
        <v>N</v>
      </c>
      <c r="F624" s="3" t="s">
        <v>89</v>
      </c>
      <c r="G624" s="3" t="s">
        <v>918</v>
      </c>
      <c r="H624" s="8" t="s">
        <v>1169</v>
      </c>
      <c r="I624" s="3" t="s">
        <v>293</v>
      </c>
      <c r="J624" s="3" t="str">
        <f>LEFT(Table1[[#This Row],[County/Parish]],LEN(Table1[[#This Row],[County/Parish]])-5)</f>
        <v>SAN PATRICIO</v>
      </c>
      <c r="K624" s="3" t="s">
        <v>1436</v>
      </c>
      <c r="L624" s="3" t="s">
        <v>93</v>
      </c>
      <c r="M624" s="3" t="s">
        <v>94</v>
      </c>
      <c r="N624" s="3" t="s">
        <v>95</v>
      </c>
      <c r="O624" s="3">
        <v>10822</v>
      </c>
      <c r="Q624" s="5">
        <v>27820</v>
      </c>
      <c r="R624" s="5">
        <v>43983</v>
      </c>
      <c r="S624" s="3">
        <v>514</v>
      </c>
      <c r="T624" s="3">
        <v>6777926</v>
      </c>
      <c r="U624" s="3">
        <v>138</v>
      </c>
      <c r="V624" s="3">
        <v>62643</v>
      </c>
      <c r="W624" s="3">
        <v>1</v>
      </c>
      <c r="X624" s="3">
        <v>3</v>
      </c>
      <c r="Y624" s="3">
        <v>6486</v>
      </c>
      <c r="Z624" s="3">
        <v>28264</v>
      </c>
      <c r="AA624" s="3">
        <v>1192297</v>
      </c>
      <c r="AC624" s="3">
        <v>389</v>
      </c>
      <c r="AD624" s="3">
        <v>24226</v>
      </c>
      <c r="AE624" s="3">
        <v>2750</v>
      </c>
      <c r="AF624" s="3" t="s">
        <v>96</v>
      </c>
      <c r="AG624" s="3">
        <v>173328</v>
      </c>
      <c r="AH624" s="3">
        <v>31638</v>
      </c>
      <c r="AI624" s="3">
        <v>143</v>
      </c>
      <c r="AK624" s="3">
        <v>20</v>
      </c>
      <c r="AL624" s="3">
        <v>217</v>
      </c>
      <c r="AM624" s="3">
        <v>1183</v>
      </c>
      <c r="AN624" s="3">
        <v>1301467</v>
      </c>
      <c r="AO624" s="3">
        <v>89</v>
      </c>
      <c r="AP624" s="3">
        <v>540</v>
      </c>
      <c r="AQ624" s="3">
        <v>30338</v>
      </c>
      <c r="AR624" s="5">
        <v>43976</v>
      </c>
      <c r="AS624" s="3">
        <v>405</v>
      </c>
      <c r="AT624" s="3">
        <v>60</v>
      </c>
      <c r="AU624" s="3">
        <v>500</v>
      </c>
      <c r="AV624" s="3">
        <v>60060</v>
      </c>
      <c r="AW624" s="3">
        <v>107386.076</v>
      </c>
      <c r="AX624" s="3">
        <v>108200</v>
      </c>
      <c r="AY624" s="3">
        <v>9.3119999999999994</v>
      </c>
      <c r="AZ624" s="3">
        <v>16.600000000000001</v>
      </c>
      <c r="BA624" s="3">
        <v>0.5</v>
      </c>
      <c r="BB624" s="3">
        <v>39405</v>
      </c>
      <c r="BC624" s="3">
        <v>135</v>
      </c>
      <c r="BD624" s="3">
        <v>591</v>
      </c>
      <c r="BE624" s="3">
        <v>2</v>
      </c>
      <c r="BF624" s="3">
        <v>7131</v>
      </c>
      <c r="BG624" s="3">
        <v>135</v>
      </c>
      <c r="BH624" s="3">
        <v>43</v>
      </c>
      <c r="BI624" s="3">
        <v>135</v>
      </c>
      <c r="BJ624" s="3">
        <v>9211</v>
      </c>
      <c r="BK624" s="3">
        <v>9223</v>
      </c>
      <c r="BL624" s="3">
        <v>0.6</v>
      </c>
      <c r="BM624" s="3">
        <v>48</v>
      </c>
      <c r="BN624" s="5">
        <v>27784</v>
      </c>
      <c r="BO624" s="3">
        <v>1</v>
      </c>
      <c r="BP624" s="3">
        <v>1</v>
      </c>
      <c r="BQ624" s="3" t="s">
        <v>89</v>
      </c>
      <c r="BR624" s="3" t="s">
        <v>294</v>
      </c>
      <c r="BS624" s="3">
        <v>66093</v>
      </c>
      <c r="BT624" s="3">
        <v>12</v>
      </c>
      <c r="BV624" s="3" t="s">
        <v>387</v>
      </c>
      <c r="BW624" s="3" t="s">
        <v>99</v>
      </c>
      <c r="BX624" s="3">
        <v>4</v>
      </c>
      <c r="BY624" s="3" t="s">
        <v>100</v>
      </c>
      <c r="CA624" s="3" t="s">
        <v>101</v>
      </c>
      <c r="CD624" s="3">
        <v>28.004213400000001</v>
      </c>
      <c r="CE624" s="3">
        <v>129</v>
      </c>
      <c r="CF624" s="3">
        <v>-97.421431600000005</v>
      </c>
      <c r="CI624" s="3" t="s">
        <v>102</v>
      </c>
      <c r="CJ624" s="3" t="s">
        <v>89</v>
      </c>
      <c r="CK624" s="3" t="s">
        <v>296</v>
      </c>
      <c r="CL624" s="3">
        <v>231787</v>
      </c>
      <c r="CM624" s="3">
        <v>474</v>
      </c>
      <c r="CN624" s="3">
        <v>50901</v>
      </c>
      <c r="CO624" s="3">
        <v>706</v>
      </c>
      <c r="CP624" s="3">
        <v>5050</v>
      </c>
    </row>
    <row r="625" spans="1:94" ht="60">
      <c r="A625" s="4">
        <v>42409304960000</v>
      </c>
      <c r="B625" s="7">
        <v>4240930496</v>
      </c>
      <c r="C625" s="4">
        <f>COUNTIF(Table2[API 10/UWI],Table1[[#This Row],[Cleaned API]])</f>
        <v>0</v>
      </c>
      <c r="D625" s="7" t="str">
        <f>IFERROR(INDEX(Table2[Permit Type],MATCH(Table1[[#This Row],[Cleaned API]],Table2[API 10/UWI],0)), "Not in Permit List")</f>
        <v>Not in Permit List</v>
      </c>
      <c r="E625" s="7" t="str">
        <f>IF(AND(Table1[[#This Row],[Occurences in Magnum Permit List]]&gt;0, Table1[[#This Row],[Data Pull Permit Type]]="NewDrill"), "Y", "N")</f>
        <v>N</v>
      </c>
      <c r="F625" s="3" t="s">
        <v>89</v>
      </c>
      <c r="G625" s="3" t="s">
        <v>1356</v>
      </c>
      <c r="H625" s="8">
        <v>2</v>
      </c>
      <c r="I625" s="3" t="s">
        <v>293</v>
      </c>
      <c r="J625" s="3" t="str">
        <f>LEFT(Table1[[#This Row],[County/Parish]],LEN(Table1[[#This Row],[County/Parish]])-5)</f>
        <v>SAN PATRICIO</v>
      </c>
      <c r="K625" s="3">
        <v>10700</v>
      </c>
      <c r="L625" s="3" t="s">
        <v>93</v>
      </c>
      <c r="M625" s="3" t="s">
        <v>194</v>
      </c>
      <c r="N625" s="3" t="s">
        <v>95</v>
      </c>
      <c r="O625" s="3">
        <v>12624</v>
      </c>
      <c r="Q625" s="5">
        <v>27729</v>
      </c>
      <c r="R625" s="5">
        <v>35370</v>
      </c>
      <c r="S625" s="3">
        <v>171</v>
      </c>
      <c r="T625" s="3">
        <v>16969876</v>
      </c>
      <c r="V625" s="3">
        <v>474526</v>
      </c>
      <c r="X625" s="3">
        <v>92</v>
      </c>
      <c r="Y625" s="3">
        <v>437</v>
      </c>
      <c r="Z625" s="3">
        <v>143630</v>
      </c>
      <c r="AA625" s="3">
        <v>3302839</v>
      </c>
      <c r="AC625" s="3">
        <v>1324</v>
      </c>
      <c r="AD625" s="3">
        <v>44340</v>
      </c>
      <c r="AE625" s="3">
        <v>28278</v>
      </c>
      <c r="AF625" s="3" t="s">
        <v>96</v>
      </c>
      <c r="AG625" s="3">
        <v>794786</v>
      </c>
      <c r="AH625" s="3">
        <v>160742</v>
      </c>
      <c r="AI625" s="3">
        <v>461</v>
      </c>
      <c r="AK625" s="3">
        <v>199</v>
      </c>
      <c r="AL625" s="3">
        <v>1082</v>
      </c>
      <c r="AM625" s="3">
        <v>5296</v>
      </c>
      <c r="AN625" s="3">
        <v>6492194</v>
      </c>
      <c r="AO625" s="3">
        <v>26</v>
      </c>
      <c r="AR625" s="5">
        <v>42095</v>
      </c>
      <c r="AT625" s="3">
        <v>0</v>
      </c>
      <c r="AU625" s="3">
        <v>0</v>
      </c>
      <c r="AV625" s="3">
        <v>26570</v>
      </c>
      <c r="AW625" s="3">
        <v>20087.881000000001</v>
      </c>
      <c r="AX625" s="3">
        <v>35760</v>
      </c>
      <c r="AY625" s="3">
        <v>49.780999999999999</v>
      </c>
      <c r="AZ625" s="3">
        <v>37.6</v>
      </c>
      <c r="BA625" s="3">
        <v>210.5</v>
      </c>
      <c r="BB625" s="3">
        <v>245466</v>
      </c>
      <c r="BC625" s="3">
        <v>44</v>
      </c>
      <c r="BD625" s="3">
        <v>8043</v>
      </c>
      <c r="BE625" s="3">
        <v>49</v>
      </c>
      <c r="BF625" s="3">
        <v>48127</v>
      </c>
      <c r="BG625" s="3">
        <v>44</v>
      </c>
      <c r="BH625" s="3">
        <v>289</v>
      </c>
      <c r="BI625" s="3">
        <v>44</v>
      </c>
      <c r="BJ625" s="3">
        <v>10696</v>
      </c>
      <c r="BK625" s="3">
        <v>11706</v>
      </c>
      <c r="BL625" s="3">
        <v>0.66</v>
      </c>
      <c r="BM625" s="3">
        <v>57.5</v>
      </c>
      <c r="BN625" s="5">
        <v>27722</v>
      </c>
      <c r="BO625" s="3">
        <v>1</v>
      </c>
      <c r="BP625" s="3">
        <v>1</v>
      </c>
      <c r="BQ625" s="3" t="s">
        <v>745</v>
      </c>
      <c r="BR625" s="3" t="s">
        <v>165</v>
      </c>
      <c r="BS625" s="3">
        <v>64509</v>
      </c>
      <c r="BT625" s="3">
        <v>1010</v>
      </c>
      <c r="BV625" s="3" t="s">
        <v>1353</v>
      </c>
      <c r="BW625" s="3" t="s">
        <v>99</v>
      </c>
      <c r="BX625" s="3">
        <v>4</v>
      </c>
      <c r="BY625" s="3" t="s">
        <v>100</v>
      </c>
      <c r="CA625" s="3" t="s">
        <v>101</v>
      </c>
      <c r="CD625" s="3">
        <v>27.9654512</v>
      </c>
      <c r="CE625" s="3">
        <v>239</v>
      </c>
      <c r="CF625" s="3">
        <v>-97.325233400000002</v>
      </c>
      <c r="CI625" s="3" t="s">
        <v>102</v>
      </c>
      <c r="CJ625" s="3" t="s">
        <v>89</v>
      </c>
      <c r="CK625" s="3" t="s">
        <v>1335</v>
      </c>
      <c r="CL625" s="3">
        <v>231442</v>
      </c>
      <c r="CM625" s="3">
        <v>2492</v>
      </c>
      <c r="CN625" s="3">
        <v>50059</v>
      </c>
      <c r="CO625" s="3">
        <v>3008</v>
      </c>
      <c r="CP625" s="3">
        <v>0</v>
      </c>
    </row>
    <row r="626" spans="1:94" ht="60">
      <c r="A626" s="4">
        <v>42409303790000</v>
      </c>
      <c r="B626" s="7">
        <v>4240930379</v>
      </c>
      <c r="C626" s="4">
        <f>COUNTIF(Table2[API 10/UWI],Table1[[#This Row],[Cleaned API]])</f>
        <v>0</v>
      </c>
      <c r="D626" s="7" t="str">
        <f>IFERROR(INDEX(Table2[Permit Type],MATCH(Table1[[#This Row],[Cleaned API]],Table2[API 10/UWI],0)), "Not in Permit List")</f>
        <v>Not in Permit List</v>
      </c>
      <c r="E626" s="7" t="str">
        <f>IF(AND(Table1[[#This Row],[Occurences in Magnum Permit List]]&gt;0, Table1[[#This Row],[Data Pull Permit Type]]="NewDrill"), "Y", "N")</f>
        <v>N</v>
      </c>
      <c r="F626" s="3" t="s">
        <v>89</v>
      </c>
      <c r="G626" s="3" t="s">
        <v>1437</v>
      </c>
      <c r="H626" s="8">
        <v>5</v>
      </c>
      <c r="I626" s="3" t="s">
        <v>293</v>
      </c>
      <c r="J626" s="3" t="str">
        <f>LEFT(Table1[[#This Row],[County/Parish]],LEN(Table1[[#This Row],[County/Parish]])-5)</f>
        <v>SAN PATRICIO</v>
      </c>
      <c r="K626" s="3">
        <v>10700</v>
      </c>
      <c r="L626" s="3" t="s">
        <v>93</v>
      </c>
      <c r="M626" s="3" t="s">
        <v>194</v>
      </c>
      <c r="N626" s="3" t="s">
        <v>95</v>
      </c>
      <c r="O626" s="3">
        <v>13400</v>
      </c>
      <c r="Q626" s="5">
        <v>27211</v>
      </c>
      <c r="R626" s="5">
        <v>34820</v>
      </c>
      <c r="S626" s="3">
        <v>204</v>
      </c>
      <c r="T626" s="3">
        <v>1495780</v>
      </c>
      <c r="V626" s="3">
        <v>55358</v>
      </c>
      <c r="X626" s="3">
        <v>54</v>
      </c>
      <c r="Y626" s="3">
        <v>651</v>
      </c>
      <c r="Z626" s="3">
        <v>87961</v>
      </c>
      <c r="AA626" s="3">
        <v>304655</v>
      </c>
      <c r="AC626" s="3">
        <v>888</v>
      </c>
      <c r="AD626" s="3">
        <v>25058</v>
      </c>
      <c r="AE626" s="3">
        <v>6562</v>
      </c>
      <c r="AF626" s="3" t="s">
        <v>96</v>
      </c>
      <c r="AG626" s="3">
        <v>186905</v>
      </c>
      <c r="AH626" s="3">
        <v>37713</v>
      </c>
      <c r="AI626" s="3">
        <v>8281</v>
      </c>
      <c r="AK626" s="3">
        <v>41</v>
      </c>
      <c r="AL626" s="3">
        <v>253</v>
      </c>
      <c r="AM626" s="3">
        <v>1267</v>
      </c>
      <c r="AN626" s="3">
        <v>1515710</v>
      </c>
      <c r="AO626" s="3">
        <v>325</v>
      </c>
      <c r="AP626" s="3">
        <v>205</v>
      </c>
      <c r="AQ626" s="3">
        <v>4504</v>
      </c>
      <c r="AR626" s="5">
        <v>42644</v>
      </c>
      <c r="AS626" s="3">
        <v>1454</v>
      </c>
      <c r="AT626" s="3">
        <v>0</v>
      </c>
      <c r="AU626" s="3">
        <v>0</v>
      </c>
      <c r="AV626" s="3">
        <v>30570</v>
      </c>
      <c r="AW626" s="3">
        <v>17018.293000000001</v>
      </c>
      <c r="AX626" s="3">
        <v>27020</v>
      </c>
      <c r="AY626" s="3">
        <v>58.76</v>
      </c>
      <c r="AZ626" s="3">
        <v>32.700000000000003</v>
      </c>
      <c r="BA626" s="3">
        <v>82.9</v>
      </c>
      <c r="BB626" s="3">
        <v>39277</v>
      </c>
      <c r="BC626" s="3">
        <v>2</v>
      </c>
      <c r="BD626" s="3">
        <v>1285</v>
      </c>
      <c r="BE626" s="3">
        <v>2</v>
      </c>
      <c r="BF626" s="3">
        <v>7831</v>
      </c>
      <c r="BG626" s="3">
        <v>2</v>
      </c>
      <c r="BH626" s="3">
        <v>47</v>
      </c>
      <c r="BI626" s="3">
        <v>2</v>
      </c>
      <c r="BJ626" s="3">
        <v>11074</v>
      </c>
      <c r="BK626" s="3">
        <v>13162</v>
      </c>
      <c r="BL626" s="3">
        <v>0.7</v>
      </c>
      <c r="BM626" s="3">
        <v>57</v>
      </c>
      <c r="BN626" s="5">
        <v>27210</v>
      </c>
      <c r="BO626" s="3">
        <v>1</v>
      </c>
      <c r="BP626" s="3">
        <v>1</v>
      </c>
      <c r="BQ626" s="3" t="s">
        <v>842</v>
      </c>
      <c r="BR626" s="3" t="s">
        <v>335</v>
      </c>
      <c r="BS626" s="3">
        <v>58992</v>
      </c>
      <c r="BT626" s="3">
        <v>2088</v>
      </c>
      <c r="BV626" s="3" t="s">
        <v>1353</v>
      </c>
      <c r="BW626" s="3" t="s">
        <v>99</v>
      </c>
      <c r="BX626" s="3">
        <v>4</v>
      </c>
      <c r="BY626" s="3" t="s">
        <v>100</v>
      </c>
      <c r="BZ626" s="3">
        <v>10</v>
      </c>
      <c r="CA626" s="3" t="s">
        <v>101</v>
      </c>
      <c r="CD626" s="3">
        <v>27.950205100000002</v>
      </c>
      <c r="CE626" s="3">
        <v>257</v>
      </c>
      <c r="CF626" s="3">
        <v>-97.326828399999997</v>
      </c>
      <c r="CG626" s="3" t="s">
        <v>1438</v>
      </c>
      <c r="CI626" s="3" t="s">
        <v>102</v>
      </c>
      <c r="CJ626" s="3" t="s">
        <v>89</v>
      </c>
      <c r="CK626" s="3" t="s">
        <v>1439</v>
      </c>
      <c r="CL626" s="3">
        <v>229834</v>
      </c>
      <c r="CM626" s="3">
        <v>492</v>
      </c>
      <c r="CN626" s="3">
        <v>8373</v>
      </c>
      <c r="CO626" s="3">
        <v>3660</v>
      </c>
      <c r="CP626" s="3">
        <v>0</v>
      </c>
    </row>
    <row r="627" spans="1:94" ht="45">
      <c r="A627" s="4">
        <v>42409303050000</v>
      </c>
      <c r="B627" s="7">
        <v>4240930305</v>
      </c>
      <c r="C627" s="4">
        <f>COUNTIF(Table2[API 10/UWI],Table1[[#This Row],[Cleaned API]])</f>
        <v>0</v>
      </c>
      <c r="D627" s="7" t="str">
        <f>IFERROR(INDEX(Table2[Permit Type],MATCH(Table1[[#This Row],[Cleaned API]],Table2[API 10/UWI],0)), "Not in Permit List")</f>
        <v>Not in Permit List</v>
      </c>
      <c r="E627" s="7" t="str">
        <f>IF(AND(Table1[[#This Row],[Occurences in Magnum Permit List]]&gt;0, Table1[[#This Row],[Data Pull Permit Type]]="NewDrill"), "Y", "N")</f>
        <v>N</v>
      </c>
      <c r="F627" s="3" t="s">
        <v>502</v>
      </c>
      <c r="G627" s="3" t="s">
        <v>1437</v>
      </c>
      <c r="H627" s="8">
        <v>2</v>
      </c>
      <c r="I627" s="3" t="s">
        <v>293</v>
      </c>
      <c r="J627" s="3" t="str">
        <f>LEFT(Table1[[#This Row],[County/Parish]],LEN(Table1[[#This Row],[County/Parish]])-5)</f>
        <v>SAN PATRICIO</v>
      </c>
      <c r="K627" s="3">
        <v>10700</v>
      </c>
      <c r="L627" s="3" t="s">
        <v>93</v>
      </c>
      <c r="M627" s="3" t="s">
        <v>194</v>
      </c>
      <c r="N627" s="3" t="s">
        <v>95</v>
      </c>
      <c r="O627" s="3">
        <v>12982</v>
      </c>
      <c r="Q627" s="5">
        <v>26877</v>
      </c>
      <c r="R627" s="5">
        <v>35065</v>
      </c>
      <c r="S627" s="3">
        <v>85</v>
      </c>
      <c r="T627" s="3">
        <v>2040126</v>
      </c>
      <c r="V627" s="3">
        <v>78087</v>
      </c>
      <c r="X627" s="3">
        <v>3</v>
      </c>
      <c r="Y627" s="3">
        <v>627</v>
      </c>
      <c r="Z627" s="3">
        <v>21658</v>
      </c>
      <c r="AA627" s="3">
        <v>418108</v>
      </c>
      <c r="AC627" s="3">
        <v>180</v>
      </c>
      <c r="AD627" s="3">
        <v>6661</v>
      </c>
      <c r="AE627" s="3">
        <v>7983</v>
      </c>
      <c r="AF627" s="3" t="s">
        <v>96</v>
      </c>
      <c r="AG627" s="3">
        <v>229456</v>
      </c>
      <c r="AH627" s="3">
        <v>46226</v>
      </c>
      <c r="AI627" s="3">
        <v>1260</v>
      </c>
      <c r="AK627" s="3">
        <v>8</v>
      </c>
      <c r="AL627" s="3">
        <v>54</v>
      </c>
      <c r="AM627" s="3">
        <v>281</v>
      </c>
      <c r="AN627" s="3">
        <v>326533</v>
      </c>
      <c r="AO627" s="3">
        <v>15</v>
      </c>
      <c r="AR627" s="5">
        <v>35704</v>
      </c>
      <c r="AT627" s="3">
        <v>0</v>
      </c>
      <c r="AU627" s="3">
        <v>0</v>
      </c>
      <c r="AV627" s="3">
        <v>37150</v>
      </c>
      <c r="AW627" s="3">
        <v>22082.578000000001</v>
      </c>
      <c r="AX627" s="3">
        <v>26130</v>
      </c>
      <c r="AY627" s="3">
        <v>45.284999999999997</v>
      </c>
      <c r="AZ627" s="3">
        <v>26.9</v>
      </c>
      <c r="BA627" s="3">
        <v>4.8</v>
      </c>
      <c r="BB627" s="3">
        <v>70281</v>
      </c>
      <c r="BC627" s="3">
        <v>126</v>
      </c>
      <c r="BD627" s="3">
        <v>2834</v>
      </c>
      <c r="BE627" s="3">
        <v>126</v>
      </c>
      <c r="BF627" s="3">
        <v>14548</v>
      </c>
      <c r="BG627" s="3">
        <v>126</v>
      </c>
      <c r="BH627" s="3">
        <v>87</v>
      </c>
      <c r="BI627" s="3">
        <v>126</v>
      </c>
      <c r="BJ627" s="3">
        <v>10692</v>
      </c>
      <c r="BK627" s="3">
        <v>11569</v>
      </c>
      <c r="BL627" s="3">
        <v>0.66</v>
      </c>
      <c r="BN627" s="5">
        <v>34999</v>
      </c>
      <c r="BO627" s="3">
        <v>1</v>
      </c>
      <c r="BP627" s="3">
        <v>1</v>
      </c>
      <c r="BQ627" s="3" t="s">
        <v>1026</v>
      </c>
      <c r="BR627" s="3" t="s">
        <v>917</v>
      </c>
      <c r="BS627" s="3">
        <v>56002</v>
      </c>
      <c r="BT627" s="3">
        <v>877</v>
      </c>
      <c r="BV627" s="3" t="s">
        <v>1353</v>
      </c>
      <c r="BW627" s="3" t="s">
        <v>99</v>
      </c>
      <c r="BX627" s="3">
        <v>4</v>
      </c>
      <c r="BY627" s="3" t="s">
        <v>100</v>
      </c>
      <c r="BZ627" s="3">
        <v>10</v>
      </c>
      <c r="CA627" s="3" t="s">
        <v>101</v>
      </c>
      <c r="CD627" s="3">
        <v>27.9556988</v>
      </c>
      <c r="CE627" s="3">
        <v>257</v>
      </c>
      <c r="CF627" s="3">
        <v>-97.323664800000003</v>
      </c>
      <c r="CG627" s="3" t="s">
        <v>1440</v>
      </c>
      <c r="CI627" s="3" t="s">
        <v>102</v>
      </c>
      <c r="CJ627" s="3" t="s">
        <v>502</v>
      </c>
      <c r="CK627" s="3" t="s">
        <v>1439</v>
      </c>
      <c r="CL627" s="3">
        <v>229128</v>
      </c>
      <c r="CM627" s="3">
        <v>993</v>
      </c>
      <c r="CN627" s="3">
        <v>21928</v>
      </c>
      <c r="CO627" s="3">
        <v>513</v>
      </c>
      <c r="CP627" s="3">
        <v>1773</v>
      </c>
    </row>
    <row r="628" spans="1:94" ht="60">
      <c r="A628" s="4">
        <v>42409302800000</v>
      </c>
      <c r="B628" s="7">
        <v>4240930280</v>
      </c>
      <c r="C628" s="4">
        <f>COUNTIF(Table2[API 10/UWI],Table1[[#This Row],[Cleaned API]])</f>
        <v>0</v>
      </c>
      <c r="D628" s="7" t="str">
        <f>IFERROR(INDEX(Table2[Permit Type],MATCH(Table1[[#This Row],[Cleaned API]],Table2[API 10/UWI],0)), "Not in Permit List")</f>
        <v>Not in Permit List</v>
      </c>
      <c r="E628" s="7" t="str">
        <f>IF(AND(Table1[[#This Row],[Occurences in Magnum Permit List]]&gt;0, Table1[[#This Row],[Data Pull Permit Type]]="NewDrill"), "Y", "N")</f>
        <v>N</v>
      </c>
      <c r="F628" s="3" t="s">
        <v>89</v>
      </c>
      <c r="G628" s="3" t="s">
        <v>1437</v>
      </c>
      <c r="H628" s="8">
        <v>1</v>
      </c>
      <c r="I628" s="3" t="s">
        <v>293</v>
      </c>
      <c r="J628" s="3" t="str">
        <f>LEFT(Table1[[#This Row],[County/Parish]],LEN(Table1[[#This Row],[County/Parish]])-5)</f>
        <v>SAN PATRICIO</v>
      </c>
      <c r="K628" s="3">
        <v>10700</v>
      </c>
      <c r="L628" s="3" t="s">
        <v>93</v>
      </c>
      <c r="M628" s="3" t="s">
        <v>194</v>
      </c>
      <c r="N628" s="3" t="s">
        <v>95</v>
      </c>
      <c r="O628" s="3">
        <v>11620</v>
      </c>
      <c r="Q628" s="5">
        <v>26755</v>
      </c>
      <c r="R628" s="5">
        <v>32629</v>
      </c>
      <c r="S628" s="3">
        <v>167</v>
      </c>
      <c r="T628" s="3">
        <v>11405838</v>
      </c>
      <c r="V628" s="3">
        <v>258483</v>
      </c>
      <c r="X628" s="3">
        <v>1</v>
      </c>
      <c r="Y628" s="3">
        <v>1</v>
      </c>
      <c r="Z628" s="3">
        <v>90790</v>
      </c>
      <c r="AA628" s="3">
        <v>2159456</v>
      </c>
      <c r="AC628" s="3">
        <v>595</v>
      </c>
      <c r="AD628" s="3">
        <v>23168</v>
      </c>
      <c r="AE628" s="3">
        <v>8622</v>
      </c>
      <c r="AF628" s="3" t="s">
        <v>96</v>
      </c>
      <c r="AG628" s="3">
        <v>305600</v>
      </c>
      <c r="AH628" s="3">
        <v>59555</v>
      </c>
      <c r="AI628" s="3">
        <v>398</v>
      </c>
      <c r="AK628" s="3">
        <v>63</v>
      </c>
      <c r="AL628" s="3">
        <v>431</v>
      </c>
      <c r="AM628" s="3">
        <v>2206</v>
      </c>
      <c r="AN628" s="3">
        <v>2583613</v>
      </c>
      <c r="AO628" s="3">
        <v>0</v>
      </c>
      <c r="AP628" s="3">
        <v>1091</v>
      </c>
      <c r="AQ628" s="3">
        <v>55352</v>
      </c>
      <c r="AR628" s="5">
        <v>42644</v>
      </c>
      <c r="AS628" s="3">
        <v>7472</v>
      </c>
      <c r="AT628" s="3">
        <v>0</v>
      </c>
      <c r="AU628" s="3">
        <v>0</v>
      </c>
      <c r="AV628" s="3">
        <v>35070</v>
      </c>
      <c r="AW628" s="3">
        <v>198666.66699999999</v>
      </c>
      <c r="AX628" s="3">
        <v>44130</v>
      </c>
      <c r="AY628" s="3">
        <v>5.0339999999999998</v>
      </c>
      <c r="AZ628" s="3">
        <v>28.5</v>
      </c>
      <c r="BA628" s="3">
        <v>1000</v>
      </c>
      <c r="BB628" s="3">
        <v>226157</v>
      </c>
      <c r="BC628" s="3">
        <v>81</v>
      </c>
      <c r="BD628" s="3">
        <v>5700</v>
      </c>
      <c r="BE628" s="3">
        <v>57</v>
      </c>
      <c r="BF628" s="3">
        <v>42421</v>
      </c>
      <c r="BG628" s="3">
        <v>81</v>
      </c>
      <c r="BH628" s="3">
        <v>255</v>
      </c>
      <c r="BI628" s="3">
        <v>81</v>
      </c>
      <c r="BJ628" s="3">
        <v>10735</v>
      </c>
      <c r="BK628" s="3">
        <v>10763</v>
      </c>
      <c r="BL628" s="3">
        <v>0.65</v>
      </c>
      <c r="BM628" s="3">
        <v>56</v>
      </c>
      <c r="BN628" s="5">
        <v>26760</v>
      </c>
      <c r="BO628" s="3">
        <v>1</v>
      </c>
      <c r="BP628" s="3">
        <v>1</v>
      </c>
      <c r="BQ628" s="3" t="s">
        <v>842</v>
      </c>
      <c r="BR628" s="3" t="s">
        <v>335</v>
      </c>
      <c r="BS628" s="3">
        <v>55115</v>
      </c>
      <c r="BT628" s="3">
        <v>28</v>
      </c>
      <c r="BV628" s="3" t="s">
        <v>1353</v>
      </c>
      <c r="BW628" s="3" t="s">
        <v>99</v>
      </c>
      <c r="BX628" s="3">
        <v>4</v>
      </c>
      <c r="BY628" s="3" t="s">
        <v>100</v>
      </c>
      <c r="BZ628" s="3">
        <v>11</v>
      </c>
      <c r="CA628" s="3" t="s">
        <v>101</v>
      </c>
      <c r="CD628" s="3">
        <v>27.959787899999998</v>
      </c>
      <c r="CE628" s="3">
        <v>280</v>
      </c>
      <c r="CF628" s="3">
        <v>-97.313251600000001</v>
      </c>
      <c r="CI628" s="3" t="s">
        <v>102</v>
      </c>
      <c r="CJ628" s="3" t="s">
        <v>89</v>
      </c>
      <c r="CK628" s="3" t="s">
        <v>1034</v>
      </c>
      <c r="CL628" s="3">
        <v>228935</v>
      </c>
      <c r="CM628" s="3">
        <v>3</v>
      </c>
      <c r="CN628" s="3">
        <v>596</v>
      </c>
      <c r="CO628" s="3">
        <v>29</v>
      </c>
      <c r="CP628" s="3">
        <v>0</v>
      </c>
    </row>
    <row r="629" spans="1:94" ht="60">
      <c r="A629" s="4">
        <v>42409302760000</v>
      </c>
      <c r="B629" s="7">
        <v>4240930276</v>
      </c>
      <c r="C629" s="4">
        <f>COUNTIF(Table2[API 10/UWI],Table1[[#This Row],[Cleaned API]])</f>
        <v>0</v>
      </c>
      <c r="D629" s="7" t="str">
        <f>IFERROR(INDEX(Table2[Permit Type],MATCH(Table1[[#This Row],[Cleaned API]],Table2[API 10/UWI],0)), "Not in Permit List")</f>
        <v>Not in Permit List</v>
      </c>
      <c r="E629" s="7" t="str">
        <f>IF(AND(Table1[[#This Row],[Occurences in Magnum Permit List]]&gt;0, Table1[[#This Row],[Data Pull Permit Type]]="NewDrill"), "Y", "N")</f>
        <v>N</v>
      </c>
      <c r="F629" s="3" t="s">
        <v>89</v>
      </c>
      <c r="G629" s="3" t="s">
        <v>1441</v>
      </c>
      <c r="H629" s="8">
        <v>2</v>
      </c>
      <c r="I629" s="3" t="s">
        <v>293</v>
      </c>
      <c r="J629" s="3" t="str">
        <f>LEFT(Table1[[#This Row],[County/Parish]],LEN(Table1[[#This Row],[County/Parish]])-5)</f>
        <v>SAN PATRICIO</v>
      </c>
      <c r="K629" s="3" t="s">
        <v>116</v>
      </c>
      <c r="L629" s="3" t="s">
        <v>93</v>
      </c>
      <c r="M629" s="3" t="s">
        <v>94</v>
      </c>
      <c r="N629" s="3" t="s">
        <v>95</v>
      </c>
      <c r="O629" s="3">
        <v>11300</v>
      </c>
      <c r="Q629" s="5">
        <v>26634</v>
      </c>
      <c r="R629" s="5">
        <v>43466</v>
      </c>
      <c r="S629" s="3">
        <v>536</v>
      </c>
      <c r="T629" s="3">
        <v>2682081</v>
      </c>
      <c r="V629" s="3">
        <v>90255</v>
      </c>
      <c r="Y629" s="3">
        <v>4</v>
      </c>
      <c r="Z629" s="3">
        <v>217091</v>
      </c>
      <c r="AA629" s="3">
        <v>537269</v>
      </c>
      <c r="AC629" s="3">
        <v>78</v>
      </c>
      <c r="AD629" s="3">
        <v>2330</v>
      </c>
      <c r="AE629" s="3">
        <v>4497</v>
      </c>
      <c r="AF629" s="3" t="s">
        <v>96</v>
      </c>
      <c r="AG629" s="3">
        <v>125956</v>
      </c>
      <c r="AH629" s="3">
        <v>25490</v>
      </c>
      <c r="AI629" s="3">
        <v>5089</v>
      </c>
      <c r="AK629" s="3">
        <v>38</v>
      </c>
      <c r="AL629" s="3">
        <v>220</v>
      </c>
      <c r="AM629" s="3">
        <v>1094</v>
      </c>
      <c r="AN629" s="3">
        <v>1322323</v>
      </c>
      <c r="AO629" s="3">
        <v>1</v>
      </c>
      <c r="AP629" s="3">
        <v>457</v>
      </c>
      <c r="AQ629" s="3">
        <v>8704</v>
      </c>
      <c r="AR629" s="5">
        <v>35230</v>
      </c>
      <c r="AS629" s="3">
        <v>1340</v>
      </c>
      <c r="AT629" s="3">
        <v>405</v>
      </c>
      <c r="AV629" s="3">
        <v>28740</v>
      </c>
      <c r="AX629" s="3">
        <v>29720</v>
      </c>
      <c r="AZ629" s="3">
        <v>34.799999999999997</v>
      </c>
      <c r="BA629" s="3">
        <v>0</v>
      </c>
      <c r="BB629" s="3">
        <v>33912</v>
      </c>
      <c r="BC629" s="3">
        <v>2</v>
      </c>
      <c r="BD629" s="3">
        <v>1337</v>
      </c>
      <c r="BE629" s="3">
        <v>35</v>
      </c>
      <c r="BF629" s="3">
        <v>6832</v>
      </c>
      <c r="BG629" s="3">
        <v>2</v>
      </c>
      <c r="BH629" s="3">
        <v>41</v>
      </c>
      <c r="BI629" s="3">
        <v>2</v>
      </c>
      <c r="BJ629" s="3">
        <v>10906</v>
      </c>
      <c r="BK629" s="3">
        <v>10914</v>
      </c>
      <c r="BL629" s="3">
        <v>0.66</v>
      </c>
      <c r="BM629" s="3">
        <v>47.8</v>
      </c>
      <c r="BN629" s="5">
        <v>26638</v>
      </c>
      <c r="BO629" s="3">
        <v>1</v>
      </c>
      <c r="BP629" s="3">
        <v>1</v>
      </c>
      <c r="BQ629" s="3" t="s">
        <v>89</v>
      </c>
      <c r="BR629" s="3" t="s">
        <v>150</v>
      </c>
      <c r="BS629" s="3">
        <v>54242</v>
      </c>
      <c r="BT629" s="3">
        <v>8</v>
      </c>
      <c r="BV629" s="3" t="s">
        <v>1442</v>
      </c>
      <c r="BW629" s="3" t="s">
        <v>99</v>
      </c>
      <c r="BX629" s="3">
        <v>4</v>
      </c>
      <c r="BY629" s="3" t="s">
        <v>100</v>
      </c>
      <c r="CA629" s="3" t="s">
        <v>101</v>
      </c>
      <c r="CD629" s="3">
        <v>27.958998699999999</v>
      </c>
      <c r="CE629" s="3">
        <v>209</v>
      </c>
      <c r="CF629" s="3">
        <v>-97.266847600000006</v>
      </c>
      <c r="CI629" s="3" t="s">
        <v>102</v>
      </c>
      <c r="CJ629" s="3" t="s">
        <v>89</v>
      </c>
      <c r="CK629" s="3" t="s">
        <v>1443</v>
      </c>
      <c r="CL629" s="3">
        <v>228681</v>
      </c>
      <c r="CN629" s="3">
        <v>13</v>
      </c>
      <c r="CO629" s="3">
        <v>3</v>
      </c>
      <c r="CP629" s="3">
        <v>0</v>
      </c>
    </row>
    <row r="630" spans="1:94" ht="45">
      <c r="A630" s="4">
        <v>42273020030000</v>
      </c>
      <c r="B630" s="7">
        <v>4227302003</v>
      </c>
      <c r="C630" s="4">
        <f>COUNTIF(Table2[API 10/UWI],Table1[[#This Row],[Cleaned API]])</f>
        <v>0</v>
      </c>
      <c r="D630" s="7" t="str">
        <f>IFERROR(INDEX(Table2[Permit Type],MATCH(Table1[[#This Row],[Cleaned API]],Table2[API 10/UWI],0)), "Not in Permit List")</f>
        <v>Not in Permit List</v>
      </c>
      <c r="E630" s="7" t="str">
        <f>IF(AND(Table1[[#This Row],[Occurences in Magnum Permit List]]&gt;0, Table1[[#This Row],[Data Pull Permit Type]]="NewDrill"), "Y", "N")</f>
        <v>N</v>
      </c>
      <c r="F630" s="3" t="s">
        <v>89</v>
      </c>
      <c r="G630" s="3" t="s">
        <v>1444</v>
      </c>
      <c r="H630" s="8" t="s">
        <v>1445</v>
      </c>
      <c r="I630" s="3" t="s">
        <v>483</v>
      </c>
      <c r="J630" s="3" t="str">
        <f>LEFT(Table1[[#This Row],[County/Parish]],LEN(Table1[[#This Row],[County/Parish]])-5)</f>
        <v>KLEBERG</v>
      </c>
      <c r="K630" s="3" t="s">
        <v>1446</v>
      </c>
      <c r="L630" s="3" t="s">
        <v>93</v>
      </c>
      <c r="M630" s="3" t="s">
        <v>94</v>
      </c>
      <c r="N630" s="3" t="s">
        <v>95</v>
      </c>
      <c r="O630" s="3">
        <v>9300</v>
      </c>
      <c r="P630" s="5">
        <v>37824</v>
      </c>
      <c r="Q630" s="5">
        <v>24563</v>
      </c>
      <c r="R630" s="5">
        <v>29037</v>
      </c>
      <c r="S630" s="3">
        <v>134</v>
      </c>
      <c r="T630" s="3">
        <v>1223083</v>
      </c>
      <c r="Y630" s="3">
        <v>2084</v>
      </c>
      <c r="Z630" s="3">
        <v>14499</v>
      </c>
      <c r="AA630" s="3">
        <v>203847</v>
      </c>
      <c r="AD630" s="3">
        <v>558</v>
      </c>
      <c r="AE630" s="3">
        <v>0</v>
      </c>
      <c r="AF630" s="3" t="s">
        <v>96</v>
      </c>
      <c r="AG630" s="3">
        <v>3463</v>
      </c>
      <c r="AH630" s="3">
        <v>577</v>
      </c>
      <c r="AI630" s="3">
        <v>38</v>
      </c>
      <c r="AK630" s="3">
        <v>0</v>
      </c>
      <c r="AL630" s="3">
        <v>16</v>
      </c>
      <c r="AM630" s="3">
        <v>94</v>
      </c>
      <c r="AN630" s="3">
        <v>93710</v>
      </c>
      <c r="AO630" s="3">
        <v>417</v>
      </c>
      <c r="AQ630" s="3">
        <v>26799</v>
      </c>
      <c r="AR630" s="5">
        <v>42583</v>
      </c>
      <c r="AS630" s="3">
        <v>294</v>
      </c>
      <c r="AT630" s="3">
        <v>0</v>
      </c>
      <c r="AU630" s="3">
        <v>0</v>
      </c>
      <c r="AZ630" s="3">
        <v>0</v>
      </c>
      <c r="BA630" s="3">
        <v>0</v>
      </c>
      <c r="BB630" s="3">
        <v>39067</v>
      </c>
      <c r="BC630" s="3">
        <v>21</v>
      </c>
      <c r="BF630" s="3">
        <v>6511</v>
      </c>
      <c r="BG630" s="3">
        <v>21</v>
      </c>
      <c r="BH630" s="3">
        <v>39</v>
      </c>
      <c r="BI630" s="3">
        <v>21</v>
      </c>
      <c r="BJ630" s="3">
        <v>9193</v>
      </c>
      <c r="BK630" s="3">
        <v>9209</v>
      </c>
      <c r="BL630" s="3">
        <v>0.72</v>
      </c>
      <c r="BM630" s="3">
        <v>57.4</v>
      </c>
      <c r="BN630" s="5">
        <v>24620</v>
      </c>
      <c r="BO630" s="3">
        <v>1</v>
      </c>
      <c r="BP630" s="3">
        <v>1</v>
      </c>
      <c r="BQ630" s="3" t="s">
        <v>89</v>
      </c>
      <c r="BR630" s="3" t="s">
        <v>335</v>
      </c>
      <c r="BS630" s="3">
        <v>42168</v>
      </c>
      <c r="BT630" s="3">
        <v>16</v>
      </c>
      <c r="BV630" s="3" t="s">
        <v>486</v>
      </c>
      <c r="BW630" s="3" t="s">
        <v>99</v>
      </c>
      <c r="BX630" s="3">
        <v>4</v>
      </c>
      <c r="BY630" s="3" t="s">
        <v>100</v>
      </c>
      <c r="CA630" s="3" t="s">
        <v>101</v>
      </c>
      <c r="CD630" s="3">
        <v>27.309329399999999</v>
      </c>
      <c r="CE630" s="3">
        <v>232</v>
      </c>
      <c r="CF630" s="3">
        <v>-97.733821500000005</v>
      </c>
      <c r="CI630" s="3" t="s">
        <v>102</v>
      </c>
      <c r="CJ630" s="3" t="s">
        <v>89</v>
      </c>
      <c r="CK630" s="3" t="s">
        <v>487</v>
      </c>
      <c r="CL630" s="3">
        <v>224993</v>
      </c>
      <c r="CN630" s="3">
        <v>15804</v>
      </c>
      <c r="CO630" s="3">
        <v>1231</v>
      </c>
      <c r="CP630" s="3">
        <v>0</v>
      </c>
    </row>
    <row r="631" spans="1:94" ht="45">
      <c r="A631" s="4">
        <v>42273020040000</v>
      </c>
      <c r="B631" s="7">
        <v>4227302004</v>
      </c>
      <c r="C631" s="4">
        <f>COUNTIF(Table2[API 10/UWI],Table1[[#This Row],[Cleaned API]])</f>
        <v>0</v>
      </c>
      <c r="D631" s="7" t="str">
        <f>IFERROR(INDEX(Table2[Permit Type],MATCH(Table1[[#This Row],[Cleaned API]],Table2[API 10/UWI],0)), "Not in Permit List")</f>
        <v>Not in Permit List</v>
      </c>
      <c r="E631" s="7" t="str">
        <f>IF(AND(Table1[[#This Row],[Occurences in Magnum Permit List]]&gt;0, Table1[[#This Row],[Data Pull Permit Type]]="NewDrill"), "Y", "N")</f>
        <v>N</v>
      </c>
      <c r="F631" s="3" t="s">
        <v>89</v>
      </c>
      <c r="G631" s="3" t="s">
        <v>1447</v>
      </c>
      <c r="H631" s="8" t="s">
        <v>861</v>
      </c>
      <c r="I631" s="3" t="s">
        <v>483</v>
      </c>
      <c r="J631" s="3" t="str">
        <f>LEFT(Table1[[#This Row],[County/Parish]],LEN(Table1[[#This Row],[County/Parish]])-5)</f>
        <v>KLEBERG</v>
      </c>
      <c r="K631" s="3" t="s">
        <v>1448</v>
      </c>
      <c r="L631" s="3" t="s">
        <v>93</v>
      </c>
      <c r="M631" s="3" t="s">
        <v>94</v>
      </c>
      <c r="N631" s="3" t="s">
        <v>95</v>
      </c>
      <c r="O631" s="3">
        <v>8393</v>
      </c>
      <c r="P631" s="5">
        <v>24526</v>
      </c>
      <c r="Q631" s="5">
        <v>24654</v>
      </c>
      <c r="R631" s="5">
        <v>35643</v>
      </c>
      <c r="S631" s="3">
        <v>349</v>
      </c>
      <c r="T631" s="3">
        <v>6478313</v>
      </c>
      <c r="Y631" s="3">
        <v>70</v>
      </c>
      <c r="Z631" s="3">
        <v>20736</v>
      </c>
      <c r="AA631" s="3">
        <v>1079719</v>
      </c>
      <c r="AD631" s="3">
        <v>6277</v>
      </c>
      <c r="AE631" s="3">
        <v>0</v>
      </c>
      <c r="AF631" s="3" t="s">
        <v>96</v>
      </c>
      <c r="AG631" s="3">
        <v>6277</v>
      </c>
      <c r="AH631" s="3">
        <v>1046</v>
      </c>
      <c r="AI631" s="3">
        <v>17</v>
      </c>
      <c r="AK631" s="3">
        <v>0</v>
      </c>
      <c r="AL631" s="3">
        <v>14</v>
      </c>
      <c r="AM631" s="3">
        <v>82</v>
      </c>
      <c r="AN631" s="3">
        <v>81710</v>
      </c>
      <c r="AO631" s="3">
        <v>1</v>
      </c>
      <c r="AQ631" s="3">
        <v>34732</v>
      </c>
      <c r="AR631" s="5">
        <v>42583</v>
      </c>
      <c r="AS631" s="3">
        <v>1225</v>
      </c>
      <c r="AT631" s="3">
        <v>0</v>
      </c>
      <c r="AU631" s="3">
        <v>0</v>
      </c>
      <c r="AZ631" s="3">
        <v>0</v>
      </c>
      <c r="BA631" s="3">
        <v>0</v>
      </c>
      <c r="BB631" s="3">
        <v>91110</v>
      </c>
      <c r="BC631" s="3">
        <v>35</v>
      </c>
      <c r="BF631" s="3">
        <v>15185</v>
      </c>
      <c r="BG631" s="3">
        <v>35</v>
      </c>
      <c r="BH631" s="3">
        <v>91</v>
      </c>
      <c r="BI631" s="3">
        <v>35</v>
      </c>
      <c r="BJ631" s="3">
        <v>8096</v>
      </c>
      <c r="BK631" s="3">
        <v>8127</v>
      </c>
      <c r="BL631" s="3">
        <v>0.67</v>
      </c>
      <c r="BM631" s="3">
        <v>60.2</v>
      </c>
      <c r="BN631" s="5">
        <v>24537</v>
      </c>
      <c r="BO631" s="3">
        <v>1</v>
      </c>
      <c r="BP631" s="3">
        <v>1</v>
      </c>
      <c r="BQ631" s="3" t="s">
        <v>89</v>
      </c>
      <c r="BR631" s="3" t="s">
        <v>335</v>
      </c>
      <c r="BS631" s="3">
        <v>41968</v>
      </c>
      <c r="BT631" s="3">
        <v>31</v>
      </c>
      <c r="BV631" s="3" t="s">
        <v>486</v>
      </c>
      <c r="BW631" s="3" t="s">
        <v>99</v>
      </c>
      <c r="BX631" s="3">
        <v>4</v>
      </c>
      <c r="BY631" s="3" t="s">
        <v>100</v>
      </c>
      <c r="CA631" s="3" t="s">
        <v>101</v>
      </c>
      <c r="CD631" s="3">
        <v>27.309642199999999</v>
      </c>
      <c r="CE631" s="3">
        <v>232</v>
      </c>
      <c r="CF631" s="3">
        <v>-97.742447200000001</v>
      </c>
      <c r="CI631" s="3" t="s">
        <v>102</v>
      </c>
      <c r="CJ631" s="3" t="s">
        <v>89</v>
      </c>
      <c r="CK631" s="3" t="s">
        <v>487</v>
      </c>
      <c r="CL631" s="3">
        <v>224937</v>
      </c>
      <c r="CN631" s="3">
        <v>21130</v>
      </c>
      <c r="CO631" s="3">
        <v>196</v>
      </c>
      <c r="CP631" s="3">
        <v>0</v>
      </c>
    </row>
    <row r="632" spans="1:94" ht="45">
      <c r="A632" s="4">
        <v>42273020040000</v>
      </c>
      <c r="B632" s="7">
        <v>4227302004</v>
      </c>
      <c r="C632" s="4">
        <f>COUNTIF(Table2[API 10/UWI],Table1[[#This Row],[Cleaned API]])</f>
        <v>0</v>
      </c>
      <c r="D632" s="7" t="str">
        <f>IFERROR(INDEX(Table2[Permit Type],MATCH(Table1[[#This Row],[Cleaned API]],Table2[API 10/UWI],0)), "Not in Permit List")</f>
        <v>Not in Permit List</v>
      </c>
      <c r="E632" s="7" t="str">
        <f>IF(AND(Table1[[#This Row],[Occurences in Magnum Permit List]]&gt;0, Table1[[#This Row],[Data Pull Permit Type]]="NewDrill"), "Y", "N")</f>
        <v>N</v>
      </c>
      <c r="F632" s="3" t="s">
        <v>89</v>
      </c>
      <c r="G632" s="3" t="s">
        <v>1449</v>
      </c>
      <c r="H632" s="8" t="s">
        <v>1450</v>
      </c>
      <c r="I632" s="3" t="s">
        <v>483</v>
      </c>
      <c r="J632" s="3" t="str">
        <f>LEFT(Table1[[#This Row],[County/Parish]],LEN(Table1[[#This Row],[County/Parish]])-5)</f>
        <v>KLEBERG</v>
      </c>
      <c r="K632" s="3" t="s">
        <v>1451</v>
      </c>
      <c r="L632" s="3" t="s">
        <v>93</v>
      </c>
      <c r="M632" s="3" t="s">
        <v>94</v>
      </c>
      <c r="N632" s="3" t="s">
        <v>95</v>
      </c>
      <c r="O632" s="3">
        <v>8393</v>
      </c>
      <c r="P632" s="5">
        <v>24526</v>
      </c>
      <c r="Q632" s="5">
        <v>24532</v>
      </c>
      <c r="R632" s="5">
        <v>35674</v>
      </c>
      <c r="S632" s="3">
        <v>200</v>
      </c>
      <c r="T632" s="3">
        <v>5039272</v>
      </c>
      <c r="Y632" s="3">
        <v>13</v>
      </c>
      <c r="Z632" s="3">
        <v>46785</v>
      </c>
      <c r="AA632" s="3">
        <v>839879</v>
      </c>
      <c r="AD632" s="3">
        <v>3105</v>
      </c>
      <c r="AE632" s="3">
        <v>0</v>
      </c>
      <c r="AF632" s="3" t="s">
        <v>96</v>
      </c>
      <c r="AG632" s="3">
        <v>9494</v>
      </c>
      <c r="AH632" s="3">
        <v>1582</v>
      </c>
      <c r="AI632" s="3">
        <v>86</v>
      </c>
      <c r="AK632" s="3">
        <v>0</v>
      </c>
      <c r="AL632" s="3">
        <v>34</v>
      </c>
      <c r="AM632" s="3">
        <v>206</v>
      </c>
      <c r="AN632" s="3">
        <v>206097</v>
      </c>
      <c r="AO632" s="3">
        <v>0</v>
      </c>
      <c r="AQ632" s="3">
        <v>44165</v>
      </c>
      <c r="AR632" s="5">
        <v>39114</v>
      </c>
      <c r="AS632" s="3">
        <v>1876</v>
      </c>
      <c r="AT632" s="3">
        <v>0</v>
      </c>
      <c r="AU632" s="3">
        <v>0</v>
      </c>
      <c r="AZ632" s="3">
        <v>0</v>
      </c>
      <c r="BA632" s="3">
        <v>0</v>
      </c>
      <c r="BB632" s="3">
        <v>110095</v>
      </c>
      <c r="BC632" s="3">
        <v>39</v>
      </c>
      <c r="BF632" s="3">
        <v>18349</v>
      </c>
      <c r="BG632" s="3">
        <v>39</v>
      </c>
      <c r="BH632" s="3">
        <v>110</v>
      </c>
      <c r="BI632" s="3">
        <v>39</v>
      </c>
      <c r="BJ632" s="3">
        <v>8055</v>
      </c>
      <c r="BK632" s="3">
        <v>8065</v>
      </c>
      <c r="BL632" s="3">
        <v>0.67</v>
      </c>
      <c r="BM632" s="3">
        <v>72.099999999999994</v>
      </c>
      <c r="BN632" s="5">
        <v>24537</v>
      </c>
      <c r="BO632" s="3">
        <v>1</v>
      </c>
      <c r="BP632" s="3">
        <v>1</v>
      </c>
      <c r="BQ632" s="3" t="s">
        <v>89</v>
      </c>
      <c r="BR632" s="3" t="s">
        <v>335</v>
      </c>
      <c r="BS632" s="3">
        <v>41956</v>
      </c>
      <c r="BT632" s="3">
        <v>10</v>
      </c>
      <c r="BV632" s="3" t="s">
        <v>486</v>
      </c>
      <c r="BW632" s="3" t="s">
        <v>99</v>
      </c>
      <c r="BX632" s="3">
        <v>4</v>
      </c>
      <c r="BY632" s="3" t="s">
        <v>100</v>
      </c>
      <c r="CA632" s="3" t="s">
        <v>101</v>
      </c>
      <c r="CD632" s="3">
        <v>27.309642199999999</v>
      </c>
      <c r="CE632" s="3">
        <v>232</v>
      </c>
      <c r="CF632" s="3">
        <v>-97.742447200000001</v>
      </c>
      <c r="CI632" s="3" t="s">
        <v>102</v>
      </c>
      <c r="CJ632" s="3" t="s">
        <v>89</v>
      </c>
      <c r="CK632" s="3" t="s">
        <v>487</v>
      </c>
      <c r="CL632" s="3">
        <v>224936</v>
      </c>
      <c r="CN632" s="3">
        <v>25033</v>
      </c>
      <c r="CO632" s="3">
        <v>1118</v>
      </c>
      <c r="CP632" s="3">
        <v>0</v>
      </c>
    </row>
    <row r="633" spans="1:94" ht="45">
      <c r="A633" s="4">
        <v>42273020040000</v>
      </c>
      <c r="B633" s="7">
        <v>4227302004</v>
      </c>
      <c r="C633" s="4">
        <f>COUNTIF(Table2[API 10/UWI],Table1[[#This Row],[Cleaned API]])</f>
        <v>0</v>
      </c>
      <c r="D633" s="7" t="str">
        <f>IFERROR(INDEX(Table2[Permit Type],MATCH(Table1[[#This Row],[Cleaned API]],Table2[API 10/UWI],0)), "Not in Permit List")</f>
        <v>Not in Permit List</v>
      </c>
      <c r="E633" s="7" t="str">
        <f>IF(AND(Table1[[#This Row],[Occurences in Magnum Permit List]]&gt;0, Table1[[#This Row],[Data Pull Permit Type]]="NewDrill"), "Y", "N")</f>
        <v>N</v>
      </c>
      <c r="F633" s="3" t="s">
        <v>89</v>
      </c>
      <c r="G633" s="3" t="s">
        <v>1452</v>
      </c>
      <c r="H633" s="8" t="s">
        <v>1453</v>
      </c>
      <c r="I633" s="3" t="s">
        <v>483</v>
      </c>
      <c r="J633" s="3" t="str">
        <f>LEFT(Table1[[#This Row],[County/Parish]],LEN(Table1[[#This Row],[County/Parish]])-5)</f>
        <v>KLEBERG</v>
      </c>
      <c r="K633" s="3" t="s">
        <v>1454</v>
      </c>
      <c r="L633" s="3" t="s">
        <v>93</v>
      </c>
      <c r="M633" s="3" t="s">
        <v>94</v>
      </c>
      <c r="N633" s="3" t="s">
        <v>95</v>
      </c>
      <c r="O633" s="3">
        <v>8393</v>
      </c>
      <c r="P633" s="5">
        <v>24526</v>
      </c>
      <c r="Q633" s="5">
        <v>24532</v>
      </c>
      <c r="R633" s="5">
        <v>39873</v>
      </c>
      <c r="S633" s="3">
        <v>124</v>
      </c>
      <c r="T633" s="3">
        <v>4409199</v>
      </c>
      <c r="V633" s="3">
        <v>1227</v>
      </c>
      <c r="X633" s="3">
        <v>64</v>
      </c>
      <c r="Y633" s="3">
        <v>1624</v>
      </c>
      <c r="Z633" s="3">
        <v>46313</v>
      </c>
      <c r="AA633" s="3">
        <v>736094</v>
      </c>
      <c r="AD633" s="3">
        <v>5204</v>
      </c>
      <c r="AE633" s="3">
        <v>0</v>
      </c>
      <c r="AF633" s="3" t="s">
        <v>96</v>
      </c>
      <c r="AG633" s="3">
        <v>9382</v>
      </c>
      <c r="AH633" s="3">
        <v>1564</v>
      </c>
      <c r="AI633" s="3">
        <v>99</v>
      </c>
      <c r="AK633" s="3">
        <v>0</v>
      </c>
      <c r="AL633" s="3">
        <v>22</v>
      </c>
      <c r="AM633" s="3">
        <v>135</v>
      </c>
      <c r="AN633" s="3">
        <v>134774</v>
      </c>
      <c r="AO633" s="3">
        <v>38</v>
      </c>
      <c r="AQ633" s="3">
        <v>22522</v>
      </c>
      <c r="AR633" s="5">
        <v>42583</v>
      </c>
      <c r="AS633" s="3">
        <v>236</v>
      </c>
      <c r="AT633" s="3">
        <v>0</v>
      </c>
      <c r="AU633" s="3">
        <v>0</v>
      </c>
      <c r="AW633" s="3">
        <v>89664.221999999994</v>
      </c>
      <c r="AX633" s="3">
        <v>3593480</v>
      </c>
      <c r="AY633" s="3">
        <v>11.153</v>
      </c>
      <c r="AZ633" s="3">
        <v>0</v>
      </c>
      <c r="BA633" s="3">
        <v>39.4</v>
      </c>
      <c r="BB633" s="3">
        <v>111387</v>
      </c>
      <c r="BC633" s="3">
        <v>23</v>
      </c>
      <c r="BD633" s="3">
        <v>272</v>
      </c>
      <c r="BE633" s="3">
        <v>1</v>
      </c>
      <c r="BF633" s="3">
        <v>18565</v>
      </c>
      <c r="BG633" s="3">
        <v>23</v>
      </c>
      <c r="BH633" s="3">
        <v>111</v>
      </c>
      <c r="BI633" s="3">
        <v>23</v>
      </c>
      <c r="BJ633" s="3">
        <v>8266</v>
      </c>
      <c r="BK633" s="3">
        <v>8282</v>
      </c>
      <c r="BL633" s="3">
        <v>0.62</v>
      </c>
      <c r="BM633" s="3">
        <v>66.099999999999994</v>
      </c>
      <c r="BN633" s="5">
        <v>39522</v>
      </c>
      <c r="BO633" s="3">
        <v>1</v>
      </c>
      <c r="BP633" s="3">
        <v>1</v>
      </c>
      <c r="BQ633" s="3" t="s">
        <v>89</v>
      </c>
      <c r="BR633" s="3" t="s">
        <v>335</v>
      </c>
      <c r="BS633" s="3">
        <v>41926</v>
      </c>
      <c r="BT633" s="3">
        <v>16</v>
      </c>
      <c r="BV633" s="3" t="s">
        <v>486</v>
      </c>
      <c r="BW633" s="3" t="s">
        <v>99</v>
      </c>
      <c r="BX633" s="3">
        <v>4</v>
      </c>
      <c r="BY633" s="3" t="s">
        <v>100</v>
      </c>
      <c r="CA633" s="3" t="s">
        <v>101</v>
      </c>
      <c r="CD633" s="3">
        <v>27.309642199999999</v>
      </c>
      <c r="CE633" s="3">
        <v>232</v>
      </c>
      <c r="CF633" s="3">
        <v>-97.742447200000001</v>
      </c>
      <c r="CI633" s="3" t="s">
        <v>102</v>
      </c>
      <c r="CJ633" s="3" t="s">
        <v>89</v>
      </c>
      <c r="CK633" s="3" t="s">
        <v>487</v>
      </c>
      <c r="CL633" s="3">
        <v>224930</v>
      </c>
      <c r="CM633" s="3">
        <v>1227</v>
      </c>
      <c r="CN633" s="3">
        <v>110018</v>
      </c>
      <c r="CO633" s="3">
        <v>1176</v>
      </c>
      <c r="CP633" s="3">
        <v>0</v>
      </c>
    </row>
    <row r="634" spans="1:94" ht="45">
      <c r="A634" s="4">
        <v>42355061100000</v>
      </c>
      <c r="B634" s="7">
        <v>4235506110</v>
      </c>
      <c r="C634" s="4">
        <f>COUNTIF(Table2[API 10/UWI],Table1[[#This Row],[Cleaned API]])</f>
        <v>2</v>
      </c>
      <c r="D634" s="7" t="str">
        <f>IFERROR(INDEX(Table2[Permit Type],MATCH(Table1[[#This Row],[Cleaned API]],Table2[API 10/UWI],0)), "Not in Permit List")</f>
        <v>Recomplete</v>
      </c>
      <c r="E634" s="7" t="str">
        <f>IF(AND(Table1[[#This Row],[Occurences in Magnum Permit List]]&gt;0, Table1[[#This Row],[Data Pull Permit Type]]="NewDrill"), "Y", "N")</f>
        <v>N</v>
      </c>
      <c r="F634" s="3" t="s">
        <v>89</v>
      </c>
      <c r="G634" s="3" t="s">
        <v>1455</v>
      </c>
      <c r="H634" s="8" t="s">
        <v>1137</v>
      </c>
      <c r="I634" s="3" t="s">
        <v>363</v>
      </c>
      <c r="J634" s="3" t="str">
        <f>LEFT(Table1[[#This Row],[County/Parish]],LEN(Table1[[#This Row],[County/Parish]])-5)</f>
        <v>NUECES</v>
      </c>
      <c r="K634" s="3" t="s">
        <v>1456</v>
      </c>
      <c r="L634" s="3" t="s">
        <v>93</v>
      </c>
      <c r="M634" s="3" t="s">
        <v>94</v>
      </c>
      <c r="N634" s="3" t="s">
        <v>95</v>
      </c>
      <c r="O634" s="3">
        <v>11950</v>
      </c>
      <c r="P634" s="5">
        <v>24156</v>
      </c>
      <c r="Q634" s="5">
        <v>24259</v>
      </c>
      <c r="R634" s="5">
        <v>27061</v>
      </c>
      <c r="S634" s="3">
        <v>84</v>
      </c>
      <c r="T634" s="3">
        <v>3721678</v>
      </c>
      <c r="V634" s="3">
        <v>147787</v>
      </c>
      <c r="Y634" s="3">
        <v>507</v>
      </c>
      <c r="Z634" s="3">
        <v>0</v>
      </c>
      <c r="AA634" s="3">
        <v>768067</v>
      </c>
      <c r="AC634" s="3">
        <v>1204</v>
      </c>
      <c r="AD634" s="3">
        <v>15035</v>
      </c>
      <c r="AE634" s="3">
        <v>15481</v>
      </c>
      <c r="AF634" s="3" t="s">
        <v>96</v>
      </c>
      <c r="AG634" s="3">
        <v>253913</v>
      </c>
      <c r="AH634" s="3">
        <v>57800</v>
      </c>
      <c r="AI634" s="3">
        <v>0</v>
      </c>
      <c r="AK634" s="3">
        <v>81</v>
      </c>
      <c r="AL634" s="3">
        <v>307</v>
      </c>
      <c r="AM634" s="3">
        <v>1357</v>
      </c>
      <c r="AN634" s="3">
        <v>1840452</v>
      </c>
      <c r="AO634" s="3">
        <v>0</v>
      </c>
      <c r="AP634" s="3">
        <v>8234</v>
      </c>
      <c r="AQ634" s="3">
        <v>187826</v>
      </c>
      <c r="AR634" s="5">
        <v>42583</v>
      </c>
      <c r="AS634" s="3">
        <v>0</v>
      </c>
      <c r="AT634" s="3">
        <v>0</v>
      </c>
      <c r="AU634" s="3">
        <v>0</v>
      </c>
      <c r="AV634" s="3">
        <v>16840</v>
      </c>
      <c r="AX634" s="3">
        <v>25180</v>
      </c>
      <c r="AZ634" s="3">
        <v>59.4</v>
      </c>
      <c r="BA634" s="3">
        <v>0</v>
      </c>
      <c r="BB634" s="3">
        <v>80840</v>
      </c>
      <c r="BC634" s="3">
        <v>22</v>
      </c>
      <c r="BD634" s="3">
        <v>3817</v>
      </c>
      <c r="BE634" s="3">
        <v>10</v>
      </c>
      <c r="BF634" s="3">
        <v>16250</v>
      </c>
      <c r="BG634" s="3">
        <v>22</v>
      </c>
      <c r="BH634" s="3">
        <v>98</v>
      </c>
      <c r="BI634" s="3">
        <v>22</v>
      </c>
      <c r="BJ634" s="3">
        <v>10398</v>
      </c>
      <c r="BK634" s="3">
        <v>10399</v>
      </c>
      <c r="BN634" s="5">
        <v>24191</v>
      </c>
      <c r="BO634" s="3">
        <v>1</v>
      </c>
      <c r="BP634" s="3">
        <v>1</v>
      </c>
      <c r="BQ634" s="3" t="s">
        <v>89</v>
      </c>
      <c r="BR634" s="3" t="s">
        <v>335</v>
      </c>
      <c r="BS634" s="3">
        <v>39335</v>
      </c>
      <c r="BT634" s="3">
        <v>1</v>
      </c>
      <c r="BV634" s="3" t="s">
        <v>1457</v>
      </c>
      <c r="BW634" s="3" t="s">
        <v>99</v>
      </c>
      <c r="BX634" s="3">
        <v>4</v>
      </c>
      <c r="BY634" s="3" t="s">
        <v>100</v>
      </c>
      <c r="BZ634" s="3">
        <v>142</v>
      </c>
      <c r="CA634" s="3" t="s">
        <v>101</v>
      </c>
      <c r="CD634" s="3">
        <v>27.7924194</v>
      </c>
      <c r="CE634" s="3">
        <v>1</v>
      </c>
      <c r="CF634" s="3">
        <v>-97.457334200000005</v>
      </c>
      <c r="CI634" s="3" t="s">
        <v>102</v>
      </c>
      <c r="CJ634" s="3" t="s">
        <v>89</v>
      </c>
      <c r="CK634" s="3" t="s">
        <v>366</v>
      </c>
      <c r="CL634" s="3">
        <v>224159</v>
      </c>
      <c r="CN634" s="3">
        <v>1181</v>
      </c>
      <c r="CO634" s="3">
        <v>0</v>
      </c>
      <c r="CP634" s="3">
        <v>0</v>
      </c>
    </row>
    <row r="635" spans="1:94" ht="60">
      <c r="A635" s="4">
        <v>42355061100000</v>
      </c>
      <c r="B635" s="7">
        <v>4235506110</v>
      </c>
      <c r="C635" s="4">
        <f>COUNTIF(Table2[API 10/UWI],Table1[[#This Row],[Cleaned API]])</f>
        <v>2</v>
      </c>
      <c r="D635" s="7" t="str">
        <f>IFERROR(INDEX(Table2[Permit Type],MATCH(Table1[[#This Row],[Cleaned API]],Table2[API 10/UWI],0)), "Not in Permit List")</f>
        <v>Recomplete</v>
      </c>
      <c r="E635" s="7" t="str">
        <f>IF(AND(Table1[[#This Row],[Occurences in Magnum Permit List]]&gt;0, Table1[[#This Row],[Data Pull Permit Type]]="NewDrill"), "Y", "N")</f>
        <v>N</v>
      </c>
      <c r="F635" s="3" t="s">
        <v>89</v>
      </c>
      <c r="G635" s="3" t="s">
        <v>1455</v>
      </c>
      <c r="H635" s="8">
        <v>1</v>
      </c>
      <c r="I635" s="3" t="s">
        <v>363</v>
      </c>
      <c r="J635" s="3" t="str">
        <f>LEFT(Table1[[#This Row],[County/Parish]],LEN(Table1[[#This Row],[County/Parish]])-5)</f>
        <v>NUECES</v>
      </c>
      <c r="K635" s="3" t="s">
        <v>1458</v>
      </c>
      <c r="L635" s="3" t="s">
        <v>93</v>
      </c>
      <c r="M635" s="3" t="s">
        <v>94</v>
      </c>
      <c r="N635" s="3" t="s">
        <v>95</v>
      </c>
      <c r="O635" s="3">
        <v>11950</v>
      </c>
      <c r="P635" s="5">
        <v>24156</v>
      </c>
      <c r="Q635" s="5">
        <v>24259</v>
      </c>
      <c r="R635" s="5">
        <v>39692</v>
      </c>
      <c r="S635" s="3">
        <v>245</v>
      </c>
      <c r="T635" s="3">
        <v>2074159</v>
      </c>
      <c r="V635" s="3">
        <v>67840</v>
      </c>
      <c r="Y635" s="3">
        <v>5</v>
      </c>
      <c r="Z635" s="3">
        <v>288982</v>
      </c>
      <c r="AA635" s="3">
        <v>413533</v>
      </c>
      <c r="AC635" s="3">
        <v>451</v>
      </c>
      <c r="AD635" s="3">
        <v>8381</v>
      </c>
      <c r="AE635" s="3">
        <v>1881</v>
      </c>
      <c r="AF635" s="3" t="s">
        <v>96</v>
      </c>
      <c r="AG635" s="3">
        <v>45066</v>
      </c>
      <c r="AH635" s="3">
        <v>9392</v>
      </c>
      <c r="AI635" s="3">
        <v>8301</v>
      </c>
      <c r="AK635" s="3">
        <v>25</v>
      </c>
      <c r="AL635" s="3">
        <v>127</v>
      </c>
      <c r="AM635" s="3">
        <v>617</v>
      </c>
      <c r="AN635" s="3">
        <v>764484</v>
      </c>
      <c r="AO635" s="3">
        <v>0</v>
      </c>
      <c r="AP635" s="3">
        <v>200</v>
      </c>
      <c r="AQ635" s="3">
        <v>13467</v>
      </c>
      <c r="AR635" s="5">
        <v>42583</v>
      </c>
      <c r="AS635" s="3">
        <v>147</v>
      </c>
      <c r="AT635" s="3">
        <v>0</v>
      </c>
      <c r="AU635" s="3">
        <v>0</v>
      </c>
      <c r="AV635" s="3">
        <v>25020</v>
      </c>
      <c r="AW635" s="3">
        <v>1435.345</v>
      </c>
      <c r="AX635" s="3">
        <v>30570</v>
      </c>
      <c r="AY635" s="3">
        <v>696.697</v>
      </c>
      <c r="AZ635" s="3">
        <v>40</v>
      </c>
      <c r="BA635" s="3">
        <v>0</v>
      </c>
      <c r="BB635" s="3">
        <v>44801</v>
      </c>
      <c r="BC635" s="3">
        <v>75</v>
      </c>
      <c r="BD635" s="3">
        <v>1197</v>
      </c>
      <c r="BE635" s="3">
        <v>53</v>
      </c>
      <c r="BF635" s="3">
        <v>7799</v>
      </c>
      <c r="BG635" s="3">
        <v>75</v>
      </c>
      <c r="BH635" s="3">
        <v>47</v>
      </c>
      <c r="BI635" s="3">
        <v>75</v>
      </c>
      <c r="BJ635" s="3">
        <v>10052</v>
      </c>
      <c r="BK635" s="3">
        <v>10098</v>
      </c>
      <c r="BM635" s="3">
        <v>57.1</v>
      </c>
      <c r="BN635" s="5">
        <v>35546</v>
      </c>
      <c r="BO635" s="3">
        <v>1</v>
      </c>
      <c r="BP635" s="3">
        <v>1</v>
      </c>
      <c r="BQ635" s="3" t="s">
        <v>89</v>
      </c>
      <c r="BR635" s="3" t="s">
        <v>1459</v>
      </c>
      <c r="BS635" s="3">
        <v>39333</v>
      </c>
      <c r="BT635" s="3">
        <v>46</v>
      </c>
      <c r="BV635" s="3" t="s">
        <v>1457</v>
      </c>
      <c r="BW635" s="3" t="s">
        <v>99</v>
      </c>
      <c r="BX635" s="3">
        <v>4</v>
      </c>
      <c r="BY635" s="3" t="s">
        <v>100</v>
      </c>
      <c r="BZ635" s="3">
        <v>142</v>
      </c>
      <c r="CA635" s="3" t="s">
        <v>101</v>
      </c>
      <c r="CD635" s="3">
        <v>27.7924194</v>
      </c>
      <c r="CE635" s="3">
        <v>1</v>
      </c>
      <c r="CF635" s="3">
        <v>-97.457334200000005</v>
      </c>
      <c r="CI635" s="3" t="s">
        <v>102</v>
      </c>
      <c r="CJ635" s="3" t="s">
        <v>89</v>
      </c>
      <c r="CK635" s="3" t="s">
        <v>366</v>
      </c>
      <c r="CL635" s="3">
        <v>224157</v>
      </c>
      <c r="CM635" s="3">
        <v>232</v>
      </c>
      <c r="CN635" s="3">
        <v>333</v>
      </c>
      <c r="CO635" s="3">
        <v>4</v>
      </c>
      <c r="CP635" s="3">
        <v>0</v>
      </c>
    </row>
    <row r="636" spans="1:94" ht="45">
      <c r="A636" s="4">
        <v>42355027820000</v>
      </c>
      <c r="B636" s="7">
        <v>4235502782</v>
      </c>
      <c r="C636" s="4">
        <f>COUNTIF(Table2[API 10/UWI],Table1[[#This Row],[Cleaned API]])</f>
        <v>0</v>
      </c>
      <c r="D636" s="7" t="str">
        <f>IFERROR(INDEX(Table2[Permit Type],MATCH(Table1[[#This Row],[Cleaned API]],Table2[API 10/UWI],0)), "Not in Permit List")</f>
        <v>Not in Permit List</v>
      </c>
      <c r="E636" s="7" t="str">
        <f>IF(AND(Table1[[#This Row],[Occurences in Magnum Permit List]]&gt;0, Table1[[#This Row],[Data Pull Permit Type]]="NewDrill"), "Y", "N")</f>
        <v>N</v>
      </c>
      <c r="F636" s="3" t="s">
        <v>502</v>
      </c>
      <c r="G636" s="3" t="s">
        <v>1460</v>
      </c>
      <c r="H636" s="8">
        <v>1</v>
      </c>
      <c r="I636" s="3" t="s">
        <v>363</v>
      </c>
      <c r="J636" s="3" t="str">
        <f>LEFT(Table1[[#This Row],[County/Parish]],LEN(Table1[[#This Row],[County/Parish]])-5)</f>
        <v>NUECES</v>
      </c>
      <c r="L636" s="3" t="s">
        <v>93</v>
      </c>
      <c r="M636" s="3" t="s">
        <v>94</v>
      </c>
      <c r="N636" s="3" t="s">
        <v>95</v>
      </c>
      <c r="O636" s="3">
        <v>8669</v>
      </c>
      <c r="Q636" s="5">
        <v>24228</v>
      </c>
      <c r="R636" s="5">
        <v>32325</v>
      </c>
      <c r="S636" s="3">
        <v>130</v>
      </c>
      <c r="T636" s="3">
        <v>242092</v>
      </c>
      <c r="V636" s="3">
        <v>6790</v>
      </c>
      <c r="X636" s="3">
        <v>3</v>
      </c>
      <c r="Y636" s="3">
        <v>3</v>
      </c>
      <c r="Z636" s="3">
        <v>2060</v>
      </c>
      <c r="AA636" s="3">
        <v>47139</v>
      </c>
      <c r="AC636" s="3">
        <v>20</v>
      </c>
      <c r="AD636" s="3">
        <v>1166</v>
      </c>
      <c r="AE636" s="3">
        <v>521</v>
      </c>
      <c r="AF636" s="3" t="s">
        <v>96</v>
      </c>
      <c r="AG636" s="3">
        <v>13252</v>
      </c>
      <c r="AH636" s="3">
        <v>2730</v>
      </c>
      <c r="AI636" s="3">
        <v>85</v>
      </c>
      <c r="AK636" s="3">
        <v>1</v>
      </c>
      <c r="AL636" s="3">
        <v>20</v>
      </c>
      <c r="AM636" s="3">
        <v>114</v>
      </c>
      <c r="AN636" s="3">
        <v>118767</v>
      </c>
      <c r="AO636" s="3">
        <v>0</v>
      </c>
      <c r="AP636" s="3">
        <v>594</v>
      </c>
      <c r="AQ636" s="3">
        <v>25186</v>
      </c>
      <c r="AR636" s="5">
        <v>33635</v>
      </c>
      <c r="AS636" s="3">
        <v>586</v>
      </c>
      <c r="AT636" s="3">
        <v>0</v>
      </c>
      <c r="AU636" s="3">
        <v>0</v>
      </c>
      <c r="AV636" s="3">
        <v>142460</v>
      </c>
      <c r="AW636" s="3">
        <v>13000</v>
      </c>
      <c r="AX636" s="3">
        <v>35650</v>
      </c>
      <c r="AY636" s="3">
        <v>76.923000000000002</v>
      </c>
      <c r="AZ636" s="3">
        <v>7</v>
      </c>
      <c r="BA636" s="3">
        <v>1000</v>
      </c>
      <c r="BB636" s="3">
        <v>6671</v>
      </c>
      <c r="BC636" s="3">
        <v>24</v>
      </c>
      <c r="BD636" s="3">
        <v>170</v>
      </c>
      <c r="BE636" s="3">
        <v>45</v>
      </c>
      <c r="BF636" s="3">
        <v>1263</v>
      </c>
      <c r="BG636" s="3">
        <v>24</v>
      </c>
      <c r="BH636" s="3">
        <v>8</v>
      </c>
      <c r="BI636" s="3">
        <v>24</v>
      </c>
      <c r="BJ636" s="3">
        <v>7596</v>
      </c>
      <c r="BK636" s="3">
        <v>7612</v>
      </c>
      <c r="BL636" s="3">
        <v>0.74</v>
      </c>
      <c r="BM636" s="3">
        <v>52</v>
      </c>
      <c r="BN636" s="5">
        <v>20765</v>
      </c>
      <c r="BO636" s="3">
        <v>1</v>
      </c>
      <c r="BP636" s="3">
        <v>1</v>
      </c>
      <c r="BS636" s="3">
        <v>38921</v>
      </c>
      <c r="BT636" s="3">
        <v>16</v>
      </c>
      <c r="BV636" s="3" t="s">
        <v>1361</v>
      </c>
      <c r="BW636" s="3" t="s">
        <v>99</v>
      </c>
      <c r="BX636" s="3">
        <v>4</v>
      </c>
      <c r="BY636" s="3" t="s">
        <v>100</v>
      </c>
      <c r="CA636" s="3" t="s">
        <v>101</v>
      </c>
      <c r="CD636" s="3">
        <v>27.8896427</v>
      </c>
      <c r="CF636" s="3">
        <v>-97.112431999999998</v>
      </c>
      <c r="CI636" s="3" t="s">
        <v>102</v>
      </c>
      <c r="CJ636" s="3" t="s">
        <v>502</v>
      </c>
      <c r="CK636" s="3" t="s">
        <v>1461</v>
      </c>
      <c r="CL636" s="3">
        <v>223996</v>
      </c>
      <c r="CM636" s="3">
        <v>166</v>
      </c>
      <c r="CN636" s="3">
        <v>2158</v>
      </c>
      <c r="CO636" s="3">
        <v>95</v>
      </c>
      <c r="CP636" s="3">
        <v>0</v>
      </c>
    </row>
    <row r="637" spans="1:94" ht="45">
      <c r="A637" s="4">
        <v>42427044920000</v>
      </c>
      <c r="B637" s="7">
        <v>4242704492</v>
      </c>
      <c r="C637" s="4">
        <f>COUNTIF(Table2[API 10/UWI],Table1[[#This Row],[Cleaned API]])</f>
        <v>0</v>
      </c>
      <c r="D637" s="7" t="str">
        <f>IFERROR(INDEX(Table2[Permit Type],MATCH(Table1[[#This Row],[Cleaned API]],Table2[API 10/UWI],0)), "Not in Permit List")</f>
        <v>Not in Permit List</v>
      </c>
      <c r="E637" s="7" t="str">
        <f>IF(AND(Table1[[#This Row],[Occurences in Magnum Permit List]]&gt;0, Table1[[#This Row],[Data Pull Permit Type]]="NewDrill"), "Y", "N")</f>
        <v>N</v>
      </c>
      <c r="F637" s="3" t="s">
        <v>502</v>
      </c>
      <c r="G637" s="3" t="s">
        <v>1462</v>
      </c>
      <c r="H637" s="8" t="s">
        <v>1463</v>
      </c>
      <c r="I637" s="3" t="s">
        <v>1149</v>
      </c>
      <c r="J637" s="3" t="str">
        <f>LEFT(Table1[[#This Row],[County/Parish]],LEN(Table1[[#This Row],[County/Parish]])-5)</f>
        <v>STARR</v>
      </c>
      <c r="K637" s="3">
        <v>3400</v>
      </c>
      <c r="L637" s="3" t="s">
        <v>93</v>
      </c>
      <c r="M637" s="3" t="s">
        <v>94</v>
      </c>
      <c r="N637" s="3" t="s">
        <v>95</v>
      </c>
      <c r="O637" s="3">
        <v>3515</v>
      </c>
      <c r="Q637" s="5">
        <v>23377</v>
      </c>
      <c r="R637" s="5">
        <v>32690</v>
      </c>
      <c r="S637" s="3">
        <v>268</v>
      </c>
      <c r="T637" s="3">
        <v>1077857</v>
      </c>
      <c r="Y637" s="3">
        <v>91</v>
      </c>
      <c r="Z637" s="3">
        <v>3554</v>
      </c>
      <c r="AA637" s="3">
        <v>179643</v>
      </c>
      <c r="AD637" s="3">
        <v>300</v>
      </c>
      <c r="AE637" s="3">
        <v>0</v>
      </c>
      <c r="AF637" s="3" t="s">
        <v>96</v>
      </c>
      <c r="AG637" s="3">
        <v>11321</v>
      </c>
      <c r="AH637" s="3">
        <v>1887</v>
      </c>
      <c r="AI637" s="3">
        <v>25</v>
      </c>
      <c r="AK637" s="3">
        <v>0</v>
      </c>
      <c r="AL637" s="3">
        <v>59</v>
      </c>
      <c r="AM637" s="3">
        <v>356</v>
      </c>
      <c r="AN637" s="3">
        <v>355516</v>
      </c>
      <c r="AO637" s="3">
        <v>1</v>
      </c>
      <c r="AQ637" s="3">
        <v>8811</v>
      </c>
      <c r="AR637" s="5">
        <v>31942</v>
      </c>
      <c r="AS637" s="3">
        <v>133</v>
      </c>
      <c r="AT637" s="3">
        <v>20</v>
      </c>
      <c r="AU637" s="3">
        <v>780</v>
      </c>
      <c r="AZ637" s="3">
        <v>0</v>
      </c>
      <c r="BA637" s="3">
        <v>0</v>
      </c>
      <c r="BB637" s="3">
        <v>39180</v>
      </c>
      <c r="BC637" s="3">
        <v>12</v>
      </c>
      <c r="BF637" s="3">
        <v>6530</v>
      </c>
      <c r="BG637" s="3">
        <v>12</v>
      </c>
      <c r="BH637" s="3">
        <v>39</v>
      </c>
      <c r="BI637" s="3">
        <v>12</v>
      </c>
      <c r="BJ637" s="3">
        <v>3318</v>
      </c>
      <c r="BK637" s="3">
        <v>3333</v>
      </c>
      <c r="BL637" s="3">
        <v>0.59</v>
      </c>
      <c r="BN637" s="5">
        <v>23401</v>
      </c>
      <c r="BO637" s="3">
        <v>1</v>
      </c>
      <c r="BP637" s="3">
        <v>1</v>
      </c>
      <c r="BQ637" s="3" t="s">
        <v>1343</v>
      </c>
      <c r="BS637" s="3">
        <v>32803</v>
      </c>
      <c r="BT637" s="3">
        <v>15</v>
      </c>
      <c r="BV637" s="3" t="s">
        <v>1464</v>
      </c>
      <c r="BW637" s="3" t="s">
        <v>99</v>
      </c>
      <c r="BX637" s="3">
        <v>4</v>
      </c>
      <c r="BY637" s="3" t="s">
        <v>100</v>
      </c>
      <c r="BZ637" s="3">
        <v>95</v>
      </c>
      <c r="CA637" s="3" t="s">
        <v>101</v>
      </c>
      <c r="CD637" s="3">
        <v>26.3484455</v>
      </c>
      <c r="CE637" s="3">
        <v>145</v>
      </c>
      <c r="CF637" s="3">
        <v>-98.623728299999996</v>
      </c>
      <c r="CI637" s="3" t="s">
        <v>102</v>
      </c>
      <c r="CJ637" s="3" t="s">
        <v>502</v>
      </c>
      <c r="CK637" s="3" t="s">
        <v>1465</v>
      </c>
      <c r="CL637" s="3">
        <v>222400</v>
      </c>
      <c r="CN637" s="3">
        <v>2683</v>
      </c>
      <c r="CO637" s="3">
        <v>41</v>
      </c>
      <c r="CP637" s="3">
        <v>0</v>
      </c>
    </row>
    <row r="638" spans="1:94" ht="45">
      <c r="A638" s="4">
        <v>42427044920000</v>
      </c>
      <c r="B638" s="7">
        <v>4242704492</v>
      </c>
      <c r="C638" s="4">
        <f>COUNTIF(Table2[API 10/UWI],Table1[[#This Row],[Cleaned API]])</f>
        <v>0</v>
      </c>
      <c r="D638" s="7" t="str">
        <f>IFERROR(INDEX(Table2[Permit Type],MATCH(Table1[[#This Row],[Cleaned API]],Table2[API 10/UWI],0)), "Not in Permit List")</f>
        <v>Not in Permit List</v>
      </c>
      <c r="E638" s="7" t="str">
        <f>IF(AND(Table1[[#This Row],[Occurences in Magnum Permit List]]&gt;0, Table1[[#This Row],[Data Pull Permit Type]]="NewDrill"), "Y", "N")</f>
        <v>N</v>
      </c>
      <c r="F638" s="3" t="s">
        <v>502</v>
      </c>
      <c r="G638" s="3" t="s">
        <v>1462</v>
      </c>
      <c r="H638" s="8" t="s">
        <v>1466</v>
      </c>
      <c r="I638" s="3" t="s">
        <v>1149</v>
      </c>
      <c r="J638" s="3" t="str">
        <f>LEFT(Table1[[#This Row],[County/Parish]],LEN(Table1[[#This Row],[County/Parish]])-5)</f>
        <v>STARR</v>
      </c>
      <c r="K638" s="3" t="s">
        <v>1464</v>
      </c>
      <c r="L638" s="3" t="s">
        <v>93</v>
      </c>
      <c r="M638" s="3" t="s">
        <v>94</v>
      </c>
      <c r="N638" s="3" t="s">
        <v>95</v>
      </c>
      <c r="O638" s="3">
        <v>3515</v>
      </c>
      <c r="Q638" s="5">
        <v>23377</v>
      </c>
      <c r="R638" s="5">
        <v>32964</v>
      </c>
      <c r="S638" s="3">
        <v>258</v>
      </c>
      <c r="T638" s="3">
        <v>1276702</v>
      </c>
      <c r="Y638" s="3">
        <v>624</v>
      </c>
      <c r="Z638" s="3">
        <v>4033</v>
      </c>
      <c r="AA638" s="3">
        <v>212784</v>
      </c>
      <c r="AD638" s="3">
        <v>504</v>
      </c>
      <c r="AE638" s="3">
        <v>0</v>
      </c>
      <c r="AF638" s="3" t="s">
        <v>96</v>
      </c>
      <c r="AG638" s="3">
        <v>11628</v>
      </c>
      <c r="AH638" s="3">
        <v>1938</v>
      </c>
      <c r="AI638" s="3">
        <v>33</v>
      </c>
      <c r="AK638" s="3">
        <v>0</v>
      </c>
      <c r="AL638" s="3">
        <v>60</v>
      </c>
      <c r="AM638" s="3">
        <v>359</v>
      </c>
      <c r="AN638" s="3">
        <v>358839</v>
      </c>
      <c r="AO638" s="3">
        <v>10</v>
      </c>
      <c r="AR638" s="5">
        <v>31938</v>
      </c>
      <c r="AT638" s="3">
        <v>20</v>
      </c>
      <c r="AU638" s="3">
        <v>610</v>
      </c>
      <c r="AZ638" s="3">
        <v>0</v>
      </c>
      <c r="BA638" s="3">
        <v>0</v>
      </c>
      <c r="BB638" s="3">
        <v>31975</v>
      </c>
      <c r="BC638" s="3">
        <v>11</v>
      </c>
      <c r="BF638" s="3">
        <v>5329</v>
      </c>
      <c r="BG638" s="3">
        <v>11</v>
      </c>
      <c r="BH638" s="3">
        <v>32</v>
      </c>
      <c r="BI638" s="3">
        <v>11</v>
      </c>
      <c r="BJ638" s="3">
        <v>2742</v>
      </c>
      <c r="BK638" s="3">
        <v>2766</v>
      </c>
      <c r="BL638" s="3">
        <v>0.57999999999999996</v>
      </c>
      <c r="BN638" s="5">
        <v>23401</v>
      </c>
      <c r="BO638" s="3">
        <v>1</v>
      </c>
      <c r="BP638" s="3">
        <v>1</v>
      </c>
      <c r="BQ638" s="3" t="s">
        <v>1343</v>
      </c>
      <c r="BS638" s="3">
        <v>32802</v>
      </c>
      <c r="BT638" s="3">
        <v>24</v>
      </c>
      <c r="BV638" s="3" t="s">
        <v>1464</v>
      </c>
      <c r="BW638" s="3" t="s">
        <v>99</v>
      </c>
      <c r="BX638" s="3">
        <v>4</v>
      </c>
      <c r="BY638" s="3" t="s">
        <v>100</v>
      </c>
      <c r="BZ638" s="3">
        <v>95</v>
      </c>
      <c r="CA638" s="3" t="s">
        <v>101</v>
      </c>
      <c r="CD638" s="3">
        <v>26.3484455</v>
      </c>
      <c r="CE638" s="3">
        <v>145</v>
      </c>
      <c r="CF638" s="3">
        <v>-98.623728299999996</v>
      </c>
      <c r="CI638" s="3" t="s">
        <v>102</v>
      </c>
      <c r="CJ638" s="3" t="s">
        <v>502</v>
      </c>
      <c r="CK638" s="3" t="s">
        <v>1465</v>
      </c>
      <c r="CL638" s="3">
        <v>222399</v>
      </c>
      <c r="CN638" s="3">
        <v>624</v>
      </c>
      <c r="CO638" s="3">
        <v>10</v>
      </c>
      <c r="CP638" s="3">
        <v>0</v>
      </c>
    </row>
    <row r="639" spans="1:94" ht="45">
      <c r="A639" s="4">
        <v>42427044920000</v>
      </c>
      <c r="B639" s="7">
        <v>4242704492</v>
      </c>
      <c r="C639" s="4">
        <f>COUNTIF(Table2[API 10/UWI],Table1[[#This Row],[Cleaned API]])</f>
        <v>0</v>
      </c>
      <c r="D639" s="7" t="str">
        <f>IFERROR(INDEX(Table2[Permit Type],MATCH(Table1[[#This Row],[Cleaned API]],Table2[API 10/UWI],0)), "Not in Permit List")</f>
        <v>Not in Permit List</v>
      </c>
      <c r="E639" s="7" t="str">
        <f>IF(AND(Table1[[#This Row],[Occurences in Magnum Permit List]]&gt;0, Table1[[#This Row],[Data Pull Permit Type]]="NewDrill"), "Y", "N")</f>
        <v>N</v>
      </c>
      <c r="F639" s="3" t="s">
        <v>502</v>
      </c>
      <c r="G639" s="3" t="s">
        <v>1462</v>
      </c>
      <c r="H639" s="8" t="s">
        <v>1467</v>
      </c>
      <c r="I639" s="3" t="s">
        <v>1149</v>
      </c>
      <c r="J639" s="3" t="str">
        <f>LEFT(Table1[[#This Row],[County/Parish]],LEN(Table1[[#This Row],[County/Parish]])-5)</f>
        <v>STARR</v>
      </c>
      <c r="K639" s="3" t="s">
        <v>1468</v>
      </c>
      <c r="L639" s="3" t="s">
        <v>93</v>
      </c>
      <c r="M639" s="3" t="s">
        <v>94</v>
      </c>
      <c r="N639" s="3" t="s">
        <v>95</v>
      </c>
      <c r="O639" s="3">
        <v>3515</v>
      </c>
      <c r="Q639" s="5">
        <v>23377</v>
      </c>
      <c r="R639" s="5">
        <v>32478</v>
      </c>
      <c r="S639" s="3">
        <v>252</v>
      </c>
      <c r="T639" s="3">
        <v>1327704</v>
      </c>
      <c r="Y639" s="3">
        <v>397</v>
      </c>
      <c r="Z639" s="3">
        <v>3990</v>
      </c>
      <c r="AA639" s="3">
        <v>221284</v>
      </c>
      <c r="AD639" s="3">
        <v>416</v>
      </c>
      <c r="AE639" s="3">
        <v>0</v>
      </c>
      <c r="AF639" s="3" t="s">
        <v>96</v>
      </c>
      <c r="AG639" s="3">
        <v>163602</v>
      </c>
      <c r="AH639" s="3">
        <v>27267</v>
      </c>
      <c r="AI639" s="3">
        <v>338</v>
      </c>
      <c r="AK639" s="3">
        <v>0</v>
      </c>
      <c r="AL639" s="3">
        <v>174</v>
      </c>
      <c r="AM639" s="3">
        <v>1043</v>
      </c>
      <c r="AN639" s="3">
        <v>1043400</v>
      </c>
      <c r="AO639" s="3">
        <v>4</v>
      </c>
      <c r="AQ639" s="3">
        <v>25445</v>
      </c>
      <c r="AR639" s="5">
        <v>31935</v>
      </c>
      <c r="AS639" s="3">
        <v>254</v>
      </c>
      <c r="AT639" s="3">
        <v>20</v>
      </c>
      <c r="AU639" s="3">
        <v>785</v>
      </c>
      <c r="AZ639" s="3">
        <v>0</v>
      </c>
      <c r="BA639" s="3">
        <v>0</v>
      </c>
      <c r="BB639" s="3">
        <v>75061</v>
      </c>
      <c r="BC639" s="3">
        <v>7</v>
      </c>
      <c r="BF639" s="3">
        <v>12510</v>
      </c>
      <c r="BG639" s="3">
        <v>7</v>
      </c>
      <c r="BH639" s="3">
        <v>75</v>
      </c>
      <c r="BI639" s="3">
        <v>7</v>
      </c>
      <c r="BJ639" s="3">
        <v>2573</v>
      </c>
      <c r="BK639" s="3">
        <v>2588</v>
      </c>
      <c r="BL639" s="3">
        <v>0.57999999999999996</v>
      </c>
      <c r="BN639" s="5">
        <v>23401</v>
      </c>
      <c r="BO639" s="3">
        <v>1</v>
      </c>
      <c r="BP639" s="3">
        <v>1</v>
      </c>
      <c r="BQ639" s="3" t="s">
        <v>1343</v>
      </c>
      <c r="BS639" s="3">
        <v>32616</v>
      </c>
      <c r="BT639" s="3">
        <v>15</v>
      </c>
      <c r="BV639" s="3" t="s">
        <v>1464</v>
      </c>
      <c r="BW639" s="3" t="s">
        <v>99</v>
      </c>
      <c r="BX639" s="3">
        <v>4</v>
      </c>
      <c r="BY639" s="3" t="s">
        <v>100</v>
      </c>
      <c r="BZ639" s="3">
        <v>95</v>
      </c>
      <c r="CA639" s="3" t="s">
        <v>101</v>
      </c>
      <c r="CD639" s="3">
        <v>26.3484455</v>
      </c>
      <c r="CE639" s="3">
        <v>145</v>
      </c>
      <c r="CF639" s="3">
        <v>-98.623728299999996</v>
      </c>
      <c r="CI639" s="3" t="s">
        <v>102</v>
      </c>
      <c r="CJ639" s="3" t="s">
        <v>502</v>
      </c>
      <c r="CK639" s="3" t="s">
        <v>1465</v>
      </c>
      <c r="CL639" s="3">
        <v>222332</v>
      </c>
      <c r="CN639" s="3">
        <v>29480</v>
      </c>
      <c r="CO639" s="3">
        <v>294</v>
      </c>
      <c r="CP639" s="3">
        <v>0</v>
      </c>
    </row>
    <row r="640" spans="1:94" ht="45">
      <c r="A640" s="4">
        <v>42427044920000</v>
      </c>
      <c r="B640" s="7">
        <v>4242704492</v>
      </c>
      <c r="C640" s="4">
        <f>COUNTIF(Table2[API 10/UWI],Table1[[#This Row],[Cleaned API]])</f>
        <v>0</v>
      </c>
      <c r="D640" s="7" t="str">
        <f>IFERROR(INDEX(Table2[Permit Type],MATCH(Table1[[#This Row],[Cleaned API]],Table2[API 10/UWI],0)), "Not in Permit List")</f>
        <v>Not in Permit List</v>
      </c>
      <c r="E640" s="7" t="str">
        <f>IF(AND(Table1[[#This Row],[Occurences in Magnum Permit List]]&gt;0, Table1[[#This Row],[Data Pull Permit Type]]="NewDrill"), "Y", "N")</f>
        <v>N</v>
      </c>
      <c r="F640" s="3" t="s">
        <v>502</v>
      </c>
      <c r="G640" s="3" t="s">
        <v>1462</v>
      </c>
      <c r="H640" s="8" t="s">
        <v>1469</v>
      </c>
      <c r="I640" s="3" t="s">
        <v>1149</v>
      </c>
      <c r="J640" s="3" t="str">
        <f>LEFT(Table1[[#This Row],[County/Parish]],LEN(Table1[[#This Row],[County/Parish]])-5)</f>
        <v>STARR</v>
      </c>
      <c r="K640" s="3" t="s">
        <v>1470</v>
      </c>
      <c r="L640" s="3" t="s">
        <v>93</v>
      </c>
      <c r="M640" s="3" t="s">
        <v>94</v>
      </c>
      <c r="N640" s="3" t="s">
        <v>95</v>
      </c>
      <c r="O640" s="3">
        <v>3515</v>
      </c>
      <c r="Q640" s="5">
        <v>23377</v>
      </c>
      <c r="R640" s="5">
        <v>33208</v>
      </c>
      <c r="S640" s="3">
        <v>279</v>
      </c>
      <c r="T640" s="3">
        <v>3112038</v>
      </c>
      <c r="Y640" s="3">
        <v>78</v>
      </c>
      <c r="Z640" s="3">
        <v>6174</v>
      </c>
      <c r="AA640" s="3">
        <v>518673</v>
      </c>
      <c r="AD640" s="3">
        <v>265</v>
      </c>
      <c r="AE640" s="3">
        <v>0</v>
      </c>
      <c r="AF640" s="3" t="s">
        <v>96</v>
      </c>
      <c r="AG640" s="3">
        <v>197751</v>
      </c>
      <c r="AH640" s="3">
        <v>32959</v>
      </c>
      <c r="AI640" s="3">
        <v>184</v>
      </c>
      <c r="AK640" s="3">
        <v>0</v>
      </c>
      <c r="AL640" s="3">
        <v>106</v>
      </c>
      <c r="AM640" s="3">
        <v>638</v>
      </c>
      <c r="AN640" s="3">
        <v>638400</v>
      </c>
      <c r="AO640" s="3">
        <v>1</v>
      </c>
      <c r="AQ640" s="3">
        <v>11295</v>
      </c>
      <c r="AR640" s="5">
        <v>32051</v>
      </c>
      <c r="AS640" s="3">
        <v>118</v>
      </c>
      <c r="AT640" s="3">
        <v>50</v>
      </c>
      <c r="AU640" s="3">
        <v>60</v>
      </c>
      <c r="AZ640" s="3">
        <v>0</v>
      </c>
      <c r="BA640" s="3">
        <v>0</v>
      </c>
      <c r="BB640" s="3">
        <v>119056</v>
      </c>
      <c r="BC640" s="3">
        <v>7</v>
      </c>
      <c r="BF640" s="3">
        <v>19843</v>
      </c>
      <c r="BG640" s="3">
        <v>7</v>
      </c>
      <c r="BH640" s="3">
        <v>119</v>
      </c>
      <c r="BI640" s="3">
        <v>7</v>
      </c>
      <c r="BJ640" s="3">
        <v>2816</v>
      </c>
      <c r="BK640" s="3">
        <v>2831</v>
      </c>
      <c r="BL640" s="3">
        <v>0.59</v>
      </c>
      <c r="BN640" s="5">
        <v>23401</v>
      </c>
      <c r="BO640" s="3">
        <v>1</v>
      </c>
      <c r="BP640" s="3">
        <v>1</v>
      </c>
      <c r="BQ640" s="3" t="s">
        <v>1343</v>
      </c>
      <c r="BS640" s="3">
        <v>32615</v>
      </c>
      <c r="BT640" s="3">
        <v>15</v>
      </c>
      <c r="BV640" s="3" t="s">
        <v>1464</v>
      </c>
      <c r="BW640" s="3" t="s">
        <v>99</v>
      </c>
      <c r="BX640" s="3">
        <v>4</v>
      </c>
      <c r="BY640" s="3" t="s">
        <v>100</v>
      </c>
      <c r="BZ640" s="3">
        <v>95</v>
      </c>
      <c r="CA640" s="3" t="s">
        <v>101</v>
      </c>
      <c r="CD640" s="3">
        <v>26.3484455</v>
      </c>
      <c r="CE640" s="3">
        <v>145</v>
      </c>
      <c r="CF640" s="3">
        <v>-98.623728299999996</v>
      </c>
      <c r="CI640" s="3" t="s">
        <v>102</v>
      </c>
      <c r="CJ640" s="3" t="s">
        <v>502</v>
      </c>
      <c r="CK640" s="3" t="s">
        <v>1465</v>
      </c>
      <c r="CL640" s="3">
        <v>222331</v>
      </c>
      <c r="CN640" s="3">
        <v>1870</v>
      </c>
      <c r="CO640" s="3">
        <v>20</v>
      </c>
      <c r="CP640" s="3">
        <v>0</v>
      </c>
    </row>
    <row r="641" spans="1:94" ht="75">
      <c r="A641" s="4">
        <v>42131095520000</v>
      </c>
      <c r="B641" s="7">
        <v>4213109552</v>
      </c>
      <c r="C641" s="4">
        <f>COUNTIF(Table2[API 10/UWI],Table1[[#This Row],[Cleaned API]])</f>
        <v>0</v>
      </c>
      <c r="D641" s="7" t="str">
        <f>IFERROR(INDEX(Table2[Permit Type],MATCH(Table1[[#This Row],[Cleaned API]],Table2[API 10/UWI],0)), "Not in Permit List")</f>
        <v>Not in Permit List</v>
      </c>
      <c r="E641" s="7" t="str">
        <f>IF(AND(Table1[[#This Row],[Occurences in Magnum Permit List]]&gt;0, Table1[[#This Row],[Data Pull Permit Type]]="NewDrill"), "Y", "N")</f>
        <v>N</v>
      </c>
      <c r="F641" s="3" t="s">
        <v>490</v>
      </c>
      <c r="G641" s="3" t="s">
        <v>1471</v>
      </c>
      <c r="H641" s="8">
        <v>1</v>
      </c>
      <c r="I641" s="3" t="s">
        <v>270</v>
      </c>
      <c r="J641" s="3" t="str">
        <f>LEFT(Table1[[#This Row],[County/Parish]],LEN(Table1[[#This Row],[County/Parish]])-5)</f>
        <v>DUVAL</v>
      </c>
      <c r="K641" s="3" t="s">
        <v>776</v>
      </c>
      <c r="L641" s="3" t="s">
        <v>93</v>
      </c>
      <c r="M641" s="3" t="s">
        <v>194</v>
      </c>
      <c r="N641" s="3" t="s">
        <v>95</v>
      </c>
      <c r="O641" s="3">
        <v>7500</v>
      </c>
      <c r="Q641" s="5">
        <v>23285</v>
      </c>
      <c r="R641" s="5">
        <v>36281</v>
      </c>
      <c r="S641" s="3">
        <v>413</v>
      </c>
      <c r="T641" s="3">
        <v>1376137</v>
      </c>
      <c r="V641" s="3">
        <v>36438</v>
      </c>
      <c r="Y641" s="3">
        <v>108</v>
      </c>
      <c r="Z641" s="3">
        <v>97480</v>
      </c>
      <c r="AA641" s="3">
        <v>265794</v>
      </c>
      <c r="AC641" s="3">
        <v>277</v>
      </c>
      <c r="AD641" s="3">
        <v>10047</v>
      </c>
      <c r="AE641" s="3">
        <v>1214</v>
      </c>
      <c r="AF641" s="3" t="s">
        <v>96</v>
      </c>
      <c r="AG641" s="3">
        <v>37309</v>
      </c>
      <c r="AH641" s="3">
        <v>7432</v>
      </c>
      <c r="AI641" s="3">
        <v>1106</v>
      </c>
      <c r="AK641" s="3">
        <v>6</v>
      </c>
      <c r="AL641" s="3">
        <v>32</v>
      </c>
      <c r="AM641" s="3">
        <v>159</v>
      </c>
      <c r="AN641" s="3">
        <v>194767</v>
      </c>
      <c r="AO641" s="3">
        <v>11</v>
      </c>
      <c r="AP641" s="3">
        <v>18</v>
      </c>
      <c r="AQ641" s="3">
        <v>18767</v>
      </c>
      <c r="AR641" s="5">
        <v>38504</v>
      </c>
      <c r="AS641" s="3">
        <v>1877</v>
      </c>
      <c r="AT641" s="3">
        <v>0</v>
      </c>
      <c r="AU641" s="3">
        <v>0</v>
      </c>
      <c r="AV641" s="3">
        <v>26280</v>
      </c>
      <c r="AW641" s="3">
        <v>2841000</v>
      </c>
      <c r="AX641" s="3">
        <v>37770</v>
      </c>
      <c r="AY641" s="3">
        <v>0.35199999999999998</v>
      </c>
      <c r="AZ641" s="3">
        <v>38</v>
      </c>
      <c r="BA641" s="3">
        <v>0</v>
      </c>
      <c r="BB641" s="3">
        <v>10047</v>
      </c>
      <c r="BC641" s="3">
        <v>1</v>
      </c>
      <c r="BD641" s="3">
        <v>277</v>
      </c>
      <c r="BE641" s="3">
        <v>1</v>
      </c>
      <c r="BF641" s="3">
        <v>1952</v>
      </c>
      <c r="BG641" s="3">
        <v>1</v>
      </c>
      <c r="BH641" s="3">
        <v>12</v>
      </c>
      <c r="BI641" s="3">
        <v>1</v>
      </c>
      <c r="BJ641" s="3">
        <v>7232</v>
      </c>
      <c r="BK641" s="3">
        <v>7274</v>
      </c>
      <c r="BL641" s="3">
        <v>0.66</v>
      </c>
      <c r="BM641" s="3">
        <v>46.3</v>
      </c>
      <c r="BN641" s="5">
        <v>23292</v>
      </c>
      <c r="BO641" s="3">
        <v>1</v>
      </c>
      <c r="BP641" s="3">
        <v>1</v>
      </c>
      <c r="BQ641" s="3" t="s">
        <v>1472</v>
      </c>
      <c r="BR641" s="3" t="s">
        <v>165</v>
      </c>
      <c r="BS641" s="3">
        <v>31234</v>
      </c>
      <c r="BT641" s="3">
        <v>42</v>
      </c>
      <c r="BV641" s="3" t="s">
        <v>272</v>
      </c>
      <c r="BW641" s="3" t="s">
        <v>99</v>
      </c>
      <c r="BX641" s="3">
        <v>4</v>
      </c>
      <c r="BY641" s="3" t="s">
        <v>100</v>
      </c>
      <c r="CA641" s="3" t="s">
        <v>101</v>
      </c>
      <c r="CD641" s="3">
        <v>27.488571100000001</v>
      </c>
      <c r="CE641" s="3">
        <v>227</v>
      </c>
      <c r="CF641" s="3">
        <v>-98.350000800000004</v>
      </c>
      <c r="CG641" s="3" t="s">
        <v>1473</v>
      </c>
      <c r="CI641" s="3" t="s">
        <v>102</v>
      </c>
      <c r="CJ641" s="3" t="s">
        <v>495</v>
      </c>
      <c r="CK641" s="3" t="s">
        <v>1474</v>
      </c>
      <c r="CL641" s="3">
        <v>221994</v>
      </c>
      <c r="CM641" s="3">
        <v>4</v>
      </c>
      <c r="CN641" s="3">
        <v>11364</v>
      </c>
      <c r="CO641" s="3">
        <v>1137</v>
      </c>
      <c r="CP641" s="3">
        <v>0</v>
      </c>
    </row>
    <row r="642" spans="1:94" ht="60">
      <c r="A642" s="4">
        <v>42409026460000</v>
      </c>
      <c r="B642" s="7">
        <v>4240902646</v>
      </c>
      <c r="C642" s="4">
        <f>COUNTIF(Table2[API 10/UWI],Table1[[#This Row],[Cleaned API]])</f>
        <v>0</v>
      </c>
      <c r="D642" s="7" t="str">
        <f>IFERROR(INDEX(Table2[Permit Type],MATCH(Table1[[#This Row],[Cleaned API]],Table2[API 10/UWI],0)), "Not in Permit List")</f>
        <v>Not in Permit List</v>
      </c>
      <c r="E642" s="7" t="str">
        <f>IF(AND(Table1[[#This Row],[Occurences in Magnum Permit List]]&gt;0, Table1[[#This Row],[Data Pull Permit Type]]="NewDrill"), "Y", "N")</f>
        <v>N</v>
      </c>
      <c r="F642" s="3" t="s">
        <v>502</v>
      </c>
      <c r="G642" s="3" t="s">
        <v>1475</v>
      </c>
      <c r="H642" s="8" t="s">
        <v>1169</v>
      </c>
      <c r="I642" s="3" t="s">
        <v>293</v>
      </c>
      <c r="J642" s="3" t="str">
        <f>LEFT(Table1[[#This Row],[County/Parish]],LEN(Table1[[#This Row],[County/Parish]])-5)</f>
        <v>SAN PATRICIO</v>
      </c>
      <c r="K642" s="3" t="s">
        <v>1476</v>
      </c>
      <c r="L642" s="3" t="s">
        <v>93</v>
      </c>
      <c r="M642" s="3" t="s">
        <v>94</v>
      </c>
      <c r="N642" s="3" t="s">
        <v>95</v>
      </c>
      <c r="O642" s="3">
        <v>10000</v>
      </c>
      <c r="Q642" s="5">
        <v>23163</v>
      </c>
      <c r="R642" s="5">
        <v>26207</v>
      </c>
      <c r="S642" s="3">
        <v>95</v>
      </c>
      <c r="T642" s="3">
        <v>3266093</v>
      </c>
      <c r="V642" s="3">
        <v>91971</v>
      </c>
      <c r="X642" s="3">
        <v>37</v>
      </c>
      <c r="Y642" s="3">
        <v>15723</v>
      </c>
      <c r="Z642" s="3">
        <v>0</v>
      </c>
      <c r="AA642" s="3">
        <v>636320</v>
      </c>
      <c r="AD642" s="3">
        <v>464</v>
      </c>
      <c r="AE642" s="3">
        <v>1781</v>
      </c>
      <c r="AF642" s="3" t="s">
        <v>96</v>
      </c>
      <c r="AG642" s="3">
        <v>29122</v>
      </c>
      <c r="AH642" s="3">
        <v>6635</v>
      </c>
      <c r="AI642" s="3">
        <v>0</v>
      </c>
      <c r="AK642" s="3">
        <v>4</v>
      </c>
      <c r="AL642" s="3">
        <v>14</v>
      </c>
      <c r="AM642" s="3">
        <v>62</v>
      </c>
      <c r="AN642" s="3">
        <v>85000</v>
      </c>
      <c r="AO642" s="3">
        <v>0</v>
      </c>
      <c r="AP642" s="3">
        <v>3370</v>
      </c>
      <c r="AQ642" s="3">
        <v>260534</v>
      </c>
      <c r="AR642" s="5">
        <v>34973</v>
      </c>
      <c r="AS642" s="3">
        <v>0</v>
      </c>
      <c r="AT642" s="3">
        <v>0</v>
      </c>
      <c r="AU642" s="3">
        <v>0</v>
      </c>
      <c r="AW642" s="3">
        <v>108207.20299999999</v>
      </c>
      <c r="AX642" s="3">
        <v>35510</v>
      </c>
      <c r="AY642" s="3">
        <v>9.2420000000000009</v>
      </c>
      <c r="AZ642" s="3">
        <v>0</v>
      </c>
      <c r="BA642" s="3">
        <v>2.4</v>
      </c>
      <c r="BB642" s="3">
        <v>73930</v>
      </c>
      <c r="BC642" s="3">
        <v>26</v>
      </c>
      <c r="BD642" s="3">
        <v>3224</v>
      </c>
      <c r="BE642" s="3">
        <v>17</v>
      </c>
      <c r="BF642" s="3">
        <v>15271</v>
      </c>
      <c r="BG642" s="3">
        <v>26</v>
      </c>
      <c r="BH642" s="3">
        <v>92</v>
      </c>
      <c r="BI642" s="3">
        <v>26</v>
      </c>
      <c r="BJ642" s="3">
        <v>3596</v>
      </c>
      <c r="BK642" s="3">
        <v>9611</v>
      </c>
      <c r="BN642" s="5">
        <v>23188</v>
      </c>
      <c r="BO642" s="3">
        <v>1</v>
      </c>
      <c r="BP642" s="3">
        <v>1</v>
      </c>
      <c r="BQ642" s="3" t="s">
        <v>1122</v>
      </c>
      <c r="BR642" s="3" t="s">
        <v>1132</v>
      </c>
      <c r="BS642" s="3">
        <v>30569</v>
      </c>
      <c r="BT642" s="3">
        <v>6015</v>
      </c>
      <c r="BV642" s="3" t="s">
        <v>1334</v>
      </c>
      <c r="BW642" s="3" t="s">
        <v>99</v>
      </c>
      <c r="BX642" s="3">
        <v>4</v>
      </c>
      <c r="BY642" s="3" t="s">
        <v>100</v>
      </c>
      <c r="CA642" s="3" t="s">
        <v>101</v>
      </c>
      <c r="CD642" s="3">
        <v>27.970140499999999</v>
      </c>
      <c r="CE642" s="3">
        <v>239</v>
      </c>
      <c r="CF642" s="3">
        <v>-97.326272500000002</v>
      </c>
      <c r="CI642" s="3" t="s">
        <v>102</v>
      </c>
      <c r="CJ642" s="3" t="s">
        <v>502</v>
      </c>
      <c r="CK642" s="3" t="s">
        <v>1335</v>
      </c>
      <c r="CL642" s="3">
        <v>221840</v>
      </c>
      <c r="CM642" s="3">
        <v>2138</v>
      </c>
      <c r="CN642" s="3">
        <v>231347</v>
      </c>
      <c r="CO642" s="3">
        <v>0</v>
      </c>
      <c r="CP642" s="3">
        <v>0</v>
      </c>
    </row>
    <row r="643" spans="1:94" ht="60">
      <c r="A643" s="4">
        <v>42409026460000</v>
      </c>
      <c r="B643" s="7">
        <v>4240902646</v>
      </c>
      <c r="C643" s="4">
        <f>COUNTIF(Table2[API 10/UWI],Table1[[#This Row],[Cleaned API]])</f>
        <v>0</v>
      </c>
      <c r="D643" s="7" t="str">
        <f>IFERROR(INDEX(Table2[Permit Type],MATCH(Table1[[#This Row],[Cleaned API]],Table2[API 10/UWI],0)), "Not in Permit List")</f>
        <v>Not in Permit List</v>
      </c>
      <c r="E643" s="7" t="str">
        <f>IF(AND(Table1[[#This Row],[Occurences in Magnum Permit List]]&gt;0, Table1[[#This Row],[Data Pull Permit Type]]="NewDrill"), "Y", "N")</f>
        <v>N</v>
      </c>
      <c r="F643" s="3" t="s">
        <v>89</v>
      </c>
      <c r="G643" s="3" t="s">
        <v>1475</v>
      </c>
      <c r="H643" s="8">
        <v>1</v>
      </c>
      <c r="I643" s="3" t="s">
        <v>293</v>
      </c>
      <c r="J643" s="3" t="str">
        <f>LEFT(Table1[[#This Row],[County/Parish]],LEN(Table1[[#This Row],[County/Parish]])-5)</f>
        <v>SAN PATRICIO</v>
      </c>
      <c r="K643" s="3" t="s">
        <v>1357</v>
      </c>
      <c r="L643" s="3" t="s">
        <v>93</v>
      </c>
      <c r="M643" s="3" t="s">
        <v>194</v>
      </c>
      <c r="N643" s="3" t="s">
        <v>95</v>
      </c>
      <c r="O643" s="3">
        <v>10000</v>
      </c>
      <c r="Q643" s="5">
        <v>23163</v>
      </c>
      <c r="R643" s="5">
        <v>36220</v>
      </c>
      <c r="S643" s="3">
        <v>189</v>
      </c>
      <c r="T643" s="3">
        <v>6719330</v>
      </c>
      <c r="V643" s="3">
        <v>183869</v>
      </c>
      <c r="X643" s="3">
        <v>4</v>
      </c>
      <c r="Y643" s="3">
        <v>189</v>
      </c>
      <c r="Z643" s="3">
        <v>345435</v>
      </c>
      <c r="AA643" s="3">
        <v>1303757</v>
      </c>
      <c r="AD643" s="3">
        <v>589</v>
      </c>
      <c r="AE643" s="3">
        <v>827</v>
      </c>
      <c r="AF643" s="3" t="s">
        <v>96</v>
      </c>
      <c r="AG643" s="3">
        <v>14618</v>
      </c>
      <c r="AH643" s="3">
        <v>3263</v>
      </c>
      <c r="AI643" s="3">
        <v>731</v>
      </c>
      <c r="AK643" s="3">
        <v>3</v>
      </c>
      <c r="AL643" s="3">
        <v>13</v>
      </c>
      <c r="AM643" s="3">
        <v>59</v>
      </c>
      <c r="AN643" s="3">
        <v>78645</v>
      </c>
      <c r="AO643" s="3">
        <v>19</v>
      </c>
      <c r="AP643" s="3">
        <v>5025</v>
      </c>
      <c r="AQ643" s="3">
        <v>282462</v>
      </c>
      <c r="AR643" s="5">
        <v>41913</v>
      </c>
      <c r="AS643" s="3">
        <v>29009</v>
      </c>
      <c r="AT643" s="3">
        <v>0</v>
      </c>
      <c r="AU643" s="3">
        <v>0</v>
      </c>
      <c r="AW643" s="3">
        <v>22222.222000000002</v>
      </c>
      <c r="AX643" s="3">
        <v>36540</v>
      </c>
      <c r="AY643" s="3">
        <v>45</v>
      </c>
      <c r="AZ643" s="3">
        <v>0</v>
      </c>
      <c r="BA643" s="3">
        <v>21.2</v>
      </c>
      <c r="BB643" s="3">
        <v>83972</v>
      </c>
      <c r="BC643" s="3">
        <v>39</v>
      </c>
      <c r="BD643" s="3">
        <v>3012</v>
      </c>
      <c r="BE643" s="3">
        <v>35</v>
      </c>
      <c r="BF643" s="3">
        <v>17007</v>
      </c>
      <c r="BG643" s="3">
        <v>39</v>
      </c>
      <c r="BH643" s="3">
        <v>102</v>
      </c>
      <c r="BI643" s="3">
        <v>39</v>
      </c>
      <c r="BJ643" s="3">
        <v>9435</v>
      </c>
      <c r="BK643" s="3">
        <v>9480</v>
      </c>
      <c r="BL643" s="3">
        <v>0.68</v>
      </c>
      <c r="BN643" s="5">
        <v>35235</v>
      </c>
      <c r="BO643" s="3">
        <v>1</v>
      </c>
      <c r="BP643" s="3">
        <v>1</v>
      </c>
      <c r="BQ643" s="3" t="s">
        <v>745</v>
      </c>
      <c r="BR643" s="3" t="s">
        <v>165</v>
      </c>
      <c r="BS643" s="3">
        <v>30562</v>
      </c>
      <c r="BT643" s="3">
        <v>45</v>
      </c>
      <c r="BV643" s="3" t="s">
        <v>1334</v>
      </c>
      <c r="BW643" s="3" t="s">
        <v>99</v>
      </c>
      <c r="BX643" s="3">
        <v>4</v>
      </c>
      <c r="BY643" s="3" t="s">
        <v>100</v>
      </c>
      <c r="CA643" s="3" t="s">
        <v>101</v>
      </c>
      <c r="CD643" s="3">
        <v>27.970140499999999</v>
      </c>
      <c r="CE643" s="3">
        <v>239</v>
      </c>
      <c r="CF643" s="3">
        <v>-97.326272500000002</v>
      </c>
      <c r="CI643" s="3" t="s">
        <v>102</v>
      </c>
      <c r="CJ643" s="3" t="s">
        <v>89</v>
      </c>
      <c r="CK643" s="3" t="s">
        <v>1335</v>
      </c>
      <c r="CL643" s="3">
        <v>221838</v>
      </c>
      <c r="CM643" s="3">
        <v>36</v>
      </c>
      <c r="CN643" s="3">
        <v>800</v>
      </c>
      <c r="CO643" s="3">
        <v>80</v>
      </c>
      <c r="CP643" s="3">
        <v>0</v>
      </c>
    </row>
    <row r="644" spans="1:94" ht="60">
      <c r="A644" s="4">
        <v>42131094970000</v>
      </c>
      <c r="B644" s="7">
        <v>4213109497</v>
      </c>
      <c r="C644" s="4">
        <f>COUNTIF(Table2[API 10/UWI],Table1[[#This Row],[Cleaned API]])</f>
        <v>0</v>
      </c>
      <c r="D644" s="7" t="str">
        <f>IFERROR(INDEX(Table2[Permit Type],MATCH(Table1[[#This Row],[Cleaned API]],Table2[API 10/UWI],0)), "Not in Permit List")</f>
        <v>Not in Permit List</v>
      </c>
      <c r="E644" s="7" t="str">
        <f>IF(AND(Table1[[#This Row],[Occurences in Magnum Permit List]]&gt;0, Table1[[#This Row],[Data Pull Permit Type]]="NewDrill"), "Y", "N")</f>
        <v>N</v>
      </c>
      <c r="F644" s="3" t="s">
        <v>490</v>
      </c>
      <c r="G644" s="3" t="s">
        <v>1477</v>
      </c>
      <c r="H644" s="8" t="s">
        <v>1434</v>
      </c>
      <c r="I644" s="3" t="s">
        <v>270</v>
      </c>
      <c r="J644" s="3" t="str">
        <f>LEFT(Table1[[#This Row],[County/Parish]],LEN(Table1[[#This Row],[County/Parish]])-5)</f>
        <v>DUVAL</v>
      </c>
      <c r="K644" s="3" t="s">
        <v>776</v>
      </c>
      <c r="L644" s="3" t="s">
        <v>93</v>
      </c>
      <c r="M644" s="3" t="s">
        <v>94</v>
      </c>
      <c r="N644" s="3" t="s">
        <v>95</v>
      </c>
      <c r="O644" s="3">
        <v>7500</v>
      </c>
      <c r="Q644" s="5">
        <v>22160</v>
      </c>
      <c r="R644" s="5">
        <v>26755</v>
      </c>
      <c r="S644" s="3">
        <v>146</v>
      </c>
      <c r="T644" s="3">
        <v>831852</v>
      </c>
      <c r="V644" s="3">
        <v>26827</v>
      </c>
      <c r="Y644" s="3">
        <v>56</v>
      </c>
      <c r="Z644" s="3">
        <v>0</v>
      </c>
      <c r="AA644" s="3">
        <v>165469</v>
      </c>
      <c r="AD644" s="3">
        <v>3417</v>
      </c>
      <c r="AE644" s="3">
        <v>0</v>
      </c>
      <c r="AF644" s="3" t="s">
        <v>96</v>
      </c>
      <c r="AG644" s="3">
        <v>3417</v>
      </c>
      <c r="AH644" s="3">
        <v>570</v>
      </c>
      <c r="AI644" s="3">
        <v>0</v>
      </c>
      <c r="AK644" s="3">
        <v>17</v>
      </c>
      <c r="AL644" s="3">
        <v>69</v>
      </c>
      <c r="AM644" s="3">
        <v>313</v>
      </c>
      <c r="AN644" s="3">
        <v>412516</v>
      </c>
      <c r="AO644" s="3">
        <v>0</v>
      </c>
      <c r="AQ644" s="3">
        <v>9883</v>
      </c>
      <c r="AR644" s="5">
        <v>34022</v>
      </c>
      <c r="AS644" s="3">
        <v>0</v>
      </c>
      <c r="AT644" s="3">
        <v>150</v>
      </c>
      <c r="AU644" s="3">
        <v>2350</v>
      </c>
      <c r="AX644" s="3">
        <v>31010</v>
      </c>
      <c r="AZ644" s="3">
        <v>0</v>
      </c>
      <c r="BA644" s="3">
        <v>0</v>
      </c>
      <c r="BB644" s="3">
        <v>50167</v>
      </c>
      <c r="BC644" s="3">
        <v>8</v>
      </c>
      <c r="BD644" s="3">
        <v>2143</v>
      </c>
      <c r="BE644" s="3">
        <v>2</v>
      </c>
      <c r="BF644" s="3">
        <v>10504</v>
      </c>
      <c r="BG644" s="3">
        <v>8</v>
      </c>
      <c r="BH644" s="3">
        <v>63</v>
      </c>
      <c r="BI644" s="3">
        <v>8</v>
      </c>
      <c r="BJ644" s="3">
        <v>7235</v>
      </c>
      <c r="BK644" s="3">
        <v>7282</v>
      </c>
      <c r="BL644" s="3">
        <v>0.65</v>
      </c>
      <c r="BM644" s="3">
        <v>52</v>
      </c>
      <c r="BN644" s="5">
        <v>22175</v>
      </c>
      <c r="BO644" s="3">
        <v>1</v>
      </c>
      <c r="BP644" s="3">
        <v>1</v>
      </c>
      <c r="BQ644" s="3" t="s">
        <v>1478</v>
      </c>
      <c r="BR644" s="3" t="s">
        <v>1041</v>
      </c>
      <c r="BS644" s="3">
        <v>12408</v>
      </c>
      <c r="BT644" s="3">
        <v>47</v>
      </c>
      <c r="BV644" s="3" t="s">
        <v>272</v>
      </c>
      <c r="BW644" s="3" t="s">
        <v>99</v>
      </c>
      <c r="BX644" s="3">
        <v>4</v>
      </c>
      <c r="BY644" s="3" t="s">
        <v>100</v>
      </c>
      <c r="CA644" s="3" t="s">
        <v>101</v>
      </c>
      <c r="CD644" s="3">
        <v>27.4892632</v>
      </c>
      <c r="CE644" s="3">
        <v>657</v>
      </c>
      <c r="CF644" s="3">
        <v>-98.354390499999994</v>
      </c>
      <c r="CI644" s="3" t="s">
        <v>102</v>
      </c>
      <c r="CJ644" s="3" t="s">
        <v>495</v>
      </c>
      <c r="CK644" s="3" t="s">
        <v>767</v>
      </c>
      <c r="CL644" s="3">
        <v>219023</v>
      </c>
      <c r="CN644" s="3">
        <v>5365</v>
      </c>
      <c r="CO644" s="3">
        <v>0</v>
      </c>
      <c r="CP644" s="3">
        <v>0</v>
      </c>
    </row>
    <row r="645" spans="1:94" ht="60">
      <c r="A645" s="4">
        <v>42131094980000</v>
      </c>
      <c r="B645" s="7">
        <v>4213109498</v>
      </c>
      <c r="C645" s="4">
        <f>COUNTIF(Table2[API 10/UWI],Table1[[#This Row],[Cleaned API]])</f>
        <v>0</v>
      </c>
      <c r="D645" s="7" t="str">
        <f>IFERROR(INDEX(Table2[Permit Type],MATCH(Table1[[#This Row],[Cleaned API]],Table2[API 10/UWI],0)), "Not in Permit List")</f>
        <v>Not in Permit List</v>
      </c>
      <c r="E645" s="7" t="str">
        <f>IF(AND(Table1[[#This Row],[Occurences in Magnum Permit List]]&gt;0, Table1[[#This Row],[Data Pull Permit Type]]="NewDrill"), "Y", "N")</f>
        <v>N</v>
      </c>
      <c r="F645" s="3" t="s">
        <v>490</v>
      </c>
      <c r="G645" s="3" t="s">
        <v>1477</v>
      </c>
      <c r="H645" s="8">
        <v>4</v>
      </c>
      <c r="I645" s="3" t="s">
        <v>270</v>
      </c>
      <c r="J645" s="3" t="str">
        <f>LEFT(Table1[[#This Row],[County/Parish]],LEN(Table1[[#This Row],[County/Parish]])-5)</f>
        <v>DUVAL</v>
      </c>
      <c r="K645" s="3" t="s">
        <v>1479</v>
      </c>
      <c r="L645" s="3" t="s">
        <v>93</v>
      </c>
      <c r="M645" s="3" t="s">
        <v>94</v>
      </c>
      <c r="N645" s="3" t="s">
        <v>95</v>
      </c>
      <c r="O645" s="3">
        <v>7730</v>
      </c>
      <c r="P645" s="5">
        <v>22888</v>
      </c>
      <c r="Q645" s="5">
        <v>22890</v>
      </c>
      <c r="R645" s="5">
        <v>31017</v>
      </c>
      <c r="S645" s="3">
        <v>253</v>
      </c>
      <c r="T645" s="3">
        <v>1517679</v>
      </c>
      <c r="V645" s="3">
        <v>19519</v>
      </c>
      <c r="Y645" s="3">
        <v>4</v>
      </c>
      <c r="Z645" s="3">
        <v>3980</v>
      </c>
      <c r="AA645" s="3">
        <v>272465</v>
      </c>
      <c r="AD645" s="3">
        <v>2330</v>
      </c>
      <c r="AE645" s="3">
        <v>1491</v>
      </c>
      <c r="AF645" s="3" t="s">
        <v>96</v>
      </c>
      <c r="AG645" s="3">
        <v>84191</v>
      </c>
      <c r="AH645" s="3">
        <v>15523</v>
      </c>
      <c r="AI645" s="3">
        <v>214</v>
      </c>
      <c r="AK645" s="3">
        <v>6</v>
      </c>
      <c r="AL645" s="3">
        <v>69</v>
      </c>
      <c r="AM645" s="3">
        <v>377</v>
      </c>
      <c r="AN645" s="3">
        <v>415419</v>
      </c>
      <c r="AO645" s="3">
        <v>0</v>
      </c>
      <c r="AP645" s="3">
        <v>52</v>
      </c>
      <c r="AQ645" s="3">
        <v>1245</v>
      </c>
      <c r="AR645" s="5">
        <v>34486</v>
      </c>
      <c r="AS645" s="3">
        <v>5</v>
      </c>
      <c r="AT645" s="3">
        <v>0</v>
      </c>
      <c r="AU645" s="3">
        <v>0</v>
      </c>
      <c r="AV645" s="3">
        <v>59700</v>
      </c>
      <c r="AX645" s="3">
        <v>77750</v>
      </c>
      <c r="AZ645" s="3">
        <v>16.7</v>
      </c>
      <c r="BA645" s="3">
        <v>0</v>
      </c>
      <c r="BB645" s="3">
        <v>28766</v>
      </c>
      <c r="BC645" s="3">
        <v>11</v>
      </c>
      <c r="BD645" s="3">
        <v>543</v>
      </c>
      <c r="BE645" s="3">
        <v>10</v>
      </c>
      <c r="BF645" s="3">
        <v>5337</v>
      </c>
      <c r="BG645" s="3">
        <v>11</v>
      </c>
      <c r="BH645" s="3">
        <v>32</v>
      </c>
      <c r="BI645" s="3">
        <v>11</v>
      </c>
      <c r="BJ645" s="3">
        <v>2609</v>
      </c>
      <c r="BK645" s="3">
        <v>5967</v>
      </c>
      <c r="BL645" s="3">
        <v>0.66</v>
      </c>
      <c r="BN645" s="5">
        <v>31748</v>
      </c>
      <c r="BO645" s="3">
        <v>1</v>
      </c>
      <c r="BP645" s="3">
        <v>1</v>
      </c>
      <c r="BQ645" s="3" t="s">
        <v>1478</v>
      </c>
      <c r="BR645" s="3" t="s">
        <v>1041</v>
      </c>
      <c r="BS645" s="3">
        <v>12404</v>
      </c>
      <c r="BT645" s="3">
        <v>3358</v>
      </c>
      <c r="BV645" s="3" t="s">
        <v>272</v>
      </c>
      <c r="BW645" s="3" t="s">
        <v>99</v>
      </c>
      <c r="BX645" s="3">
        <v>4</v>
      </c>
      <c r="BY645" s="3" t="s">
        <v>100</v>
      </c>
      <c r="CA645" s="3" t="s">
        <v>101</v>
      </c>
      <c r="CD645" s="3">
        <v>27.4719263</v>
      </c>
      <c r="CE645" s="3">
        <v>657</v>
      </c>
      <c r="CF645" s="3">
        <v>-98.359895100000003</v>
      </c>
      <c r="CI645" s="3" t="s">
        <v>102</v>
      </c>
      <c r="CJ645" s="3" t="s">
        <v>495</v>
      </c>
      <c r="CK645" s="3" t="s">
        <v>767</v>
      </c>
      <c r="CL645" s="3">
        <v>219019</v>
      </c>
      <c r="CN645" s="3">
        <v>175</v>
      </c>
      <c r="CO645" s="3">
        <v>0</v>
      </c>
      <c r="CP645" s="3">
        <v>0</v>
      </c>
    </row>
    <row r="646" spans="1:94" ht="60">
      <c r="A646" s="4">
        <v>42131094970000</v>
      </c>
      <c r="B646" s="7">
        <v>4213109497</v>
      </c>
      <c r="C646" s="4">
        <f>COUNTIF(Table2[API 10/UWI],Table1[[#This Row],[Cleaned API]])</f>
        <v>0</v>
      </c>
      <c r="D646" s="7" t="str">
        <f>IFERROR(INDEX(Table2[Permit Type],MATCH(Table1[[#This Row],[Cleaned API]],Table2[API 10/UWI],0)), "Not in Permit List")</f>
        <v>Not in Permit List</v>
      </c>
      <c r="E646" s="7" t="str">
        <f>IF(AND(Table1[[#This Row],[Occurences in Magnum Permit List]]&gt;0, Table1[[#This Row],[Data Pull Permit Type]]="NewDrill"), "Y", "N")</f>
        <v>N</v>
      </c>
      <c r="F646" s="3" t="s">
        <v>490</v>
      </c>
      <c r="G646" s="3" t="s">
        <v>1477</v>
      </c>
      <c r="H646" s="8" t="s">
        <v>828</v>
      </c>
      <c r="I646" s="3" t="s">
        <v>270</v>
      </c>
      <c r="J646" s="3" t="str">
        <f>LEFT(Table1[[#This Row],[County/Parish]],LEN(Table1[[#This Row],[County/Parish]])-5)</f>
        <v>DUVAL</v>
      </c>
      <c r="K646" s="3" t="s">
        <v>1479</v>
      </c>
      <c r="L646" s="3" t="s">
        <v>93</v>
      </c>
      <c r="M646" s="3" t="s">
        <v>94</v>
      </c>
      <c r="N646" s="3" t="s">
        <v>95</v>
      </c>
      <c r="O646" s="3">
        <v>7500</v>
      </c>
      <c r="Q646" s="5">
        <v>22341</v>
      </c>
      <c r="R646" s="5">
        <v>33970</v>
      </c>
      <c r="S646" s="3">
        <v>357</v>
      </c>
      <c r="T646" s="3">
        <v>1815006</v>
      </c>
      <c r="V646" s="3">
        <v>13449</v>
      </c>
      <c r="Y646" s="3">
        <v>18</v>
      </c>
      <c r="Z646" s="3">
        <v>32082</v>
      </c>
      <c r="AA646" s="3">
        <v>315950</v>
      </c>
      <c r="AD646" s="3">
        <v>376</v>
      </c>
      <c r="AE646" s="3">
        <v>668</v>
      </c>
      <c r="AF646" s="3" t="s">
        <v>96</v>
      </c>
      <c r="AG646" s="3">
        <v>46914</v>
      </c>
      <c r="AH646" s="3">
        <v>8487</v>
      </c>
      <c r="AI646" s="3">
        <v>647</v>
      </c>
      <c r="AK646" s="3">
        <v>9</v>
      </c>
      <c r="AL646" s="3">
        <v>114</v>
      </c>
      <c r="AM646" s="3">
        <v>627</v>
      </c>
      <c r="AN646" s="3">
        <v>682613</v>
      </c>
      <c r="AO646" s="3">
        <v>0</v>
      </c>
      <c r="AP646" s="3">
        <v>4</v>
      </c>
      <c r="AQ646" s="3">
        <v>15164</v>
      </c>
      <c r="AR646" s="5">
        <v>34486</v>
      </c>
      <c r="AS646" s="3">
        <v>130</v>
      </c>
      <c r="AT646" s="3">
        <v>0</v>
      </c>
      <c r="AU646" s="3">
        <v>0</v>
      </c>
      <c r="AX646" s="3">
        <v>134950</v>
      </c>
      <c r="AZ646" s="3">
        <v>0</v>
      </c>
      <c r="BA646" s="3">
        <v>0</v>
      </c>
      <c r="BB646" s="3">
        <v>25152</v>
      </c>
      <c r="BC646" s="3">
        <v>29</v>
      </c>
      <c r="BD646" s="3">
        <v>289</v>
      </c>
      <c r="BE646" s="3">
        <v>1</v>
      </c>
      <c r="BF646" s="3">
        <v>4479</v>
      </c>
      <c r="BG646" s="3">
        <v>29</v>
      </c>
      <c r="BH646" s="3">
        <v>27</v>
      </c>
      <c r="BI646" s="3">
        <v>29</v>
      </c>
      <c r="BJ646" s="3">
        <v>5820</v>
      </c>
      <c r="BK646" s="3">
        <v>5824</v>
      </c>
      <c r="BL646" s="3">
        <v>0.65</v>
      </c>
      <c r="BM646" s="3">
        <v>58.7</v>
      </c>
      <c r="BN646" s="5">
        <v>22157</v>
      </c>
      <c r="BO646" s="3">
        <v>1</v>
      </c>
      <c r="BP646" s="3">
        <v>1</v>
      </c>
      <c r="BQ646" s="3" t="s">
        <v>1478</v>
      </c>
      <c r="BR646" s="3" t="s">
        <v>1041</v>
      </c>
      <c r="BS646" s="3">
        <v>12403</v>
      </c>
      <c r="BT646" s="3">
        <v>4</v>
      </c>
      <c r="BV646" s="3" t="s">
        <v>272</v>
      </c>
      <c r="BW646" s="3" t="s">
        <v>99</v>
      </c>
      <c r="BX646" s="3">
        <v>4</v>
      </c>
      <c r="BY646" s="3" t="s">
        <v>100</v>
      </c>
      <c r="CA646" s="3" t="s">
        <v>101</v>
      </c>
      <c r="CD646" s="3">
        <v>27.4892632</v>
      </c>
      <c r="CE646" s="3">
        <v>657</v>
      </c>
      <c r="CF646" s="3">
        <v>-98.354390499999994</v>
      </c>
      <c r="CI646" s="3" t="s">
        <v>102</v>
      </c>
      <c r="CJ646" s="3" t="s">
        <v>495</v>
      </c>
      <c r="CK646" s="3" t="s">
        <v>767</v>
      </c>
      <c r="CL646" s="3">
        <v>219018</v>
      </c>
      <c r="CN646" s="3">
        <v>4767</v>
      </c>
      <c r="CO646" s="3">
        <v>41</v>
      </c>
      <c r="CP646" s="3">
        <v>0</v>
      </c>
    </row>
    <row r="647" spans="1:94" ht="60">
      <c r="A647" s="4">
        <v>42273012160000</v>
      </c>
      <c r="B647" s="7">
        <v>4227301216</v>
      </c>
      <c r="C647" s="4">
        <f>COUNTIF(Table2[API 10/UWI],Table1[[#This Row],[Cleaned API]])</f>
        <v>0</v>
      </c>
      <c r="D647" s="7" t="str">
        <f>IFERROR(INDEX(Table2[Permit Type],MATCH(Table1[[#This Row],[Cleaned API]],Table2[API 10/UWI],0)), "Not in Permit List")</f>
        <v>Not in Permit List</v>
      </c>
      <c r="E647" s="7" t="str">
        <f>IF(AND(Table1[[#This Row],[Occurences in Magnum Permit List]]&gt;0, Table1[[#This Row],[Data Pull Permit Type]]="NewDrill"), "Y", "N")</f>
        <v>N</v>
      </c>
      <c r="F647" s="3" t="s">
        <v>89</v>
      </c>
      <c r="G647" s="3" t="s">
        <v>1480</v>
      </c>
      <c r="H647" s="8">
        <v>2</v>
      </c>
      <c r="I647" s="3" t="s">
        <v>483</v>
      </c>
      <c r="J647" s="3" t="str">
        <f>LEFT(Table1[[#This Row],[County/Parish]],LEN(Table1[[#This Row],[County/Parish]])-5)</f>
        <v>KLEBERG</v>
      </c>
      <c r="K647" s="3" t="s">
        <v>905</v>
      </c>
      <c r="L647" s="3" t="s">
        <v>93</v>
      </c>
      <c r="M647" s="3" t="s">
        <v>94</v>
      </c>
      <c r="N647" s="3" t="s">
        <v>95</v>
      </c>
      <c r="O647" s="3">
        <v>11036</v>
      </c>
      <c r="Q647" s="5">
        <v>21916</v>
      </c>
      <c r="R647" s="5">
        <v>43983</v>
      </c>
      <c r="S647" s="3">
        <v>703</v>
      </c>
      <c r="T647" s="3">
        <v>10656790</v>
      </c>
      <c r="U647" s="3">
        <v>29</v>
      </c>
      <c r="V647" s="3">
        <v>782</v>
      </c>
      <c r="Y647" s="3">
        <v>392</v>
      </c>
      <c r="Z647" s="3">
        <v>856504</v>
      </c>
      <c r="AA647" s="3">
        <v>1776914</v>
      </c>
      <c r="AD647" s="3">
        <v>36240</v>
      </c>
      <c r="AE647" s="3">
        <v>0</v>
      </c>
      <c r="AF647" s="3" t="s">
        <v>96</v>
      </c>
      <c r="AG647" s="3">
        <v>194275</v>
      </c>
      <c r="AH647" s="3">
        <v>32379</v>
      </c>
      <c r="AI647" s="3">
        <v>22440</v>
      </c>
      <c r="AK647" s="3">
        <v>0</v>
      </c>
      <c r="AL647" s="3">
        <v>427</v>
      </c>
      <c r="AM647" s="3">
        <v>2559</v>
      </c>
      <c r="AN647" s="3">
        <v>2559345</v>
      </c>
      <c r="AO647" s="3">
        <v>6</v>
      </c>
      <c r="AQ647" s="3">
        <v>50251</v>
      </c>
      <c r="AR647" s="5">
        <v>37704</v>
      </c>
      <c r="AS647" s="3">
        <v>832</v>
      </c>
      <c r="AT647" s="3">
        <v>27</v>
      </c>
      <c r="AU647" s="3">
        <v>510</v>
      </c>
      <c r="AX647" s="3">
        <v>13627610</v>
      </c>
      <c r="AZ647" s="3">
        <v>0</v>
      </c>
      <c r="BA647" s="3">
        <v>0</v>
      </c>
      <c r="BB647" s="3">
        <v>78271</v>
      </c>
      <c r="BC647" s="3">
        <v>31</v>
      </c>
      <c r="BD647" s="3">
        <v>150</v>
      </c>
      <c r="BE647" s="3">
        <v>1</v>
      </c>
      <c r="BF647" s="3">
        <v>13045</v>
      </c>
      <c r="BG647" s="3">
        <v>31</v>
      </c>
      <c r="BH647" s="3">
        <v>78</v>
      </c>
      <c r="BI647" s="3">
        <v>31</v>
      </c>
      <c r="BJ647" s="3">
        <v>9413</v>
      </c>
      <c r="BK647" s="3">
        <v>9450</v>
      </c>
      <c r="BL647" s="3">
        <v>0.61</v>
      </c>
      <c r="BN647" s="5">
        <v>37653</v>
      </c>
      <c r="BO647" s="3">
        <v>1</v>
      </c>
      <c r="BP647" s="3">
        <v>1</v>
      </c>
      <c r="BQ647" s="3" t="s">
        <v>89</v>
      </c>
      <c r="BR647" s="3" t="s">
        <v>1481</v>
      </c>
      <c r="BS647" s="3">
        <v>11885</v>
      </c>
      <c r="BT647" s="3">
        <v>37</v>
      </c>
      <c r="BV647" s="3" t="s">
        <v>906</v>
      </c>
      <c r="BW647" s="3" t="s">
        <v>99</v>
      </c>
      <c r="BX647" s="3">
        <v>4</v>
      </c>
      <c r="BY647" s="3" t="s">
        <v>100</v>
      </c>
      <c r="CA647" s="3" t="s">
        <v>101</v>
      </c>
      <c r="CD647" s="3">
        <v>27.280566499999999</v>
      </c>
      <c r="CE647" s="3">
        <v>232</v>
      </c>
      <c r="CF647" s="3">
        <v>-97.767417699999996</v>
      </c>
      <c r="CG647" s="3">
        <v>22</v>
      </c>
      <c r="CI647" s="3" t="s">
        <v>102</v>
      </c>
      <c r="CJ647" s="3" t="s">
        <v>89</v>
      </c>
      <c r="CK647" s="3" t="s">
        <v>487</v>
      </c>
      <c r="CL647" s="3">
        <v>218528</v>
      </c>
      <c r="CN647" s="3">
        <v>13737</v>
      </c>
      <c r="CO647" s="3">
        <v>227</v>
      </c>
      <c r="CP647" s="3">
        <v>0</v>
      </c>
    </row>
    <row r="648" spans="1:94" ht="45">
      <c r="A648" s="4">
        <v>42273012150000</v>
      </c>
      <c r="B648" s="7">
        <v>4227301215</v>
      </c>
      <c r="C648" s="4">
        <f>COUNTIF(Table2[API 10/UWI],Table1[[#This Row],[Cleaned API]])</f>
        <v>0</v>
      </c>
      <c r="D648" s="7" t="str">
        <f>IFERROR(INDEX(Table2[Permit Type],MATCH(Table1[[#This Row],[Cleaned API]],Table2[API 10/UWI],0)), "Not in Permit List")</f>
        <v>Not in Permit List</v>
      </c>
      <c r="E648" s="7" t="str">
        <f>IF(AND(Table1[[#This Row],[Occurences in Magnum Permit List]]&gt;0, Table1[[#This Row],[Data Pull Permit Type]]="NewDrill"), "Y", "N")</f>
        <v>N</v>
      </c>
      <c r="F648" s="3" t="s">
        <v>89</v>
      </c>
      <c r="G648" s="3" t="s">
        <v>1482</v>
      </c>
      <c r="H648" s="8">
        <v>1</v>
      </c>
      <c r="I648" s="3" t="s">
        <v>483</v>
      </c>
      <c r="J648" s="3" t="str">
        <f>LEFT(Table1[[#This Row],[County/Parish]],LEN(Table1[[#This Row],[County/Parish]])-5)</f>
        <v>KLEBERG</v>
      </c>
      <c r="K648" s="3" t="s">
        <v>905</v>
      </c>
      <c r="L648" s="3" t="s">
        <v>93</v>
      </c>
      <c r="M648" s="3" t="s">
        <v>94</v>
      </c>
      <c r="N648" s="3" t="s">
        <v>95</v>
      </c>
      <c r="O648" s="3">
        <v>16016</v>
      </c>
      <c r="P648" s="5">
        <v>38388</v>
      </c>
      <c r="Q648" s="5">
        <v>21490</v>
      </c>
      <c r="R648" s="5">
        <v>43983</v>
      </c>
      <c r="S648" s="3">
        <v>312</v>
      </c>
      <c r="T648" s="3">
        <v>2450146</v>
      </c>
      <c r="U648" s="3">
        <v>7</v>
      </c>
      <c r="Y648" s="3">
        <v>146</v>
      </c>
      <c r="Z648" s="3">
        <v>68538</v>
      </c>
      <c r="AA648" s="3">
        <v>408358</v>
      </c>
      <c r="AD648" s="3">
        <v>21121</v>
      </c>
      <c r="AE648" s="3">
        <v>0</v>
      </c>
      <c r="AF648" s="3" t="s">
        <v>96</v>
      </c>
      <c r="AG648" s="3">
        <v>155309</v>
      </c>
      <c r="AH648" s="3">
        <v>25885</v>
      </c>
      <c r="AI648" s="3">
        <v>4314</v>
      </c>
      <c r="AK648" s="3">
        <v>0</v>
      </c>
      <c r="AL648" s="3">
        <v>117</v>
      </c>
      <c r="AM648" s="3">
        <v>704</v>
      </c>
      <c r="AN648" s="3">
        <v>704161</v>
      </c>
      <c r="AO648" s="3">
        <v>2</v>
      </c>
      <c r="AQ648" s="3">
        <v>2901</v>
      </c>
      <c r="AR648" s="5">
        <v>39875</v>
      </c>
      <c r="AS648" s="3">
        <v>31</v>
      </c>
      <c r="AT648" s="3">
        <v>40</v>
      </c>
      <c r="AU648" s="3">
        <v>1210</v>
      </c>
      <c r="AZ648" s="3">
        <v>0</v>
      </c>
      <c r="BA648" s="3">
        <v>0</v>
      </c>
      <c r="BB648" s="3">
        <v>50276</v>
      </c>
      <c r="BC648" s="3">
        <v>16</v>
      </c>
      <c r="BF648" s="3">
        <v>8379</v>
      </c>
      <c r="BG648" s="3">
        <v>16</v>
      </c>
      <c r="BH648" s="3">
        <v>50</v>
      </c>
      <c r="BI648" s="3">
        <v>16</v>
      </c>
      <c r="BJ648" s="3">
        <v>7531</v>
      </c>
      <c r="BK648" s="3">
        <v>7539</v>
      </c>
      <c r="BL648" s="3">
        <v>0.66</v>
      </c>
      <c r="BM648" s="3">
        <v>66.3</v>
      </c>
      <c r="BN648" s="5">
        <v>38400</v>
      </c>
      <c r="BO648" s="3">
        <v>1</v>
      </c>
      <c r="BP648" s="3">
        <v>1</v>
      </c>
      <c r="BQ648" s="3" t="s">
        <v>89</v>
      </c>
      <c r="BR648" s="3" t="s">
        <v>1087</v>
      </c>
      <c r="BS648" s="3">
        <v>11877</v>
      </c>
      <c r="BT648" s="3">
        <v>8</v>
      </c>
      <c r="BV648" s="3" t="s">
        <v>906</v>
      </c>
      <c r="BW648" s="3" t="s">
        <v>99</v>
      </c>
      <c r="BX648" s="3">
        <v>4</v>
      </c>
      <c r="BY648" s="3" t="s">
        <v>100</v>
      </c>
      <c r="CA648" s="3" t="s">
        <v>101</v>
      </c>
      <c r="CD648" s="3">
        <v>27.286273699999999</v>
      </c>
      <c r="CE648" s="3">
        <v>232</v>
      </c>
      <c r="CF648" s="3">
        <v>-97.769236300000003</v>
      </c>
      <c r="CI648" s="3" t="s">
        <v>102</v>
      </c>
      <c r="CJ648" s="3" t="s">
        <v>89</v>
      </c>
      <c r="CK648" s="3" t="s">
        <v>487</v>
      </c>
      <c r="CL648" s="3">
        <v>218520</v>
      </c>
      <c r="CN648" s="3">
        <v>2949</v>
      </c>
      <c r="CO648" s="3">
        <v>31</v>
      </c>
      <c r="CP648" s="3">
        <v>0</v>
      </c>
    </row>
    <row r="649" spans="1:94" ht="45">
      <c r="A649" s="4">
        <v>42071315330000</v>
      </c>
      <c r="B649" s="7">
        <v>4207131533</v>
      </c>
      <c r="C649" s="4">
        <f>COUNTIF(Table2[API 10/UWI],Table1[[#This Row],[Cleaned API]])</f>
        <v>0</v>
      </c>
      <c r="D649" s="7" t="str">
        <f>IFERROR(INDEX(Table2[Permit Type],MATCH(Table1[[#This Row],[Cleaned API]],Table2[API 10/UWI],0)), "Not in Permit List")</f>
        <v>Not in Permit List</v>
      </c>
      <c r="E649" s="7" t="str">
        <f>IF(AND(Table1[[#This Row],[Occurences in Magnum Permit List]]&gt;0, Table1[[#This Row],[Data Pull Permit Type]]="NewDrill"), "Y", "N")</f>
        <v>N</v>
      </c>
      <c r="F649" s="3" t="s">
        <v>89</v>
      </c>
      <c r="G649" s="3" t="s">
        <v>1483</v>
      </c>
      <c r="H649" s="8">
        <v>23</v>
      </c>
      <c r="I649" s="3" t="s">
        <v>507</v>
      </c>
      <c r="J649" s="3" t="str">
        <f>LEFT(Table1[[#This Row],[County/Parish]],LEN(Table1[[#This Row],[County/Parish]])-5)</f>
        <v>CHAMBERS</v>
      </c>
      <c r="L649" s="3" t="s">
        <v>93</v>
      </c>
      <c r="M649" s="3" t="s">
        <v>94</v>
      </c>
      <c r="N649" s="3" t="s">
        <v>95</v>
      </c>
      <c r="O649" s="3">
        <v>14900</v>
      </c>
      <c r="P649" s="5">
        <v>38722</v>
      </c>
      <c r="AF649" s="3" t="s">
        <v>108</v>
      </c>
      <c r="AR649" s="5">
        <v>42309</v>
      </c>
      <c r="AT649" s="3">
        <v>0</v>
      </c>
      <c r="AU649" s="3">
        <v>0</v>
      </c>
      <c r="BJ649" s="3">
        <v>12610</v>
      </c>
      <c r="BK649" s="3">
        <v>12620</v>
      </c>
      <c r="BL649" s="3">
        <v>0.65</v>
      </c>
      <c r="BM649" s="3">
        <v>41.7</v>
      </c>
      <c r="BN649" s="5">
        <v>35512</v>
      </c>
      <c r="BO649" s="3">
        <v>1</v>
      </c>
      <c r="BQ649" s="3" t="s">
        <v>89</v>
      </c>
      <c r="BR649" s="3" t="s">
        <v>331</v>
      </c>
      <c r="BS649" s="3">
        <v>166845</v>
      </c>
      <c r="BT649" s="3">
        <v>10</v>
      </c>
      <c r="BV649" s="3" t="s">
        <v>114</v>
      </c>
      <c r="BW649" s="3" t="s">
        <v>99</v>
      </c>
      <c r="BX649" s="3">
        <v>3</v>
      </c>
      <c r="BY649" s="3" t="s">
        <v>100</v>
      </c>
      <c r="CA649" s="3" t="s">
        <v>101</v>
      </c>
      <c r="CD649" s="3">
        <v>29.5457401</v>
      </c>
      <c r="CE649" s="3">
        <v>70</v>
      </c>
      <c r="CF649" s="3">
        <v>-94.736388500000004</v>
      </c>
      <c r="CI649" s="3" t="s">
        <v>102</v>
      </c>
      <c r="CJ649" s="3" t="s">
        <v>89</v>
      </c>
      <c r="CK649" s="3" t="s">
        <v>1484</v>
      </c>
      <c r="CL649" s="3">
        <v>212390</v>
      </c>
      <c r="CP649" s="3">
        <v>0</v>
      </c>
    </row>
    <row r="650" spans="1:94" ht="45">
      <c r="A650" s="4">
        <v>42089320010000</v>
      </c>
      <c r="B650" s="7">
        <v>4208932001</v>
      </c>
      <c r="C650" s="4">
        <f>COUNTIF(Table2[API 10/UWI],Table1[[#This Row],[Cleaned API]])</f>
        <v>3</v>
      </c>
      <c r="D650" s="7" t="str">
        <f>IFERROR(INDEX(Table2[Permit Type],MATCH(Table1[[#This Row],[Cleaned API]],Table2[API 10/UWI],0)), "Not in Permit List")</f>
        <v>Recomplete</v>
      </c>
      <c r="E650" s="7" t="str">
        <f>IF(AND(Table1[[#This Row],[Occurences in Magnum Permit List]]&gt;0, Table1[[#This Row],[Data Pull Permit Type]]="NewDrill"), "Y", "N")</f>
        <v>N</v>
      </c>
      <c r="F650" s="3" t="s">
        <v>502</v>
      </c>
      <c r="G650" s="3" t="s">
        <v>1485</v>
      </c>
      <c r="H650" s="8">
        <v>1</v>
      </c>
      <c r="I650" s="3" t="s">
        <v>179</v>
      </c>
      <c r="J650" s="3" t="str">
        <f>LEFT(Table1[[#This Row],[County/Parish]],LEN(Table1[[#This Row],[County/Parish]])-5)</f>
        <v>COLORADO</v>
      </c>
      <c r="K650" s="3" t="s">
        <v>1486</v>
      </c>
      <c r="L650" s="3" t="s">
        <v>93</v>
      </c>
      <c r="M650" s="3" t="s">
        <v>194</v>
      </c>
      <c r="N650" s="3" t="s">
        <v>95</v>
      </c>
      <c r="O650" s="3">
        <v>11500</v>
      </c>
      <c r="P650" s="5">
        <v>35315</v>
      </c>
      <c r="Q650" s="5">
        <v>35765</v>
      </c>
      <c r="R650" s="5">
        <v>36434</v>
      </c>
      <c r="S650" s="3">
        <v>23</v>
      </c>
      <c r="T650" s="3">
        <v>154863</v>
      </c>
      <c r="V650" s="3">
        <v>5723</v>
      </c>
      <c r="X650" s="3">
        <v>8</v>
      </c>
      <c r="Y650" s="3">
        <v>1178</v>
      </c>
      <c r="Z650" s="3">
        <v>902</v>
      </c>
      <c r="AA650" s="3">
        <v>31533</v>
      </c>
      <c r="AC650" s="3">
        <v>540</v>
      </c>
      <c r="AD650" s="3">
        <v>10103</v>
      </c>
      <c r="AE650" s="3">
        <v>3635</v>
      </c>
      <c r="AF650" s="3" t="s">
        <v>108</v>
      </c>
      <c r="AG650" s="3">
        <v>87091</v>
      </c>
      <c r="AH650" s="3">
        <v>18150</v>
      </c>
      <c r="AI650" s="3">
        <v>151</v>
      </c>
      <c r="AJ650" s="3" t="s">
        <v>181</v>
      </c>
      <c r="AK650" s="3">
        <v>25</v>
      </c>
      <c r="AL650" s="3">
        <v>120</v>
      </c>
      <c r="AM650" s="3">
        <v>569</v>
      </c>
      <c r="AN650" s="3">
        <v>721645</v>
      </c>
      <c r="AO650" s="3">
        <v>24</v>
      </c>
      <c r="AP650" s="3">
        <v>4931</v>
      </c>
      <c r="AQ650" s="3">
        <v>124415</v>
      </c>
      <c r="AR650" s="5">
        <v>36465</v>
      </c>
      <c r="AS650" s="3">
        <v>345</v>
      </c>
      <c r="AT650" s="3">
        <v>0</v>
      </c>
      <c r="AU650" s="3">
        <v>0</v>
      </c>
      <c r="AV650" s="3">
        <v>22350</v>
      </c>
      <c r="AW650" s="3">
        <v>38444.444000000003</v>
      </c>
      <c r="AX650" s="3">
        <v>27060</v>
      </c>
      <c r="AY650" s="3">
        <v>26.012</v>
      </c>
      <c r="AZ650" s="3">
        <v>44.7</v>
      </c>
      <c r="BA650" s="3">
        <v>6.8</v>
      </c>
      <c r="BB650" s="3">
        <v>17637</v>
      </c>
      <c r="BC650" s="3">
        <v>2</v>
      </c>
      <c r="BD650" s="3">
        <v>789</v>
      </c>
      <c r="BE650" s="3">
        <v>2</v>
      </c>
      <c r="BF650" s="3">
        <v>3729</v>
      </c>
      <c r="BG650" s="3">
        <v>2</v>
      </c>
      <c r="BH650" s="3">
        <v>22</v>
      </c>
      <c r="BI650" s="3">
        <v>2</v>
      </c>
      <c r="BJ650" s="3">
        <v>9454</v>
      </c>
      <c r="BK650" s="3">
        <v>9458</v>
      </c>
      <c r="BL650" s="3">
        <v>0.68</v>
      </c>
      <c r="BM650" s="3">
        <v>50.8</v>
      </c>
      <c r="BN650" s="5">
        <v>35775</v>
      </c>
      <c r="BO650" s="3">
        <v>1</v>
      </c>
      <c r="BP650" s="3">
        <v>1</v>
      </c>
      <c r="BQ650" s="3" t="s">
        <v>1487</v>
      </c>
      <c r="BR650" s="3" t="s">
        <v>1188</v>
      </c>
      <c r="BS650" s="3">
        <v>165958</v>
      </c>
      <c r="BT650" s="3">
        <v>4</v>
      </c>
      <c r="BV650" s="3" t="s">
        <v>1488</v>
      </c>
      <c r="BW650" s="3" t="s">
        <v>99</v>
      </c>
      <c r="BX650" s="3">
        <v>3</v>
      </c>
      <c r="BY650" s="3" t="s">
        <v>100</v>
      </c>
      <c r="CA650" s="3" t="s">
        <v>101</v>
      </c>
      <c r="CD650" s="3">
        <v>29.622781700000001</v>
      </c>
      <c r="CE650" s="3">
        <v>114</v>
      </c>
      <c r="CF650" s="3">
        <v>-96.609231399999999</v>
      </c>
      <c r="CI650" s="3" t="s">
        <v>102</v>
      </c>
      <c r="CJ650" s="3" t="s">
        <v>502</v>
      </c>
      <c r="CK650" s="3" t="s">
        <v>1489</v>
      </c>
      <c r="CL650" s="3">
        <v>212296</v>
      </c>
      <c r="CM650" s="3">
        <v>792</v>
      </c>
      <c r="CN650" s="3">
        <v>30448</v>
      </c>
      <c r="CO650" s="3">
        <v>557</v>
      </c>
      <c r="CP650" s="3">
        <v>0</v>
      </c>
    </row>
    <row r="651" spans="1:94" ht="60">
      <c r="A651" s="4">
        <v>42015302730000</v>
      </c>
      <c r="B651" s="7">
        <v>4201530273</v>
      </c>
      <c r="C651" s="4">
        <f>COUNTIF(Table2[API 10/UWI],Table1[[#This Row],[Cleaned API]])</f>
        <v>1</v>
      </c>
      <c r="D651" s="7" t="str">
        <f>IFERROR(INDEX(Table2[Permit Type],MATCH(Table1[[#This Row],[Cleaned API]],Table2[API 10/UWI],0)), "Not in Permit List")</f>
        <v>Recomplete</v>
      </c>
      <c r="E651" s="7" t="str">
        <f>IF(AND(Table1[[#This Row],[Occurences in Magnum Permit List]]&gt;0, Table1[[#This Row],[Data Pull Permit Type]]="NewDrill"), "Y", "N")</f>
        <v>N</v>
      </c>
      <c r="F651" s="3" t="s">
        <v>89</v>
      </c>
      <c r="G651" s="3" t="s">
        <v>734</v>
      </c>
      <c r="H651" s="8">
        <v>3</v>
      </c>
      <c r="I651" s="3" t="s">
        <v>236</v>
      </c>
      <c r="J651" s="3" t="str">
        <f>LEFT(Table1[[#This Row],[County/Parish]],LEN(Table1[[#This Row],[County/Parish]])-5)</f>
        <v>AUSTIN</v>
      </c>
      <c r="K651" s="3" t="s">
        <v>674</v>
      </c>
      <c r="L651" s="3" t="s">
        <v>93</v>
      </c>
      <c r="M651" s="3" t="s">
        <v>211</v>
      </c>
      <c r="N651" s="3" t="s">
        <v>95</v>
      </c>
      <c r="O651" s="3">
        <v>12000</v>
      </c>
      <c r="P651" s="5">
        <v>38032</v>
      </c>
      <c r="Q651" s="5">
        <v>35674</v>
      </c>
      <c r="R651" s="5">
        <v>36770</v>
      </c>
      <c r="S651" s="3">
        <v>35</v>
      </c>
      <c r="T651" s="3">
        <v>155111</v>
      </c>
      <c r="V651" s="3">
        <v>4095</v>
      </c>
      <c r="X651" s="3">
        <v>4</v>
      </c>
      <c r="Y651" s="3">
        <v>10</v>
      </c>
      <c r="Z651" s="3">
        <v>2376</v>
      </c>
      <c r="AA651" s="3">
        <v>29947</v>
      </c>
      <c r="AD651" s="3">
        <v>285</v>
      </c>
      <c r="AE651" s="3">
        <v>1149</v>
      </c>
      <c r="AF651" s="3" t="s">
        <v>108</v>
      </c>
      <c r="AG651" s="3">
        <v>51268</v>
      </c>
      <c r="AH651" s="3">
        <v>9694</v>
      </c>
      <c r="AI651" s="3">
        <v>476</v>
      </c>
      <c r="AJ651" s="3" t="s">
        <v>181</v>
      </c>
      <c r="AK651" s="3">
        <v>2</v>
      </c>
      <c r="AL651" s="3">
        <v>14</v>
      </c>
      <c r="AM651" s="3">
        <v>75</v>
      </c>
      <c r="AN651" s="3">
        <v>86645</v>
      </c>
      <c r="AO651" s="3">
        <v>0</v>
      </c>
      <c r="AP651" s="3">
        <v>762</v>
      </c>
      <c r="AQ651" s="3">
        <v>26284</v>
      </c>
      <c r="AR651" s="5">
        <v>37742</v>
      </c>
      <c r="AS651" s="3">
        <v>844</v>
      </c>
      <c r="AT651" s="3">
        <v>0</v>
      </c>
      <c r="AU651" s="3">
        <v>0</v>
      </c>
      <c r="AV651" s="3">
        <v>38770</v>
      </c>
      <c r="AW651" s="3">
        <v>21352.668000000001</v>
      </c>
      <c r="AX651" s="3">
        <v>37880</v>
      </c>
      <c r="AY651" s="3">
        <v>46.832999999999998</v>
      </c>
      <c r="AZ651" s="3">
        <v>25.8</v>
      </c>
      <c r="BA651" s="3">
        <v>400</v>
      </c>
      <c r="BB651" s="3">
        <v>13970</v>
      </c>
      <c r="BC651" s="3">
        <v>4</v>
      </c>
      <c r="BD651" s="3">
        <v>364</v>
      </c>
      <c r="BE651" s="3">
        <v>7</v>
      </c>
      <c r="BF651" s="3">
        <v>2610</v>
      </c>
      <c r="BG651" s="3">
        <v>4</v>
      </c>
      <c r="BH651" s="3">
        <v>16</v>
      </c>
      <c r="BI651" s="3">
        <v>4</v>
      </c>
      <c r="BJ651" s="3">
        <v>9068</v>
      </c>
      <c r="BK651" s="3">
        <v>9082</v>
      </c>
      <c r="BL651" s="3">
        <v>0.63</v>
      </c>
      <c r="BM651" s="3">
        <v>46</v>
      </c>
      <c r="BN651" s="5">
        <v>35701</v>
      </c>
      <c r="BO651" s="3">
        <v>1</v>
      </c>
      <c r="BP651" s="3">
        <v>1</v>
      </c>
      <c r="BQ651" s="3" t="s">
        <v>1490</v>
      </c>
      <c r="BR651" s="3" t="s">
        <v>150</v>
      </c>
      <c r="BS651" s="3">
        <v>165208</v>
      </c>
      <c r="BT651" s="3">
        <v>14</v>
      </c>
      <c r="BV651" s="3" t="s">
        <v>624</v>
      </c>
      <c r="BW651" s="3" t="s">
        <v>99</v>
      </c>
      <c r="BX651" s="3">
        <v>3</v>
      </c>
      <c r="BY651" s="3" t="s">
        <v>100</v>
      </c>
      <c r="BZ651" s="3">
        <v>180</v>
      </c>
      <c r="CA651" s="3" t="s">
        <v>101</v>
      </c>
      <c r="CD651" s="3">
        <v>29.765663400000001</v>
      </c>
      <c r="CE651" s="3">
        <v>364</v>
      </c>
      <c r="CF651" s="3">
        <v>-96.189192399999996</v>
      </c>
      <c r="CG651" s="3">
        <v>2</v>
      </c>
      <c r="CI651" s="3" t="s">
        <v>102</v>
      </c>
      <c r="CJ651" s="3" t="s">
        <v>89</v>
      </c>
      <c r="CK651" s="3" t="s">
        <v>152</v>
      </c>
      <c r="CL651" s="3">
        <v>212190</v>
      </c>
      <c r="CM651" s="3">
        <v>431</v>
      </c>
      <c r="CN651" s="3">
        <v>9203</v>
      </c>
      <c r="CO651" s="3">
        <v>356</v>
      </c>
      <c r="CP651" s="3">
        <v>0</v>
      </c>
    </row>
    <row r="652" spans="1:94" ht="60">
      <c r="A652" s="4">
        <v>42015302410000</v>
      </c>
      <c r="B652" s="7">
        <v>4201530241</v>
      </c>
      <c r="C652" s="4">
        <f>COUNTIF(Table2[API 10/UWI],Table1[[#This Row],[Cleaned API]])</f>
        <v>2</v>
      </c>
      <c r="D652" s="7" t="str">
        <f>IFERROR(INDEX(Table2[Permit Type],MATCH(Table1[[#This Row],[Cleaned API]],Table2[API 10/UWI],0)), "Not in Permit List")</f>
        <v>Recomplete</v>
      </c>
      <c r="E652" s="7" t="str">
        <f>IF(AND(Table1[[#This Row],[Occurences in Magnum Permit List]]&gt;0, Table1[[#This Row],[Data Pull Permit Type]]="NewDrill"), "Y", "N")</f>
        <v>N</v>
      </c>
      <c r="F652" s="3" t="s">
        <v>89</v>
      </c>
      <c r="G652" s="3" t="s">
        <v>734</v>
      </c>
      <c r="H652" s="8">
        <v>1</v>
      </c>
      <c r="I652" s="3" t="s">
        <v>236</v>
      </c>
      <c r="J652" s="3" t="str">
        <f>LEFT(Table1[[#This Row],[County/Parish]],LEN(Table1[[#This Row],[County/Parish]])-5)</f>
        <v>AUSTIN</v>
      </c>
      <c r="K652" s="3" t="s">
        <v>753</v>
      </c>
      <c r="L652" s="3" t="s">
        <v>93</v>
      </c>
      <c r="M652" s="3" t="s">
        <v>211</v>
      </c>
      <c r="N652" s="3" t="s">
        <v>95</v>
      </c>
      <c r="O652" s="3">
        <v>11100</v>
      </c>
      <c r="P652" s="5">
        <v>38730</v>
      </c>
      <c r="Q652" s="5">
        <v>35643</v>
      </c>
      <c r="R652" s="5">
        <v>37987</v>
      </c>
      <c r="S652" s="3">
        <v>78</v>
      </c>
      <c r="T652" s="3">
        <v>219338</v>
      </c>
      <c r="V652" s="3">
        <v>3127</v>
      </c>
      <c r="Y652" s="3">
        <v>24</v>
      </c>
      <c r="Z652" s="3">
        <v>2427</v>
      </c>
      <c r="AA652" s="3">
        <v>39683</v>
      </c>
      <c r="AC652" s="3">
        <v>14</v>
      </c>
      <c r="AD652" s="3">
        <v>5164</v>
      </c>
      <c r="AE652" s="3">
        <v>1896</v>
      </c>
      <c r="AF652" s="3" t="s">
        <v>108</v>
      </c>
      <c r="AG652" s="3">
        <v>99061</v>
      </c>
      <c r="AH652" s="3">
        <v>18406</v>
      </c>
      <c r="AI652" s="3">
        <v>410</v>
      </c>
      <c r="AJ652" s="3" t="s">
        <v>181</v>
      </c>
      <c r="AK652" s="3">
        <v>5</v>
      </c>
      <c r="AL652" s="3">
        <v>99</v>
      </c>
      <c r="AM652" s="3">
        <v>565</v>
      </c>
      <c r="AN652" s="3">
        <v>592900</v>
      </c>
      <c r="AO652" s="3">
        <v>1</v>
      </c>
      <c r="AP652" s="3">
        <v>110</v>
      </c>
      <c r="AQ652" s="3">
        <v>3368</v>
      </c>
      <c r="AR652" s="5">
        <v>37978</v>
      </c>
      <c r="AS652" s="3">
        <v>124</v>
      </c>
      <c r="AT652" s="3">
        <v>50</v>
      </c>
      <c r="AU652" s="3">
        <v>500</v>
      </c>
      <c r="AV652" s="3">
        <v>121960</v>
      </c>
      <c r="AW652" s="3">
        <v>1010000</v>
      </c>
      <c r="AX652" s="3">
        <v>70140</v>
      </c>
      <c r="AY652" s="3">
        <v>0.99</v>
      </c>
      <c r="AZ652" s="3">
        <v>8.1999999999999993</v>
      </c>
      <c r="BA652" s="3">
        <v>0</v>
      </c>
      <c r="BB652" s="3">
        <v>25588</v>
      </c>
      <c r="BC652" s="3">
        <v>3</v>
      </c>
      <c r="BD652" s="3">
        <v>683</v>
      </c>
      <c r="BE652" s="3">
        <v>3</v>
      </c>
      <c r="BF652" s="3">
        <v>4948</v>
      </c>
      <c r="BG652" s="3">
        <v>3</v>
      </c>
      <c r="BH652" s="3">
        <v>30</v>
      </c>
      <c r="BI652" s="3">
        <v>3</v>
      </c>
      <c r="BJ652" s="3">
        <v>9876</v>
      </c>
      <c r="BK652" s="3">
        <v>9894</v>
      </c>
      <c r="BL652" s="3">
        <v>0.74</v>
      </c>
      <c r="BM652" s="3">
        <v>45.1</v>
      </c>
      <c r="BN652" s="5">
        <v>35667</v>
      </c>
      <c r="BO652" s="3">
        <v>1</v>
      </c>
      <c r="BP652" s="3">
        <v>1</v>
      </c>
      <c r="BQ652" s="3" t="s">
        <v>1490</v>
      </c>
      <c r="BR652" s="3" t="s">
        <v>150</v>
      </c>
      <c r="BS652" s="3">
        <v>165102</v>
      </c>
      <c r="BT652" s="3">
        <v>18</v>
      </c>
      <c r="BV652" s="3" t="s">
        <v>624</v>
      </c>
      <c r="BW652" s="3" t="s">
        <v>99</v>
      </c>
      <c r="BX652" s="3">
        <v>3</v>
      </c>
      <c r="BY652" s="3" t="s">
        <v>100</v>
      </c>
      <c r="BZ652" s="3">
        <v>180</v>
      </c>
      <c r="CA652" s="3" t="s">
        <v>101</v>
      </c>
      <c r="CD652" s="3">
        <v>29.7653748</v>
      </c>
      <c r="CE652" s="3">
        <v>364</v>
      </c>
      <c r="CF652" s="3">
        <v>-96.194049800000002</v>
      </c>
      <c r="CG652" s="3">
        <v>2</v>
      </c>
      <c r="CI652" s="3" t="s">
        <v>102</v>
      </c>
      <c r="CJ652" s="3" t="s">
        <v>89</v>
      </c>
      <c r="CK652" s="3" t="s">
        <v>152</v>
      </c>
      <c r="CL652" s="3">
        <v>212172</v>
      </c>
      <c r="CM652" s="3">
        <v>1</v>
      </c>
      <c r="CN652" s="3">
        <v>1010</v>
      </c>
      <c r="CO652" s="3">
        <v>37</v>
      </c>
      <c r="CP652" s="3">
        <v>0</v>
      </c>
    </row>
    <row r="653" spans="1:94" ht="60">
      <c r="A653" s="4">
        <v>42015302450000</v>
      </c>
      <c r="B653" s="7">
        <v>4201530245</v>
      </c>
      <c r="C653" s="4">
        <f>COUNTIF(Table2[API 10/UWI],Table1[[#This Row],[Cleaned API]])</f>
        <v>1</v>
      </c>
      <c r="D653" s="7" t="str">
        <f>IFERROR(INDEX(Table2[Permit Type],MATCH(Table1[[#This Row],[Cleaned API]],Table2[API 10/UWI],0)), "Not in Permit List")</f>
        <v>ReEnter</v>
      </c>
      <c r="E653" s="7" t="str">
        <f>IF(AND(Table1[[#This Row],[Occurences in Magnum Permit List]]&gt;0, Table1[[#This Row],[Data Pull Permit Type]]="NewDrill"), "Y", "N")</f>
        <v>N</v>
      </c>
      <c r="F653" s="3" t="s">
        <v>89</v>
      </c>
      <c r="G653" s="3" t="s">
        <v>1491</v>
      </c>
      <c r="H653" s="8">
        <v>1</v>
      </c>
      <c r="I653" s="3" t="s">
        <v>236</v>
      </c>
      <c r="J653" s="3" t="str">
        <f>LEFT(Table1[[#This Row],[County/Parish]],LEN(Table1[[#This Row],[County/Parish]])-5)</f>
        <v>AUSTIN</v>
      </c>
      <c r="K653" s="3" t="s">
        <v>956</v>
      </c>
      <c r="L653" s="3" t="s">
        <v>93</v>
      </c>
      <c r="M653" s="3" t="s">
        <v>94</v>
      </c>
      <c r="N653" s="3" t="s">
        <v>95</v>
      </c>
      <c r="O653" s="3">
        <v>10596</v>
      </c>
      <c r="P653" s="5">
        <v>35465</v>
      </c>
      <c r="Q653" s="5">
        <v>35643</v>
      </c>
      <c r="R653" s="5">
        <v>43983</v>
      </c>
      <c r="S653" s="3">
        <v>274</v>
      </c>
      <c r="T653" s="3">
        <v>2247882</v>
      </c>
      <c r="U653" s="3">
        <v>138</v>
      </c>
      <c r="V653" s="3">
        <v>32397</v>
      </c>
      <c r="W653" s="3">
        <v>4</v>
      </c>
      <c r="X653" s="3">
        <v>249</v>
      </c>
      <c r="Y653" s="3">
        <v>4871</v>
      </c>
      <c r="Z653" s="3">
        <v>15140</v>
      </c>
      <c r="AA653" s="3">
        <v>407044</v>
      </c>
      <c r="AC653" s="3">
        <v>119</v>
      </c>
      <c r="AD653" s="3">
        <v>2850</v>
      </c>
      <c r="AE653" s="3">
        <v>2471</v>
      </c>
      <c r="AF653" s="3" t="s">
        <v>108</v>
      </c>
      <c r="AG653" s="3">
        <v>82768</v>
      </c>
      <c r="AH653" s="3">
        <v>16266</v>
      </c>
      <c r="AI653" s="3">
        <v>306</v>
      </c>
      <c r="AJ653" s="3" t="s">
        <v>181</v>
      </c>
      <c r="AK653" s="3">
        <v>14</v>
      </c>
      <c r="AL653" s="3">
        <v>73</v>
      </c>
      <c r="AM653" s="3">
        <v>354</v>
      </c>
      <c r="AN653" s="3">
        <v>437933</v>
      </c>
      <c r="AO653" s="3">
        <v>42</v>
      </c>
      <c r="AP653" s="3">
        <v>420</v>
      </c>
      <c r="AQ653" s="3">
        <v>28884</v>
      </c>
      <c r="AR653" s="5">
        <v>41430</v>
      </c>
      <c r="AS653" s="3">
        <v>250</v>
      </c>
      <c r="AT653" s="3">
        <v>37</v>
      </c>
      <c r="AU653" s="3">
        <v>290</v>
      </c>
      <c r="AV653" s="3">
        <v>25360</v>
      </c>
      <c r="AW653" s="3">
        <v>39098.963000000003</v>
      </c>
      <c r="AX653" s="3">
        <v>69390</v>
      </c>
      <c r="AY653" s="3">
        <v>25.576000000000001</v>
      </c>
      <c r="AZ653" s="3">
        <v>39.4</v>
      </c>
      <c r="BA653" s="3">
        <v>51.1</v>
      </c>
      <c r="BB653" s="3">
        <v>21991</v>
      </c>
      <c r="BC653" s="3">
        <v>10</v>
      </c>
      <c r="BD653" s="3">
        <v>525</v>
      </c>
      <c r="BE653" s="3">
        <v>5</v>
      </c>
      <c r="BF653" s="3">
        <v>4056</v>
      </c>
      <c r="BG653" s="3">
        <v>10</v>
      </c>
      <c r="BH653" s="3">
        <v>24</v>
      </c>
      <c r="BI653" s="3">
        <v>10</v>
      </c>
      <c r="BJ653" s="3">
        <v>10468</v>
      </c>
      <c r="BK653" s="3">
        <v>10484</v>
      </c>
      <c r="BL653" s="3">
        <v>0.73</v>
      </c>
      <c r="BM653" s="3">
        <v>51.2</v>
      </c>
      <c r="BN653" s="5">
        <v>35663</v>
      </c>
      <c r="BO653" s="3">
        <v>1</v>
      </c>
      <c r="BP653" s="3">
        <v>1</v>
      </c>
      <c r="BQ653" s="3" t="s">
        <v>89</v>
      </c>
      <c r="BR653" s="3" t="s">
        <v>150</v>
      </c>
      <c r="BS653" s="3">
        <v>164970</v>
      </c>
      <c r="BT653" s="3">
        <v>16</v>
      </c>
      <c r="BV653" s="3" t="s">
        <v>640</v>
      </c>
      <c r="BW653" s="3" t="s">
        <v>99</v>
      </c>
      <c r="BX653" s="3">
        <v>3</v>
      </c>
      <c r="BY653" s="3" t="s">
        <v>100</v>
      </c>
      <c r="CA653" s="3" t="s">
        <v>101</v>
      </c>
      <c r="CD653" s="3">
        <v>29.974827999999999</v>
      </c>
      <c r="CE653" s="3">
        <v>4</v>
      </c>
      <c r="CF653" s="3">
        <v>-96.348135799999994</v>
      </c>
      <c r="CI653" s="3" t="s">
        <v>102</v>
      </c>
      <c r="CJ653" s="3" t="s">
        <v>89</v>
      </c>
      <c r="CK653" s="3" t="s">
        <v>505</v>
      </c>
      <c r="CL653" s="3">
        <v>212158</v>
      </c>
      <c r="CM653" s="3">
        <v>1061</v>
      </c>
      <c r="CN653" s="3">
        <v>41484</v>
      </c>
      <c r="CO653" s="3">
        <v>360</v>
      </c>
      <c r="CP653" s="3">
        <v>0</v>
      </c>
    </row>
    <row r="654" spans="1:94" ht="75">
      <c r="A654" s="4">
        <v>42089304400000</v>
      </c>
      <c r="B654" s="7">
        <v>4208930440</v>
      </c>
      <c r="C654" s="4">
        <f>COUNTIF(Table2[API 10/UWI],Table1[[#This Row],[Cleaned API]])</f>
        <v>1</v>
      </c>
      <c r="D654" s="7" t="str">
        <f>IFERROR(INDEX(Table2[Permit Type],MATCH(Table1[[#This Row],[Cleaned API]],Table2[API 10/UWI],0)), "Not in Permit List")</f>
        <v>Recomplete</v>
      </c>
      <c r="E654" s="7" t="str">
        <f>IF(AND(Table1[[#This Row],[Occurences in Magnum Permit List]]&gt;0, Table1[[#This Row],[Data Pull Permit Type]]="NewDrill"), "Y", "N")</f>
        <v>N</v>
      </c>
      <c r="F654" s="3" t="s">
        <v>502</v>
      </c>
      <c r="G654" s="3" t="s">
        <v>1492</v>
      </c>
      <c r="H654" s="8">
        <v>1</v>
      </c>
      <c r="I654" s="3" t="s">
        <v>179</v>
      </c>
      <c r="J654" s="3" t="str">
        <f>LEFT(Table1[[#This Row],[County/Parish]],LEN(Table1[[#This Row],[County/Parish]])-5)</f>
        <v>COLORADO</v>
      </c>
      <c r="K654" s="3" t="s">
        <v>1493</v>
      </c>
      <c r="L654" s="3" t="s">
        <v>93</v>
      </c>
      <c r="M654" s="3" t="s">
        <v>194</v>
      </c>
      <c r="N654" s="3" t="s">
        <v>95</v>
      </c>
      <c r="O654" s="3">
        <v>10268</v>
      </c>
      <c r="P654" s="5">
        <v>35433</v>
      </c>
      <c r="Q654" s="5">
        <v>35551</v>
      </c>
      <c r="R654" s="5">
        <v>36465</v>
      </c>
      <c r="S654" s="3">
        <v>26</v>
      </c>
      <c r="T654" s="3">
        <v>42087</v>
      </c>
      <c r="V654" s="3">
        <v>720</v>
      </c>
      <c r="Y654" s="3">
        <v>231</v>
      </c>
      <c r="Z654" s="3">
        <v>104</v>
      </c>
      <c r="AA654" s="3">
        <v>7735</v>
      </c>
      <c r="AC654" s="3">
        <v>62</v>
      </c>
      <c r="AD654" s="3">
        <v>2062</v>
      </c>
      <c r="AE654" s="3">
        <v>560</v>
      </c>
      <c r="AF654" s="3" t="s">
        <v>108</v>
      </c>
      <c r="AG654" s="3">
        <v>25682</v>
      </c>
      <c r="AH654" s="3">
        <v>4840</v>
      </c>
      <c r="AI654" s="3">
        <v>64</v>
      </c>
      <c r="AJ654" s="3" t="s">
        <v>181</v>
      </c>
      <c r="AK654" s="3">
        <v>5</v>
      </c>
      <c r="AL654" s="3">
        <v>40</v>
      </c>
      <c r="AM654" s="3">
        <v>213</v>
      </c>
      <c r="AN654" s="3">
        <v>242933</v>
      </c>
      <c r="AO654" s="3">
        <v>1</v>
      </c>
      <c r="AP654" s="3">
        <v>127</v>
      </c>
      <c r="AQ654" s="3">
        <v>13906</v>
      </c>
      <c r="AR654" s="5">
        <v>37196</v>
      </c>
      <c r="AS654" s="3">
        <v>35</v>
      </c>
      <c r="AT654" s="3">
        <v>0</v>
      </c>
      <c r="AU654" s="3">
        <v>0</v>
      </c>
      <c r="AV654" s="3">
        <v>42910</v>
      </c>
      <c r="AX654" s="3">
        <v>58450</v>
      </c>
      <c r="AZ654" s="3">
        <v>23.3</v>
      </c>
      <c r="BA654" s="3">
        <v>0</v>
      </c>
      <c r="BB654" s="3">
        <v>7275</v>
      </c>
      <c r="BC654" s="3">
        <v>3</v>
      </c>
      <c r="BD654" s="3">
        <v>214</v>
      </c>
      <c r="BE654" s="3">
        <v>4</v>
      </c>
      <c r="BF654" s="3">
        <v>1248</v>
      </c>
      <c r="BG654" s="3">
        <v>3</v>
      </c>
      <c r="BH654" s="3">
        <v>7</v>
      </c>
      <c r="BI654" s="3">
        <v>3</v>
      </c>
      <c r="BJ654" s="3">
        <v>9422</v>
      </c>
      <c r="BK654" s="3">
        <v>9446</v>
      </c>
      <c r="BL654" s="3">
        <v>0.67</v>
      </c>
      <c r="BM654" s="3">
        <v>50.9</v>
      </c>
      <c r="BN654" s="5">
        <v>35572</v>
      </c>
      <c r="BO654" s="3">
        <v>1</v>
      </c>
      <c r="BP654" s="3">
        <v>1</v>
      </c>
      <c r="BQ654" s="3" t="s">
        <v>502</v>
      </c>
      <c r="BR654" s="3" t="s">
        <v>165</v>
      </c>
      <c r="BS654" s="3">
        <v>164135</v>
      </c>
      <c r="BT654" s="3">
        <v>24</v>
      </c>
      <c r="BV654" s="3" t="s">
        <v>1494</v>
      </c>
      <c r="BW654" s="3" t="s">
        <v>99</v>
      </c>
      <c r="BX654" s="3">
        <v>3</v>
      </c>
      <c r="BY654" s="3" t="s">
        <v>100</v>
      </c>
      <c r="CA654" s="3" t="s">
        <v>101</v>
      </c>
      <c r="CD654" s="3">
        <v>29.710713899999998</v>
      </c>
      <c r="CE654" s="3">
        <v>44</v>
      </c>
      <c r="CF654" s="3">
        <v>-96.532763799999998</v>
      </c>
      <c r="CI654" s="3" t="s">
        <v>102</v>
      </c>
      <c r="CJ654" s="3" t="s">
        <v>502</v>
      </c>
      <c r="CK654" s="3" t="s">
        <v>1495</v>
      </c>
      <c r="CL654" s="3">
        <v>212100</v>
      </c>
      <c r="CN654" s="3">
        <v>835</v>
      </c>
      <c r="CO654" s="3">
        <v>1</v>
      </c>
      <c r="CP654" s="3">
        <v>0</v>
      </c>
    </row>
    <row r="655" spans="1:94" ht="45">
      <c r="A655" s="4">
        <v>42089320010000</v>
      </c>
      <c r="B655" s="7">
        <v>4208932001</v>
      </c>
      <c r="C655" s="4">
        <f>COUNTIF(Table2[API 10/UWI],Table1[[#This Row],[Cleaned API]])</f>
        <v>3</v>
      </c>
      <c r="D655" s="7" t="str">
        <f>IFERROR(INDEX(Table2[Permit Type],MATCH(Table1[[#This Row],[Cleaned API]],Table2[API 10/UWI],0)), "Not in Permit List")</f>
        <v>Recomplete</v>
      </c>
      <c r="E655" s="7" t="str">
        <f>IF(AND(Table1[[#This Row],[Occurences in Magnum Permit List]]&gt;0, Table1[[#This Row],[Data Pull Permit Type]]="NewDrill"), "Y", "N")</f>
        <v>N</v>
      </c>
      <c r="F655" s="3" t="s">
        <v>502</v>
      </c>
      <c r="G655" s="3" t="s">
        <v>1485</v>
      </c>
      <c r="H655" s="8">
        <v>1</v>
      </c>
      <c r="I655" s="3" t="s">
        <v>179</v>
      </c>
      <c r="J655" s="3" t="str">
        <f>LEFT(Table1[[#This Row],[County/Parish]],LEN(Table1[[#This Row],[County/Parish]])-5)</f>
        <v>COLORADO</v>
      </c>
      <c r="K655" s="3" t="s">
        <v>315</v>
      </c>
      <c r="L655" s="3" t="s">
        <v>93</v>
      </c>
      <c r="M655" s="3" t="s">
        <v>94</v>
      </c>
      <c r="N655" s="3" t="s">
        <v>95</v>
      </c>
      <c r="O655" s="3">
        <v>11500</v>
      </c>
      <c r="P655" s="5">
        <v>35315</v>
      </c>
      <c r="Q655" s="5">
        <v>35582</v>
      </c>
      <c r="R655" s="5">
        <v>35735</v>
      </c>
      <c r="S655" s="3">
        <v>6</v>
      </c>
      <c r="T655" s="3">
        <v>43968</v>
      </c>
      <c r="V655" s="3">
        <v>1592</v>
      </c>
      <c r="X655" s="3">
        <v>6</v>
      </c>
      <c r="Y655" s="3">
        <v>173</v>
      </c>
      <c r="Z655" s="3">
        <v>323</v>
      </c>
      <c r="AA655" s="3">
        <v>8920</v>
      </c>
      <c r="AC655" s="3">
        <v>194</v>
      </c>
      <c r="AD655" s="3">
        <v>4138</v>
      </c>
      <c r="AE655" s="3">
        <v>1592</v>
      </c>
      <c r="AF655" s="3" t="s">
        <v>108</v>
      </c>
      <c r="AG655" s="3">
        <v>43968</v>
      </c>
      <c r="AH655" s="3">
        <v>8920</v>
      </c>
      <c r="AI655" s="3">
        <v>323</v>
      </c>
      <c r="AJ655" s="3" t="s">
        <v>181</v>
      </c>
      <c r="AK655" s="3">
        <v>15</v>
      </c>
      <c r="AL655" s="3">
        <v>82</v>
      </c>
      <c r="AM655" s="3">
        <v>402</v>
      </c>
      <c r="AN655" s="3">
        <v>492903</v>
      </c>
      <c r="AO655" s="3">
        <v>1</v>
      </c>
      <c r="AR655" s="5">
        <v>35621</v>
      </c>
      <c r="AT655" s="3">
        <v>1765</v>
      </c>
      <c r="AU655" s="3">
        <v>2925</v>
      </c>
      <c r="AV655" s="3">
        <v>26440</v>
      </c>
      <c r="AW655" s="3">
        <v>27618.09</v>
      </c>
      <c r="AX655" s="3">
        <v>27620</v>
      </c>
      <c r="AY655" s="3">
        <v>36.207999999999998</v>
      </c>
      <c r="AZ655" s="3">
        <v>37.799999999999997</v>
      </c>
      <c r="BA655" s="3">
        <v>34.700000000000003</v>
      </c>
      <c r="BB655" s="3">
        <v>13898</v>
      </c>
      <c r="BC655" s="3">
        <v>3</v>
      </c>
      <c r="BD655" s="3">
        <v>485</v>
      </c>
      <c r="BE655" s="3">
        <v>3</v>
      </c>
      <c r="BF655" s="3">
        <v>2801</v>
      </c>
      <c r="BG655" s="3">
        <v>3</v>
      </c>
      <c r="BH655" s="3">
        <v>17</v>
      </c>
      <c r="BI655" s="3">
        <v>3</v>
      </c>
      <c r="BJ655" s="3">
        <v>9989</v>
      </c>
      <c r="BK655" s="3">
        <v>9995</v>
      </c>
      <c r="BL655" s="3">
        <v>0.68</v>
      </c>
      <c r="BM655" s="3">
        <v>55.6</v>
      </c>
      <c r="BN655" s="5">
        <v>35594</v>
      </c>
      <c r="BO655" s="3">
        <v>1</v>
      </c>
      <c r="BP655" s="3">
        <v>1</v>
      </c>
      <c r="BQ655" s="3" t="s">
        <v>1496</v>
      </c>
      <c r="BR655" s="3" t="s">
        <v>1188</v>
      </c>
      <c r="BS655" s="3">
        <v>163852</v>
      </c>
      <c r="BT655" s="3">
        <v>6</v>
      </c>
      <c r="BV655" s="3" t="s">
        <v>1488</v>
      </c>
      <c r="BW655" s="3" t="s">
        <v>99</v>
      </c>
      <c r="BX655" s="3">
        <v>3</v>
      </c>
      <c r="BY655" s="3" t="s">
        <v>100</v>
      </c>
      <c r="CA655" s="3" t="s">
        <v>101</v>
      </c>
      <c r="CD655" s="3">
        <v>29.622781700000001</v>
      </c>
      <c r="CE655" s="3">
        <v>114</v>
      </c>
      <c r="CF655" s="3">
        <v>-96.609231399999999</v>
      </c>
      <c r="CI655" s="3" t="s">
        <v>102</v>
      </c>
      <c r="CJ655" s="3" t="s">
        <v>502</v>
      </c>
      <c r="CK655" s="3" t="s">
        <v>1489</v>
      </c>
      <c r="CL655" s="3">
        <v>212055</v>
      </c>
      <c r="CM655" s="3">
        <v>1592</v>
      </c>
      <c r="CN655" s="3">
        <v>43968</v>
      </c>
      <c r="CO655" s="3">
        <v>323</v>
      </c>
      <c r="CP655" s="3">
        <v>0</v>
      </c>
    </row>
    <row r="656" spans="1:94" ht="45">
      <c r="A656" s="4">
        <v>42015304820000</v>
      </c>
      <c r="B656" s="7">
        <v>4201530482</v>
      </c>
      <c r="C656" s="4">
        <f>COUNTIF(Table2[API 10/UWI],Table1[[#This Row],[Cleaned API]])</f>
        <v>0</v>
      </c>
      <c r="D656" s="7" t="str">
        <f>IFERROR(INDEX(Table2[Permit Type],MATCH(Table1[[#This Row],[Cleaned API]],Table2[API 10/UWI],0)), "Not in Permit List")</f>
        <v>Not in Permit List</v>
      </c>
      <c r="E656" s="7" t="str">
        <f>IF(AND(Table1[[#This Row],[Occurences in Magnum Permit List]]&gt;0, Table1[[#This Row],[Data Pull Permit Type]]="NewDrill"), "Y", "N")</f>
        <v>N</v>
      </c>
      <c r="F656" s="3" t="s">
        <v>89</v>
      </c>
      <c r="G656" s="3" t="s">
        <v>1497</v>
      </c>
      <c r="H656" s="8">
        <v>4</v>
      </c>
      <c r="I656" s="3" t="s">
        <v>236</v>
      </c>
      <c r="J656" s="3" t="str">
        <f>LEFT(Table1[[#This Row],[County/Parish]],LEN(Table1[[#This Row],[County/Parish]])-5)</f>
        <v>AUSTIN</v>
      </c>
      <c r="K656" s="3" t="s">
        <v>644</v>
      </c>
      <c r="L656" s="3" t="s">
        <v>93</v>
      </c>
      <c r="M656" s="3" t="s">
        <v>94</v>
      </c>
      <c r="N656" s="3" t="s">
        <v>95</v>
      </c>
      <c r="O656" s="3">
        <v>11920</v>
      </c>
      <c r="P656" s="5">
        <v>33763</v>
      </c>
      <c r="Q656" s="5">
        <v>35521</v>
      </c>
      <c r="R656" s="5">
        <v>37377</v>
      </c>
      <c r="S656" s="3">
        <v>33</v>
      </c>
      <c r="T656" s="3">
        <v>277123</v>
      </c>
      <c r="V656" s="3">
        <v>1721</v>
      </c>
      <c r="Y656" s="3">
        <v>89</v>
      </c>
      <c r="Z656" s="3">
        <v>6246</v>
      </c>
      <c r="AA656" s="3">
        <v>47908</v>
      </c>
      <c r="AC656" s="3">
        <v>43</v>
      </c>
      <c r="AD656" s="3">
        <v>4943</v>
      </c>
      <c r="AE656" s="3">
        <v>557</v>
      </c>
      <c r="AF656" s="3" t="s">
        <v>108</v>
      </c>
      <c r="AG656" s="3">
        <v>142034</v>
      </c>
      <c r="AH656" s="3">
        <v>24229</v>
      </c>
      <c r="AI656" s="3">
        <v>109</v>
      </c>
      <c r="AJ656" s="3" t="s">
        <v>181</v>
      </c>
      <c r="AK656" s="3">
        <v>1</v>
      </c>
      <c r="AL656" s="3">
        <v>176</v>
      </c>
      <c r="AM656" s="3">
        <v>1050</v>
      </c>
      <c r="AN656" s="3">
        <v>1055774</v>
      </c>
      <c r="AO656" s="3">
        <v>4</v>
      </c>
      <c r="AR656" s="5">
        <v>42491</v>
      </c>
      <c r="AT656" s="3">
        <v>0</v>
      </c>
      <c r="AU656" s="3">
        <v>0</v>
      </c>
      <c r="AV656" s="3">
        <v>1049770</v>
      </c>
      <c r="AX656" s="3">
        <v>161020</v>
      </c>
      <c r="AZ656" s="3">
        <v>1</v>
      </c>
      <c r="BA656" s="3">
        <v>0</v>
      </c>
      <c r="BB656" s="3">
        <v>32984</v>
      </c>
      <c r="BC656" s="3">
        <v>3</v>
      </c>
      <c r="BD656" s="3">
        <v>203</v>
      </c>
      <c r="BE656" s="3">
        <v>3</v>
      </c>
      <c r="BF656" s="3">
        <v>5700</v>
      </c>
      <c r="BG656" s="3">
        <v>3</v>
      </c>
      <c r="BH656" s="3">
        <v>34</v>
      </c>
      <c r="BI656" s="3">
        <v>3</v>
      </c>
      <c r="BJ656" s="3">
        <v>9036</v>
      </c>
      <c r="BK656" s="3">
        <v>9094</v>
      </c>
      <c r="BL656" s="3">
        <v>0.52</v>
      </c>
      <c r="BM656" s="3">
        <v>45.2</v>
      </c>
      <c r="BN656" s="5">
        <v>35534</v>
      </c>
      <c r="BO656" s="3">
        <v>1</v>
      </c>
      <c r="BP656" s="3">
        <v>1</v>
      </c>
      <c r="BQ656" s="3" t="s">
        <v>89</v>
      </c>
      <c r="BS656" s="3">
        <v>163161</v>
      </c>
      <c r="BT656" s="3">
        <v>58</v>
      </c>
      <c r="BV656" s="3" t="s">
        <v>624</v>
      </c>
      <c r="BW656" s="3" t="s">
        <v>99</v>
      </c>
      <c r="BX656" s="3">
        <v>3</v>
      </c>
      <c r="BY656" s="3" t="s">
        <v>100</v>
      </c>
      <c r="BZ656" s="3">
        <v>180</v>
      </c>
      <c r="CA656" s="3" t="s">
        <v>101</v>
      </c>
      <c r="CD656" s="3">
        <v>29.7699842</v>
      </c>
      <c r="CE656" s="3">
        <v>364</v>
      </c>
      <c r="CF656" s="3">
        <v>-96.191175000000001</v>
      </c>
      <c r="CG656" s="3">
        <v>2</v>
      </c>
      <c r="CI656" s="3" t="s">
        <v>102</v>
      </c>
      <c r="CJ656" s="3" t="s">
        <v>89</v>
      </c>
      <c r="CK656" s="3" t="s">
        <v>152</v>
      </c>
      <c r="CL656" s="3">
        <v>211998</v>
      </c>
      <c r="CN656" s="3">
        <v>89</v>
      </c>
      <c r="CO656" s="3">
        <v>4</v>
      </c>
      <c r="CP656" s="3">
        <v>1988</v>
      </c>
    </row>
    <row r="657" spans="1:94" ht="75">
      <c r="A657" s="4">
        <v>42481339680000</v>
      </c>
      <c r="B657" s="7">
        <v>4248133968</v>
      </c>
      <c r="C657" s="4">
        <f>COUNTIF(Table2[API 10/UWI],Table1[[#This Row],[Cleaned API]])</f>
        <v>0</v>
      </c>
      <c r="D657" s="7" t="str">
        <f>IFERROR(INDEX(Table2[Permit Type],MATCH(Table1[[#This Row],[Cleaned API]],Table2[API 10/UWI],0)), "Not in Permit List")</f>
        <v>Not in Permit List</v>
      </c>
      <c r="E657" s="7" t="str">
        <f>IF(AND(Table1[[#This Row],[Occurences in Magnum Permit List]]&gt;0, Table1[[#This Row],[Data Pull Permit Type]]="NewDrill"), "Y", "N")</f>
        <v>N</v>
      </c>
      <c r="F657" s="3" t="s">
        <v>89</v>
      </c>
      <c r="G657" s="3" t="s">
        <v>1498</v>
      </c>
      <c r="H657" s="8">
        <v>2</v>
      </c>
      <c r="I657" s="3" t="s">
        <v>142</v>
      </c>
      <c r="J657" s="3" t="str">
        <f>LEFT(Table1[[#This Row],[County/Parish]],LEN(Table1[[#This Row],[County/Parish]])-5)</f>
        <v>WHARTON</v>
      </c>
      <c r="K657" s="3" t="s">
        <v>1499</v>
      </c>
      <c r="L657" s="3" t="s">
        <v>93</v>
      </c>
      <c r="M657" s="3" t="s">
        <v>94</v>
      </c>
      <c r="N657" s="3" t="s">
        <v>95</v>
      </c>
      <c r="O657" s="3">
        <v>8766</v>
      </c>
      <c r="P657" s="5">
        <v>35542</v>
      </c>
      <c r="Q657" s="5">
        <v>35551</v>
      </c>
      <c r="R657" s="5">
        <v>38231</v>
      </c>
      <c r="S657" s="3">
        <v>89</v>
      </c>
      <c r="T657" s="3">
        <v>9200528</v>
      </c>
      <c r="V657" s="3">
        <v>158593</v>
      </c>
      <c r="X657" s="3">
        <v>59</v>
      </c>
      <c r="Y657" s="3">
        <v>3628</v>
      </c>
      <c r="Z657" s="3">
        <v>29854</v>
      </c>
      <c r="AA657" s="3">
        <v>1692014</v>
      </c>
      <c r="AD657" s="3">
        <v>534</v>
      </c>
      <c r="AE657" s="3">
        <v>64511</v>
      </c>
      <c r="AF657" s="3" t="s">
        <v>108</v>
      </c>
      <c r="AG657" s="3">
        <v>2098340</v>
      </c>
      <c r="AH657" s="3">
        <v>414234</v>
      </c>
      <c r="AI657" s="3">
        <v>1804</v>
      </c>
      <c r="AK657" s="3">
        <v>449</v>
      </c>
      <c r="AL657" s="3">
        <v>2420</v>
      </c>
      <c r="AM657" s="3">
        <v>11825</v>
      </c>
      <c r="AN657" s="3">
        <v>14518900</v>
      </c>
      <c r="AO657" s="3">
        <v>34</v>
      </c>
      <c r="AP657" s="3">
        <v>4397</v>
      </c>
      <c r="AQ657" s="3">
        <v>230151</v>
      </c>
      <c r="AR657" s="5">
        <v>42491</v>
      </c>
      <c r="AS657" s="3">
        <v>3296</v>
      </c>
      <c r="AT657" s="3">
        <v>0</v>
      </c>
      <c r="AU657" s="3">
        <v>0</v>
      </c>
      <c r="AV657" s="3">
        <v>26340</v>
      </c>
      <c r="AW657" s="3">
        <v>69728.506999999998</v>
      </c>
      <c r="AX657" s="3">
        <v>58010</v>
      </c>
      <c r="AY657" s="3">
        <v>14.340999999999999</v>
      </c>
      <c r="AZ657" s="3">
        <v>38</v>
      </c>
      <c r="BA657" s="3">
        <v>16.3</v>
      </c>
      <c r="BB657" s="3">
        <v>551424</v>
      </c>
      <c r="BC657" s="3">
        <v>3</v>
      </c>
      <c r="BD657" s="3">
        <v>18407</v>
      </c>
      <c r="BE657" s="3">
        <v>2</v>
      </c>
      <c r="BF657" s="3">
        <v>110311</v>
      </c>
      <c r="BG657" s="3">
        <v>3</v>
      </c>
      <c r="BH657" s="3">
        <v>662</v>
      </c>
      <c r="BI657" s="3">
        <v>3</v>
      </c>
      <c r="BJ657" s="3">
        <v>8486</v>
      </c>
      <c r="BK657" s="3">
        <v>8552</v>
      </c>
      <c r="BL657" s="3">
        <v>0.68</v>
      </c>
      <c r="BM657" s="3">
        <v>50</v>
      </c>
      <c r="BN657" s="5">
        <v>35569</v>
      </c>
      <c r="BO657" s="3">
        <v>1</v>
      </c>
      <c r="BP657" s="3">
        <v>1</v>
      </c>
      <c r="BQ657" s="3" t="s">
        <v>988</v>
      </c>
      <c r="BR657" s="3" t="s">
        <v>212</v>
      </c>
      <c r="BS657" s="3">
        <v>163144</v>
      </c>
      <c r="BT657" s="3">
        <v>66</v>
      </c>
      <c r="BV657" s="3" t="s">
        <v>1500</v>
      </c>
      <c r="BW657" s="3" t="s">
        <v>99</v>
      </c>
      <c r="BX657" s="3">
        <v>3</v>
      </c>
      <c r="BY657" s="3" t="s">
        <v>100</v>
      </c>
      <c r="CA657" s="3" t="s">
        <v>101</v>
      </c>
      <c r="CD657" s="3">
        <v>29.426695599999999</v>
      </c>
      <c r="CE657" s="3">
        <v>93</v>
      </c>
      <c r="CF657" s="3">
        <v>-96.2191318</v>
      </c>
      <c r="CI657" s="3" t="s">
        <v>102</v>
      </c>
      <c r="CJ657" s="3" t="s">
        <v>89</v>
      </c>
      <c r="CK657" s="3" t="s">
        <v>1501</v>
      </c>
      <c r="CL657" s="3">
        <v>211995</v>
      </c>
      <c r="CM657" s="3">
        <v>1989</v>
      </c>
      <c r="CN657" s="3">
        <v>138690</v>
      </c>
      <c r="CO657" s="3">
        <v>1832</v>
      </c>
      <c r="CP657" s="3">
        <v>0</v>
      </c>
    </row>
    <row r="658" spans="1:94" ht="60">
      <c r="A658" s="4">
        <v>42089320010000</v>
      </c>
      <c r="B658" s="7">
        <v>4208932001</v>
      </c>
      <c r="C658" s="4">
        <f>COUNTIF(Table2[API 10/UWI],Table1[[#This Row],[Cleaned API]])</f>
        <v>3</v>
      </c>
      <c r="D658" s="7" t="str">
        <f>IFERROR(INDEX(Table2[Permit Type],MATCH(Table1[[#This Row],[Cleaned API]],Table2[API 10/UWI],0)), "Not in Permit List")</f>
        <v>Recomplete</v>
      </c>
      <c r="E658" s="7" t="str">
        <f>IF(AND(Table1[[#This Row],[Occurences in Magnum Permit List]]&gt;0, Table1[[#This Row],[Data Pull Permit Type]]="NewDrill"), "Y", "N")</f>
        <v>N</v>
      </c>
      <c r="F658" s="3" t="s">
        <v>502</v>
      </c>
      <c r="G658" s="3" t="s">
        <v>1485</v>
      </c>
      <c r="H658" s="8">
        <v>1</v>
      </c>
      <c r="I658" s="3" t="s">
        <v>179</v>
      </c>
      <c r="J658" s="3" t="str">
        <f>LEFT(Table1[[#This Row],[County/Parish]],LEN(Table1[[#This Row],[County/Parish]])-5)</f>
        <v>COLORADO</v>
      </c>
      <c r="K658" s="3" t="s">
        <v>1502</v>
      </c>
      <c r="L658" s="3" t="s">
        <v>93</v>
      </c>
      <c r="M658" s="3" t="s">
        <v>94</v>
      </c>
      <c r="N658" s="3" t="s">
        <v>95</v>
      </c>
      <c r="O658" s="3">
        <v>11500</v>
      </c>
      <c r="P658" s="5">
        <v>35315</v>
      </c>
      <c r="Q658" s="5">
        <v>35462</v>
      </c>
      <c r="R658" s="5">
        <v>35551</v>
      </c>
      <c r="S658" s="3">
        <v>4</v>
      </c>
      <c r="T658" s="3">
        <v>6646</v>
      </c>
      <c r="V658" s="3">
        <v>267</v>
      </c>
      <c r="X658" s="3">
        <v>7</v>
      </c>
      <c r="Y658" s="3">
        <v>329</v>
      </c>
      <c r="Z658" s="3">
        <v>46</v>
      </c>
      <c r="AA658" s="3">
        <v>1375</v>
      </c>
      <c r="AC658" s="3">
        <v>64</v>
      </c>
      <c r="AD658" s="3">
        <v>1263</v>
      </c>
      <c r="AF658" s="3" t="s">
        <v>108</v>
      </c>
      <c r="AJ658" s="3" t="s">
        <v>181</v>
      </c>
      <c r="AK658" s="3">
        <v>5</v>
      </c>
      <c r="AL658" s="3">
        <v>26</v>
      </c>
      <c r="AM658" s="3">
        <v>122</v>
      </c>
      <c r="AN658" s="3">
        <v>154613</v>
      </c>
      <c r="AO658" s="3">
        <v>2</v>
      </c>
      <c r="AR658" s="5">
        <v>35488</v>
      </c>
      <c r="AT658" s="3">
        <v>65</v>
      </c>
      <c r="AU658" s="3">
        <v>2465</v>
      </c>
      <c r="AV658" s="3">
        <v>22530</v>
      </c>
      <c r="AW658" s="3">
        <v>24891.385999999999</v>
      </c>
      <c r="AX658" s="3">
        <v>24890</v>
      </c>
      <c r="AY658" s="3">
        <v>40.174999999999997</v>
      </c>
      <c r="AZ658" s="3">
        <v>44.4</v>
      </c>
      <c r="BA658" s="3">
        <v>21.3</v>
      </c>
      <c r="BB658" s="3">
        <v>3785</v>
      </c>
      <c r="BC658" s="3">
        <v>2</v>
      </c>
      <c r="BD658" s="3">
        <v>168</v>
      </c>
      <c r="BE658" s="3">
        <v>2</v>
      </c>
      <c r="BF658" s="3">
        <v>799</v>
      </c>
      <c r="BG658" s="3">
        <v>2</v>
      </c>
      <c r="BH658" s="3">
        <v>5</v>
      </c>
      <c r="BI658" s="3">
        <v>2</v>
      </c>
      <c r="BJ658" s="3">
        <v>9754</v>
      </c>
      <c r="BK658" s="3">
        <v>9765</v>
      </c>
      <c r="BL658" s="3">
        <v>0.66</v>
      </c>
      <c r="BM658" s="3">
        <v>50</v>
      </c>
      <c r="BN658" s="5">
        <v>35413</v>
      </c>
      <c r="BO658" s="3">
        <v>1</v>
      </c>
      <c r="BP658" s="3">
        <v>1</v>
      </c>
      <c r="BQ658" s="3" t="s">
        <v>1496</v>
      </c>
      <c r="BR658" s="3" t="s">
        <v>1041</v>
      </c>
      <c r="BS658" s="3">
        <v>162240</v>
      </c>
      <c r="BT658" s="3">
        <v>11</v>
      </c>
      <c r="BV658" s="3" t="s">
        <v>1488</v>
      </c>
      <c r="BW658" s="3" t="s">
        <v>99</v>
      </c>
      <c r="BX658" s="3">
        <v>3</v>
      </c>
      <c r="BY658" s="3" t="s">
        <v>100</v>
      </c>
      <c r="CA658" s="3" t="s">
        <v>101</v>
      </c>
      <c r="CD658" s="3">
        <v>29.622781700000001</v>
      </c>
      <c r="CE658" s="3">
        <v>114</v>
      </c>
      <c r="CF658" s="3">
        <v>-96.609231399999999</v>
      </c>
      <c r="CI658" s="3" t="s">
        <v>102</v>
      </c>
      <c r="CJ658" s="3" t="s">
        <v>502</v>
      </c>
      <c r="CK658" s="3" t="s">
        <v>1489</v>
      </c>
      <c r="CL658" s="3">
        <v>211896</v>
      </c>
      <c r="CM658" s="3">
        <v>267</v>
      </c>
      <c r="CN658" s="3">
        <v>6646</v>
      </c>
      <c r="CO658" s="3">
        <v>46</v>
      </c>
      <c r="CP658" s="3">
        <v>0</v>
      </c>
    </row>
    <row r="659" spans="1:94" ht="60">
      <c r="A659" s="4">
        <v>42089319360000</v>
      </c>
      <c r="B659" s="7">
        <v>4208931936</v>
      </c>
      <c r="C659" s="4">
        <f>COUNTIF(Table2[API 10/UWI],Table1[[#This Row],[Cleaned API]])</f>
        <v>2</v>
      </c>
      <c r="D659" s="7" t="str">
        <f>IFERROR(INDEX(Table2[Permit Type],MATCH(Table1[[#This Row],[Cleaned API]],Table2[API 10/UWI],0)), "Not in Permit List")</f>
        <v>Recomplete</v>
      </c>
      <c r="E659" s="7" t="str">
        <f>IF(AND(Table1[[#This Row],[Occurences in Magnum Permit List]]&gt;0, Table1[[#This Row],[Data Pull Permit Type]]="NewDrill"), "Y", "N")</f>
        <v>N</v>
      </c>
      <c r="F659" s="3" t="s">
        <v>89</v>
      </c>
      <c r="G659" s="3" t="s">
        <v>1503</v>
      </c>
      <c r="H659" s="8">
        <v>1</v>
      </c>
      <c r="I659" s="3" t="s">
        <v>179</v>
      </c>
      <c r="J659" s="3" t="str">
        <f>LEFT(Table1[[#This Row],[County/Parish]],LEN(Table1[[#This Row],[County/Parish]])-5)</f>
        <v>COLORADO</v>
      </c>
      <c r="K659" s="3" t="s">
        <v>1504</v>
      </c>
      <c r="L659" s="3" t="s">
        <v>93</v>
      </c>
      <c r="M659" s="3" t="s">
        <v>94</v>
      </c>
      <c r="N659" s="3" t="s">
        <v>95</v>
      </c>
      <c r="O659" s="3">
        <v>10807</v>
      </c>
      <c r="P659" s="5">
        <v>34823</v>
      </c>
      <c r="Q659" s="5">
        <v>35400</v>
      </c>
      <c r="R659" s="5">
        <v>43983</v>
      </c>
      <c r="S659" s="3">
        <v>280</v>
      </c>
      <c r="T659" s="3">
        <v>1709786</v>
      </c>
      <c r="U659" s="3">
        <v>44</v>
      </c>
      <c r="V659" s="3">
        <v>18351</v>
      </c>
      <c r="W659" s="3">
        <v>1</v>
      </c>
      <c r="X659" s="3">
        <v>4</v>
      </c>
      <c r="Y659" s="3">
        <v>1317</v>
      </c>
      <c r="Z659" s="3">
        <v>16670</v>
      </c>
      <c r="AA659" s="3">
        <v>303315</v>
      </c>
      <c r="AC659" s="3">
        <v>28</v>
      </c>
      <c r="AD659" s="3">
        <v>4121</v>
      </c>
      <c r="AE659" s="3">
        <v>216</v>
      </c>
      <c r="AF659" s="3" t="s">
        <v>108</v>
      </c>
      <c r="AG659" s="3">
        <v>22725</v>
      </c>
      <c r="AH659" s="3">
        <v>4004</v>
      </c>
      <c r="AI659" s="3">
        <v>852</v>
      </c>
      <c r="AJ659" s="3" t="s">
        <v>181</v>
      </c>
      <c r="AK659" s="3">
        <v>2</v>
      </c>
      <c r="AL659" s="3">
        <v>21</v>
      </c>
      <c r="AM659" s="3">
        <v>116</v>
      </c>
      <c r="AN659" s="3">
        <v>126774</v>
      </c>
      <c r="AO659" s="3">
        <v>22</v>
      </c>
      <c r="AP659" s="3">
        <v>460</v>
      </c>
      <c r="AQ659" s="3">
        <v>25708</v>
      </c>
      <c r="AR659" s="5">
        <v>39066</v>
      </c>
      <c r="AS659" s="3">
        <v>429</v>
      </c>
      <c r="AT659" s="3">
        <v>70</v>
      </c>
      <c r="AU659" s="3">
        <v>2700</v>
      </c>
      <c r="AV659" s="3">
        <v>61760</v>
      </c>
      <c r="AW659" s="3">
        <v>76824.561000000002</v>
      </c>
      <c r="AX659" s="3">
        <v>93170</v>
      </c>
      <c r="AY659" s="3">
        <v>13.016999999999999</v>
      </c>
      <c r="AZ659" s="3">
        <v>16.2</v>
      </c>
      <c r="BA659" s="3">
        <v>3</v>
      </c>
      <c r="BB659" s="3">
        <v>30345</v>
      </c>
      <c r="BC659" s="3">
        <v>38</v>
      </c>
      <c r="BD659" s="3">
        <v>454</v>
      </c>
      <c r="BE659" s="3">
        <v>42</v>
      </c>
      <c r="BF659" s="3">
        <v>5390</v>
      </c>
      <c r="BG659" s="3">
        <v>38</v>
      </c>
      <c r="BH659" s="3">
        <v>32</v>
      </c>
      <c r="BI659" s="3">
        <v>38</v>
      </c>
      <c r="BJ659" s="3">
        <v>9418</v>
      </c>
      <c r="BK659" s="3">
        <v>9452</v>
      </c>
      <c r="BL659" s="3">
        <v>0.72</v>
      </c>
      <c r="BN659" s="5">
        <v>35403</v>
      </c>
      <c r="BO659" s="3">
        <v>1</v>
      </c>
      <c r="BP659" s="3">
        <v>1</v>
      </c>
      <c r="BQ659" s="3" t="s">
        <v>89</v>
      </c>
      <c r="BR659" s="3" t="s">
        <v>150</v>
      </c>
      <c r="BS659" s="3">
        <v>161374</v>
      </c>
      <c r="BT659" s="3">
        <v>34</v>
      </c>
      <c r="BV659" s="3" t="s">
        <v>243</v>
      </c>
      <c r="BW659" s="3" t="s">
        <v>99</v>
      </c>
      <c r="BX659" s="3">
        <v>3</v>
      </c>
      <c r="BY659" s="3" t="s">
        <v>100</v>
      </c>
      <c r="CA659" s="3" t="s">
        <v>101</v>
      </c>
      <c r="CD659" s="3">
        <v>29.520993099999998</v>
      </c>
      <c r="CE659" s="3">
        <v>215</v>
      </c>
      <c r="CF659" s="3">
        <v>-96.705343799999994</v>
      </c>
      <c r="CI659" s="3" t="s">
        <v>102</v>
      </c>
      <c r="CJ659" s="3" t="s">
        <v>89</v>
      </c>
      <c r="CK659" s="3" t="s">
        <v>383</v>
      </c>
      <c r="CL659" s="3">
        <v>211799</v>
      </c>
      <c r="CM659" s="3">
        <v>228</v>
      </c>
      <c r="CN659" s="3">
        <v>17516</v>
      </c>
      <c r="CO659" s="3">
        <v>290</v>
      </c>
      <c r="CP659" s="3">
        <v>0</v>
      </c>
    </row>
    <row r="660" spans="1:94" ht="45">
      <c r="A660" s="4">
        <v>42481338770000</v>
      </c>
      <c r="B660" s="7">
        <v>4248133877</v>
      </c>
      <c r="C660" s="4">
        <f>COUNTIF(Table2[API 10/UWI],Table1[[#This Row],[Cleaned API]])</f>
        <v>0</v>
      </c>
      <c r="D660" s="7" t="str">
        <f>IFERROR(INDEX(Table2[Permit Type],MATCH(Table1[[#This Row],[Cleaned API]],Table2[API 10/UWI],0)), "Not in Permit List")</f>
        <v>Not in Permit List</v>
      </c>
      <c r="E660" s="7" t="str">
        <f>IF(AND(Table1[[#This Row],[Occurences in Magnum Permit List]]&gt;0, Table1[[#This Row],[Data Pull Permit Type]]="NewDrill"), "Y", "N")</f>
        <v>N</v>
      </c>
      <c r="F660" s="3" t="s">
        <v>89</v>
      </c>
      <c r="G660" s="3" t="s">
        <v>1505</v>
      </c>
      <c r="H660" s="8">
        <v>1</v>
      </c>
      <c r="I660" s="3" t="s">
        <v>142</v>
      </c>
      <c r="J660" s="3" t="str">
        <f>LEFT(Table1[[#This Row],[County/Parish]],LEN(Table1[[#This Row],[County/Parish]])-5)</f>
        <v>WHARTON</v>
      </c>
      <c r="K660" s="3" t="s">
        <v>1506</v>
      </c>
      <c r="L660" s="3" t="s">
        <v>93</v>
      </c>
      <c r="M660" s="3" t="s">
        <v>94</v>
      </c>
      <c r="N660" s="3" t="s">
        <v>95</v>
      </c>
      <c r="O660" s="3">
        <v>13500</v>
      </c>
      <c r="P660" s="5">
        <v>35215</v>
      </c>
      <c r="Q660" s="5">
        <v>35309</v>
      </c>
      <c r="R660" s="5">
        <v>43525</v>
      </c>
      <c r="S660" s="3">
        <v>256</v>
      </c>
      <c r="T660" s="3">
        <v>2010819</v>
      </c>
      <c r="V660" s="3">
        <v>63537</v>
      </c>
      <c r="X660" s="3">
        <v>3</v>
      </c>
      <c r="Z660" s="3">
        <v>142280</v>
      </c>
      <c r="AA660" s="3">
        <v>398674</v>
      </c>
      <c r="AC660" s="3">
        <v>455</v>
      </c>
      <c r="AD660" s="3">
        <v>14948</v>
      </c>
      <c r="AE660" s="3">
        <v>6908</v>
      </c>
      <c r="AF660" s="3" t="s">
        <v>108</v>
      </c>
      <c r="AG660" s="3">
        <v>216926</v>
      </c>
      <c r="AH660" s="3">
        <v>43062</v>
      </c>
      <c r="AI660" s="3">
        <v>1844</v>
      </c>
      <c r="AK660" s="3">
        <v>37</v>
      </c>
      <c r="AL660" s="3">
        <v>258</v>
      </c>
      <c r="AM660" s="3">
        <v>1321</v>
      </c>
      <c r="AN660" s="3">
        <v>1545290</v>
      </c>
      <c r="AO660" s="3">
        <v>0</v>
      </c>
      <c r="AP660" s="3">
        <v>10</v>
      </c>
      <c r="AQ660" s="3">
        <v>65</v>
      </c>
      <c r="AR660" s="5">
        <v>43173</v>
      </c>
      <c r="AS660" s="3">
        <v>27</v>
      </c>
      <c r="AT660" s="3">
        <v>605</v>
      </c>
      <c r="AU660" s="3">
        <v>4500</v>
      </c>
      <c r="AV660" s="3">
        <v>35330</v>
      </c>
      <c r="AW660" s="3">
        <v>1484.663</v>
      </c>
      <c r="AX660" s="3">
        <v>31650</v>
      </c>
      <c r="AY660" s="3">
        <v>673.55399999999997</v>
      </c>
      <c r="AZ660" s="3">
        <v>28.3</v>
      </c>
      <c r="BB660" s="3">
        <v>45557</v>
      </c>
      <c r="BC660" s="3">
        <v>5</v>
      </c>
      <c r="BD660" s="3">
        <v>1471</v>
      </c>
      <c r="BE660" s="3">
        <v>5</v>
      </c>
      <c r="BF660" s="3">
        <v>9064</v>
      </c>
      <c r="BG660" s="3">
        <v>5</v>
      </c>
      <c r="BH660" s="3">
        <v>54</v>
      </c>
      <c r="BI660" s="3">
        <v>5</v>
      </c>
      <c r="BJ660" s="3">
        <v>11150</v>
      </c>
      <c r="BK660" s="3">
        <v>11181</v>
      </c>
      <c r="BL660" s="3">
        <v>0.68</v>
      </c>
      <c r="BM660" s="3">
        <v>41.3</v>
      </c>
      <c r="BN660" s="5">
        <v>35328</v>
      </c>
      <c r="BO660" s="3">
        <v>1</v>
      </c>
      <c r="BP660" s="3">
        <v>1</v>
      </c>
      <c r="BQ660" s="3" t="s">
        <v>89</v>
      </c>
      <c r="BR660" s="3" t="s">
        <v>97</v>
      </c>
      <c r="BS660" s="3">
        <v>160307</v>
      </c>
      <c r="BT660" s="3">
        <v>31</v>
      </c>
      <c r="BV660" s="3" t="s">
        <v>1500</v>
      </c>
      <c r="BW660" s="3" t="s">
        <v>99</v>
      </c>
      <c r="BX660" s="3">
        <v>3</v>
      </c>
      <c r="BY660" s="3" t="s">
        <v>100</v>
      </c>
      <c r="CA660" s="3" t="s">
        <v>101</v>
      </c>
      <c r="CD660" s="3">
        <v>29.432945799999999</v>
      </c>
      <c r="CE660" s="3">
        <v>93</v>
      </c>
      <c r="CF660" s="3">
        <v>-96.197804599999998</v>
      </c>
      <c r="CI660" s="3" t="s">
        <v>102</v>
      </c>
      <c r="CJ660" s="3" t="s">
        <v>89</v>
      </c>
      <c r="CK660" s="3" t="s">
        <v>1501</v>
      </c>
      <c r="CL660" s="3">
        <v>211664</v>
      </c>
      <c r="CM660" s="3">
        <v>163</v>
      </c>
      <c r="CN660" s="3">
        <v>242</v>
      </c>
      <c r="CO660" s="3">
        <v>145</v>
      </c>
      <c r="CP660" s="3">
        <v>0</v>
      </c>
    </row>
    <row r="661" spans="1:94" ht="75">
      <c r="A661" s="4">
        <v>42089300400000</v>
      </c>
      <c r="B661" s="7">
        <v>4208930040</v>
      </c>
      <c r="C661" s="4">
        <f>COUNTIF(Table2[API 10/UWI],Table1[[#This Row],[Cleaned API]])</f>
        <v>1</v>
      </c>
      <c r="D661" s="7" t="str">
        <f>IFERROR(INDEX(Table2[Permit Type],MATCH(Table1[[#This Row],[Cleaned API]],Table2[API 10/UWI],0)), "Not in Permit List")</f>
        <v>Recomplete</v>
      </c>
      <c r="E661" s="7" t="str">
        <f>IF(AND(Table1[[#This Row],[Occurences in Magnum Permit List]]&gt;0, Table1[[#This Row],[Data Pull Permit Type]]="NewDrill"), "Y", "N")</f>
        <v>N</v>
      </c>
      <c r="F661" s="3" t="s">
        <v>89</v>
      </c>
      <c r="G661" s="3" t="s">
        <v>1507</v>
      </c>
      <c r="H661" s="8">
        <v>1</v>
      </c>
      <c r="I661" s="3" t="s">
        <v>179</v>
      </c>
      <c r="J661" s="3" t="str">
        <f>LEFT(Table1[[#This Row],[County/Parish]],LEN(Table1[[#This Row],[County/Parish]])-5)</f>
        <v>COLORADO</v>
      </c>
      <c r="K661" s="3" t="s">
        <v>982</v>
      </c>
      <c r="L661" s="3" t="s">
        <v>93</v>
      </c>
      <c r="M661" s="3" t="s">
        <v>94</v>
      </c>
      <c r="N661" s="3" t="s">
        <v>95</v>
      </c>
      <c r="O661" s="3">
        <v>9700</v>
      </c>
      <c r="P661" s="5">
        <v>35081</v>
      </c>
      <c r="Q661" s="5">
        <v>35156</v>
      </c>
      <c r="R661" s="5">
        <v>43983</v>
      </c>
      <c r="S661" s="3">
        <v>286</v>
      </c>
      <c r="T661" s="3">
        <v>940299</v>
      </c>
      <c r="U661" s="3">
        <v>45</v>
      </c>
      <c r="V661" s="3">
        <v>26659</v>
      </c>
      <c r="W661" s="3">
        <v>0</v>
      </c>
      <c r="X661" s="3">
        <v>31</v>
      </c>
      <c r="Y661" s="3">
        <v>1848</v>
      </c>
      <c r="Z661" s="3">
        <v>1269</v>
      </c>
      <c r="AA661" s="3">
        <v>183375</v>
      </c>
      <c r="AC661" s="3">
        <v>2</v>
      </c>
      <c r="AD661" s="3">
        <v>206</v>
      </c>
      <c r="AE661" s="3">
        <v>1590</v>
      </c>
      <c r="AF661" s="3" t="s">
        <v>108</v>
      </c>
      <c r="AG661" s="3">
        <v>58551</v>
      </c>
      <c r="AH661" s="3">
        <v>11349</v>
      </c>
      <c r="AI661" s="3">
        <v>96</v>
      </c>
      <c r="AJ661" s="3" t="s">
        <v>181</v>
      </c>
      <c r="AK661" s="3">
        <v>3</v>
      </c>
      <c r="AL661" s="3">
        <v>32</v>
      </c>
      <c r="AM661" s="3">
        <v>175</v>
      </c>
      <c r="AN661" s="3">
        <v>192387</v>
      </c>
      <c r="AO661" s="3">
        <v>2</v>
      </c>
      <c r="AP661" s="3">
        <v>307</v>
      </c>
      <c r="AQ661" s="3">
        <v>14939</v>
      </c>
      <c r="AR661" s="5">
        <v>36174</v>
      </c>
      <c r="AS661" s="3">
        <v>19</v>
      </c>
      <c r="AT661" s="3">
        <v>60</v>
      </c>
      <c r="AU661" s="3">
        <v>655</v>
      </c>
      <c r="AV661" s="3">
        <v>58830</v>
      </c>
      <c r="AW661" s="3">
        <v>113983.607</v>
      </c>
      <c r="AX661" s="3">
        <v>35270</v>
      </c>
      <c r="AY661" s="3">
        <v>8.7729999999999997</v>
      </c>
      <c r="AZ661" s="3">
        <v>17</v>
      </c>
      <c r="BA661" s="3">
        <v>16.8</v>
      </c>
      <c r="BB661" s="3">
        <v>15935</v>
      </c>
      <c r="BC661" s="3">
        <v>4</v>
      </c>
      <c r="BD661" s="3">
        <v>439</v>
      </c>
      <c r="BE661" s="3">
        <v>4</v>
      </c>
      <c r="BF661" s="3">
        <v>3095</v>
      </c>
      <c r="BG661" s="3">
        <v>4</v>
      </c>
      <c r="BH661" s="3">
        <v>19</v>
      </c>
      <c r="BI661" s="3">
        <v>4</v>
      </c>
      <c r="BJ661" s="3">
        <v>9368</v>
      </c>
      <c r="BK661" s="3">
        <v>9372</v>
      </c>
      <c r="BL661" s="3">
        <v>0.71</v>
      </c>
      <c r="BM661" s="3">
        <v>52.8</v>
      </c>
      <c r="BN661" s="5">
        <v>35177</v>
      </c>
      <c r="BO661" s="3">
        <v>1</v>
      </c>
      <c r="BP661" s="3">
        <v>1</v>
      </c>
      <c r="BQ661" s="3" t="s">
        <v>158</v>
      </c>
      <c r="BR661" s="3" t="s">
        <v>150</v>
      </c>
      <c r="BS661" s="3">
        <v>158691</v>
      </c>
      <c r="BT661" s="3">
        <v>4</v>
      </c>
      <c r="BV661" s="3" t="s">
        <v>575</v>
      </c>
      <c r="BW661" s="3" t="s">
        <v>99</v>
      </c>
      <c r="BX661" s="3">
        <v>3</v>
      </c>
      <c r="BY661" s="3" t="s">
        <v>100</v>
      </c>
      <c r="CA661" s="3" t="s">
        <v>101</v>
      </c>
      <c r="CD661" s="3">
        <v>29.672557099999999</v>
      </c>
      <c r="CE661" s="3">
        <v>84</v>
      </c>
      <c r="CF661" s="3">
        <v>-96.366310499999997</v>
      </c>
      <c r="CI661" s="3" t="s">
        <v>102</v>
      </c>
      <c r="CJ661" s="3" t="s">
        <v>89</v>
      </c>
      <c r="CK661" s="3" t="s">
        <v>576</v>
      </c>
      <c r="CL661" s="3">
        <v>211476</v>
      </c>
      <c r="CM661" s="3">
        <v>122</v>
      </c>
      <c r="CN661" s="3">
        <v>13906</v>
      </c>
      <c r="CO661" s="3">
        <v>18</v>
      </c>
      <c r="CP661" s="3">
        <v>0</v>
      </c>
    </row>
    <row r="662" spans="1:94" ht="60">
      <c r="A662" s="4">
        <v>42089201410000</v>
      </c>
      <c r="B662" s="7">
        <v>4208920141</v>
      </c>
      <c r="C662" s="4">
        <f>COUNTIF(Table2[API 10/UWI],Table1[[#This Row],[Cleaned API]])</f>
        <v>2</v>
      </c>
      <c r="D662" s="7" t="str">
        <f>IFERROR(INDEX(Table2[Permit Type],MATCH(Table1[[#This Row],[Cleaned API]],Table2[API 10/UWI],0)), "Not in Permit List")</f>
        <v>Recomplete</v>
      </c>
      <c r="E662" s="7" t="str">
        <f>IF(AND(Table1[[#This Row],[Occurences in Magnum Permit List]]&gt;0, Table1[[#This Row],[Data Pull Permit Type]]="NewDrill"), "Y", "N")</f>
        <v>N</v>
      </c>
      <c r="F662" s="3" t="s">
        <v>89</v>
      </c>
      <c r="G662" s="3" t="s">
        <v>1508</v>
      </c>
      <c r="H662" s="8">
        <v>1</v>
      </c>
      <c r="I662" s="3" t="s">
        <v>179</v>
      </c>
      <c r="J662" s="3" t="str">
        <f>LEFT(Table1[[#This Row],[County/Parish]],LEN(Table1[[#This Row],[County/Parish]])-5)</f>
        <v>COLORADO</v>
      </c>
      <c r="K662" s="3" t="s">
        <v>866</v>
      </c>
      <c r="L662" s="3" t="s">
        <v>93</v>
      </c>
      <c r="M662" s="3" t="s">
        <v>94</v>
      </c>
      <c r="N662" s="3" t="s">
        <v>95</v>
      </c>
      <c r="O662" s="3">
        <v>11000</v>
      </c>
      <c r="P662" s="5">
        <v>34617</v>
      </c>
      <c r="Q662" s="5">
        <v>35125</v>
      </c>
      <c r="R662" s="5">
        <v>41518</v>
      </c>
      <c r="S662" s="3">
        <v>92</v>
      </c>
      <c r="T662" s="3">
        <v>423782</v>
      </c>
      <c r="V662" s="3">
        <v>16444</v>
      </c>
      <c r="X662" s="3">
        <v>83</v>
      </c>
      <c r="Y662" s="3">
        <v>106</v>
      </c>
      <c r="Z662" s="3">
        <v>1027</v>
      </c>
      <c r="AA662" s="3">
        <v>87074</v>
      </c>
      <c r="AC662" s="3">
        <v>114</v>
      </c>
      <c r="AD662" s="3">
        <v>4987</v>
      </c>
      <c r="AE662" s="3">
        <v>4540</v>
      </c>
      <c r="AF662" s="3" t="s">
        <v>108</v>
      </c>
      <c r="AG662" s="3">
        <v>81512</v>
      </c>
      <c r="AH662" s="3">
        <v>18125</v>
      </c>
      <c r="AI662" s="3">
        <v>154</v>
      </c>
      <c r="AJ662" s="3" t="s">
        <v>181</v>
      </c>
      <c r="AK662" s="3">
        <v>26</v>
      </c>
      <c r="AL662" s="3">
        <v>101</v>
      </c>
      <c r="AM662" s="3">
        <v>455</v>
      </c>
      <c r="AN662" s="3">
        <v>608433</v>
      </c>
      <c r="AO662" s="3">
        <v>2</v>
      </c>
      <c r="AP662" s="3">
        <v>8</v>
      </c>
      <c r="AQ662" s="3">
        <v>243</v>
      </c>
      <c r="AR662" s="5">
        <v>42491</v>
      </c>
      <c r="AS662" s="3">
        <v>3</v>
      </c>
      <c r="AT662" s="3">
        <v>0</v>
      </c>
      <c r="AU662" s="3">
        <v>0</v>
      </c>
      <c r="AV662" s="3">
        <v>17830</v>
      </c>
      <c r="AW662" s="3">
        <v>8617.6470000000008</v>
      </c>
      <c r="AX662" s="3">
        <v>25770</v>
      </c>
      <c r="AY662" s="3">
        <v>116.041</v>
      </c>
      <c r="AZ662" s="3">
        <v>56.1</v>
      </c>
      <c r="BA662" s="3">
        <v>783</v>
      </c>
      <c r="BB662" s="3">
        <v>16972</v>
      </c>
      <c r="BC662" s="3">
        <v>4</v>
      </c>
      <c r="BD662" s="3">
        <v>977</v>
      </c>
      <c r="BE662" s="3">
        <v>3</v>
      </c>
      <c r="BF662" s="3">
        <v>3799</v>
      </c>
      <c r="BG662" s="3">
        <v>3</v>
      </c>
      <c r="BH662" s="3">
        <v>23</v>
      </c>
      <c r="BI662" s="3">
        <v>3</v>
      </c>
      <c r="BJ662" s="3">
        <v>8611</v>
      </c>
      <c r="BK662" s="3">
        <v>8615</v>
      </c>
      <c r="BL662" s="3">
        <v>0.7</v>
      </c>
      <c r="BM662" s="3">
        <v>47.7</v>
      </c>
      <c r="BN662" s="5">
        <v>35144</v>
      </c>
      <c r="BO662" s="3">
        <v>1</v>
      </c>
      <c r="BP662" s="3">
        <v>1</v>
      </c>
      <c r="BQ662" s="3" t="s">
        <v>867</v>
      </c>
      <c r="BR662" s="3" t="s">
        <v>165</v>
      </c>
      <c r="BS662" s="3">
        <v>158027</v>
      </c>
      <c r="BT662" s="3">
        <v>4</v>
      </c>
      <c r="BV662" s="3" t="s">
        <v>868</v>
      </c>
      <c r="BW662" s="3" t="s">
        <v>99</v>
      </c>
      <c r="BX662" s="3">
        <v>3</v>
      </c>
      <c r="BY662" s="3" t="s">
        <v>100</v>
      </c>
      <c r="CA662" s="3" t="s">
        <v>101</v>
      </c>
      <c r="CD662" s="3">
        <v>29.678695999999999</v>
      </c>
      <c r="CE662" s="3">
        <v>152</v>
      </c>
      <c r="CF662" s="3">
        <v>-96.349915699999997</v>
      </c>
      <c r="CI662" s="3" t="s">
        <v>102</v>
      </c>
      <c r="CJ662" s="3" t="s">
        <v>89</v>
      </c>
      <c r="CK662" s="3" t="s">
        <v>915</v>
      </c>
      <c r="CL662" s="3">
        <v>211427</v>
      </c>
      <c r="CM662" s="3">
        <v>102</v>
      </c>
      <c r="CN662" s="3">
        <v>879</v>
      </c>
      <c r="CO662" s="3">
        <v>16</v>
      </c>
      <c r="CP662" s="3">
        <v>0</v>
      </c>
    </row>
    <row r="663" spans="1:94" ht="45">
      <c r="A663" s="4">
        <v>42089300990000</v>
      </c>
      <c r="B663" s="7">
        <v>4208930099</v>
      </c>
      <c r="C663" s="4">
        <f>COUNTIF(Table2[API 10/UWI],Table1[[#This Row],[Cleaned API]])</f>
        <v>1</v>
      </c>
      <c r="D663" s="7" t="str">
        <f>IFERROR(INDEX(Table2[Permit Type],MATCH(Table1[[#This Row],[Cleaned API]],Table2[API 10/UWI],0)), "Not in Permit List")</f>
        <v>Recomplete</v>
      </c>
      <c r="E663" s="7" t="str">
        <f>IF(AND(Table1[[#This Row],[Occurences in Magnum Permit List]]&gt;0, Table1[[#This Row],[Data Pull Permit Type]]="NewDrill"), "Y", "N")</f>
        <v>N</v>
      </c>
      <c r="F663" s="3" t="s">
        <v>502</v>
      </c>
      <c r="G663" s="3" t="s">
        <v>1509</v>
      </c>
      <c r="H663" s="8">
        <v>1</v>
      </c>
      <c r="I663" s="3" t="s">
        <v>179</v>
      </c>
      <c r="J663" s="3" t="str">
        <f>LEFT(Table1[[#This Row],[County/Parish]],LEN(Table1[[#This Row],[County/Parish]])-5)</f>
        <v>COLORADO</v>
      </c>
      <c r="K663" s="3" t="s">
        <v>242</v>
      </c>
      <c r="L663" s="3" t="s">
        <v>93</v>
      </c>
      <c r="M663" s="3" t="s">
        <v>194</v>
      </c>
      <c r="N663" s="3" t="s">
        <v>95</v>
      </c>
      <c r="O663" s="3">
        <v>10861</v>
      </c>
      <c r="P663" s="5">
        <v>34958</v>
      </c>
      <c r="Q663" s="5">
        <v>35125</v>
      </c>
      <c r="R663" s="5">
        <v>37073</v>
      </c>
      <c r="S663" s="3">
        <v>36</v>
      </c>
      <c r="T663" s="3">
        <v>12790</v>
      </c>
      <c r="V663" s="3">
        <v>39</v>
      </c>
      <c r="X663" s="3">
        <v>1</v>
      </c>
      <c r="Y663" s="3">
        <v>1</v>
      </c>
      <c r="Z663" s="3">
        <v>2071</v>
      </c>
      <c r="AA663" s="3">
        <v>2171</v>
      </c>
      <c r="AC663" s="3">
        <v>13</v>
      </c>
      <c r="AD663" s="3">
        <v>922</v>
      </c>
      <c r="AE663" s="3">
        <v>38</v>
      </c>
      <c r="AF663" s="3" t="s">
        <v>108</v>
      </c>
      <c r="AG663" s="3">
        <v>2663</v>
      </c>
      <c r="AH663" s="3">
        <v>482</v>
      </c>
      <c r="AI663" s="3">
        <v>431</v>
      </c>
      <c r="AJ663" s="3" t="s">
        <v>181</v>
      </c>
      <c r="AK663" s="3">
        <v>0</v>
      </c>
      <c r="AL663" s="3">
        <v>5</v>
      </c>
      <c r="AM663" s="3">
        <v>29</v>
      </c>
      <c r="AN663" s="3">
        <v>29267</v>
      </c>
      <c r="AO663" s="3">
        <v>0</v>
      </c>
      <c r="AQ663" s="3">
        <v>122</v>
      </c>
      <c r="AR663" s="5">
        <v>37012</v>
      </c>
      <c r="AS663" s="3">
        <v>20</v>
      </c>
      <c r="AT663" s="3">
        <v>0</v>
      </c>
      <c r="AU663" s="3">
        <v>0</v>
      </c>
      <c r="AV663" s="3">
        <v>872000</v>
      </c>
      <c r="AW663" s="3">
        <v>1000</v>
      </c>
      <c r="AX663" s="3">
        <v>327950</v>
      </c>
      <c r="AY663" s="3">
        <v>1000</v>
      </c>
      <c r="AZ663" s="3">
        <v>1.1000000000000001</v>
      </c>
      <c r="BA663" s="3">
        <v>1000</v>
      </c>
      <c r="BB663" s="3">
        <v>980</v>
      </c>
      <c r="BC663" s="3">
        <v>16</v>
      </c>
      <c r="BD663" s="3">
        <v>24</v>
      </c>
      <c r="BE663" s="3">
        <v>3</v>
      </c>
      <c r="BF663" s="3">
        <v>167</v>
      </c>
      <c r="BG663" s="3">
        <v>1</v>
      </c>
      <c r="BH663" s="3">
        <v>1</v>
      </c>
      <c r="BI663" s="3">
        <v>1</v>
      </c>
      <c r="BJ663" s="3">
        <v>9103</v>
      </c>
      <c r="BK663" s="3">
        <v>9108</v>
      </c>
      <c r="BL663" s="3">
        <v>0.73</v>
      </c>
      <c r="BM663" s="3">
        <v>54.8</v>
      </c>
      <c r="BN663" s="5">
        <v>35133</v>
      </c>
      <c r="BO663" s="3">
        <v>1</v>
      </c>
      <c r="BP663" s="3">
        <v>1</v>
      </c>
      <c r="BQ663" s="3" t="s">
        <v>1510</v>
      </c>
      <c r="BR663" s="3" t="s">
        <v>165</v>
      </c>
      <c r="BS663" s="3">
        <v>158025</v>
      </c>
      <c r="BT663" s="3">
        <v>5</v>
      </c>
      <c r="BV663" s="3" t="s">
        <v>575</v>
      </c>
      <c r="BW663" s="3" t="s">
        <v>99</v>
      </c>
      <c r="BX663" s="3">
        <v>3</v>
      </c>
      <c r="BY663" s="3" t="s">
        <v>100</v>
      </c>
      <c r="CA663" s="3" t="s">
        <v>101</v>
      </c>
      <c r="CD663" s="3">
        <v>29.6623199</v>
      </c>
      <c r="CE663" s="3">
        <v>84</v>
      </c>
      <c r="CF663" s="3">
        <v>-96.363606799999999</v>
      </c>
      <c r="CI663" s="3" t="s">
        <v>102</v>
      </c>
      <c r="CJ663" s="3" t="s">
        <v>502</v>
      </c>
      <c r="CK663" s="3" t="s">
        <v>576</v>
      </c>
      <c r="CL663" s="3">
        <v>211426</v>
      </c>
      <c r="CM663" s="3">
        <v>1</v>
      </c>
      <c r="CN663" s="3">
        <v>1</v>
      </c>
      <c r="CO663" s="3">
        <v>0</v>
      </c>
      <c r="CP663" s="3">
        <v>0</v>
      </c>
    </row>
    <row r="664" spans="1:94" ht="75">
      <c r="A664" s="4">
        <v>42089319360000</v>
      </c>
      <c r="B664" s="7">
        <v>4208931936</v>
      </c>
      <c r="C664" s="4">
        <f>COUNTIF(Table2[API 10/UWI],Table1[[#This Row],[Cleaned API]])</f>
        <v>2</v>
      </c>
      <c r="D664" s="7" t="str">
        <f>IFERROR(INDEX(Table2[Permit Type],MATCH(Table1[[#This Row],[Cleaned API]],Table2[API 10/UWI],0)), "Not in Permit List")</f>
        <v>Recomplete</v>
      </c>
      <c r="E664" s="7" t="str">
        <f>IF(AND(Table1[[#This Row],[Occurences in Magnum Permit List]]&gt;0, Table1[[#This Row],[Data Pull Permit Type]]="NewDrill"), "Y", "N")</f>
        <v>N</v>
      </c>
      <c r="F664" s="3" t="s">
        <v>502</v>
      </c>
      <c r="G664" s="3" t="s">
        <v>1503</v>
      </c>
      <c r="H664" s="8">
        <v>1</v>
      </c>
      <c r="I664" s="3" t="s">
        <v>179</v>
      </c>
      <c r="J664" s="3" t="str">
        <f>LEFT(Table1[[#This Row],[County/Parish]],LEN(Table1[[#This Row],[County/Parish]])-5)</f>
        <v>COLORADO</v>
      </c>
      <c r="K664" s="3" t="s">
        <v>1511</v>
      </c>
      <c r="L664" s="3" t="s">
        <v>93</v>
      </c>
      <c r="M664" s="3" t="s">
        <v>94</v>
      </c>
      <c r="N664" s="3" t="s">
        <v>95</v>
      </c>
      <c r="O664" s="3">
        <v>10807</v>
      </c>
      <c r="P664" s="5">
        <v>34823</v>
      </c>
      <c r="Q664" s="5">
        <v>35096</v>
      </c>
      <c r="R664" s="5">
        <v>35125</v>
      </c>
      <c r="S664" s="3">
        <v>2</v>
      </c>
      <c r="T664" s="3">
        <v>595</v>
      </c>
      <c r="V664" s="3">
        <v>82</v>
      </c>
      <c r="X664" s="3">
        <v>7</v>
      </c>
      <c r="Y664" s="3">
        <v>496</v>
      </c>
      <c r="Z664" s="3">
        <v>4</v>
      </c>
      <c r="AA664" s="3">
        <v>181</v>
      </c>
      <c r="AC664" s="3">
        <v>75</v>
      </c>
      <c r="AD664" s="3">
        <v>99</v>
      </c>
      <c r="AF664" s="3" t="s">
        <v>108</v>
      </c>
      <c r="AJ664" s="3" t="s">
        <v>181</v>
      </c>
      <c r="AK664" s="3">
        <v>0</v>
      </c>
      <c r="AL664" s="3">
        <v>3</v>
      </c>
      <c r="AM664" s="3">
        <v>16</v>
      </c>
      <c r="AN664" s="3">
        <v>17355</v>
      </c>
      <c r="AO664" s="3">
        <v>3</v>
      </c>
      <c r="AR664" s="5">
        <v>35100</v>
      </c>
      <c r="AT664" s="3">
        <v>75</v>
      </c>
      <c r="AU664" s="3">
        <v>1285</v>
      </c>
      <c r="AV664" s="3">
        <v>70860</v>
      </c>
      <c r="AW664" s="3">
        <v>7256.098</v>
      </c>
      <c r="AX664" s="3">
        <v>7260</v>
      </c>
      <c r="AY664" s="3">
        <v>137.815</v>
      </c>
      <c r="AZ664" s="3">
        <v>14.1</v>
      </c>
      <c r="BA664" s="3">
        <v>14.1</v>
      </c>
      <c r="BB664" s="3">
        <v>496</v>
      </c>
      <c r="BC664" s="3">
        <v>2</v>
      </c>
      <c r="BD664" s="3">
        <v>75</v>
      </c>
      <c r="BE664" s="3">
        <v>1</v>
      </c>
      <c r="BF664" s="3">
        <v>92</v>
      </c>
      <c r="BG664" s="3">
        <v>1</v>
      </c>
      <c r="BH664" s="3">
        <v>1</v>
      </c>
      <c r="BI664" s="3">
        <v>1</v>
      </c>
      <c r="BJ664" s="3">
        <v>9363</v>
      </c>
      <c r="BK664" s="3">
        <v>9369</v>
      </c>
      <c r="BL664" s="3">
        <v>0.74</v>
      </c>
      <c r="BM664" s="3">
        <v>54.6</v>
      </c>
      <c r="BN664" s="5">
        <v>34904</v>
      </c>
      <c r="BO664" s="3">
        <v>1</v>
      </c>
      <c r="BP664" s="3">
        <v>1</v>
      </c>
      <c r="BQ664" s="3" t="s">
        <v>502</v>
      </c>
      <c r="BR664" s="3" t="s">
        <v>1041</v>
      </c>
      <c r="BS664" s="3">
        <v>157678</v>
      </c>
      <c r="BT664" s="3">
        <v>6</v>
      </c>
      <c r="BV664" s="3" t="s">
        <v>243</v>
      </c>
      <c r="BW664" s="3" t="s">
        <v>99</v>
      </c>
      <c r="BX664" s="3">
        <v>3</v>
      </c>
      <c r="BY664" s="3" t="s">
        <v>100</v>
      </c>
      <c r="CA664" s="3" t="s">
        <v>101</v>
      </c>
      <c r="CD664" s="3">
        <v>29.520993099999998</v>
      </c>
      <c r="CE664" s="3">
        <v>215</v>
      </c>
      <c r="CF664" s="3">
        <v>-96.705343799999994</v>
      </c>
      <c r="CI664" s="3" t="s">
        <v>102</v>
      </c>
      <c r="CJ664" s="3" t="s">
        <v>502</v>
      </c>
      <c r="CK664" s="3" t="s">
        <v>383</v>
      </c>
      <c r="CL664" s="3">
        <v>211371</v>
      </c>
      <c r="CM664" s="3">
        <v>82</v>
      </c>
      <c r="CN664" s="3">
        <v>595</v>
      </c>
      <c r="CO664" s="3">
        <v>4</v>
      </c>
      <c r="CP664" s="3">
        <v>0</v>
      </c>
    </row>
    <row r="665" spans="1:94" ht="75">
      <c r="A665" s="4">
        <v>42089300440000</v>
      </c>
      <c r="B665" s="7">
        <v>4208930044</v>
      </c>
      <c r="C665" s="4">
        <f>COUNTIF(Table2[API 10/UWI],Table1[[#This Row],[Cleaned API]])</f>
        <v>2</v>
      </c>
      <c r="D665" s="7" t="str">
        <f>IFERROR(INDEX(Table2[Permit Type],MATCH(Table1[[#This Row],[Cleaned API]],Table2[API 10/UWI],0)), "Not in Permit List")</f>
        <v>Recomplete</v>
      </c>
      <c r="E665" s="7" t="str">
        <f>IF(AND(Table1[[#This Row],[Occurences in Magnum Permit List]]&gt;0, Table1[[#This Row],[Data Pull Permit Type]]="NewDrill"), "Y", "N")</f>
        <v>N</v>
      </c>
      <c r="F665" s="3" t="s">
        <v>502</v>
      </c>
      <c r="G665" s="3" t="s">
        <v>865</v>
      </c>
      <c r="H665" s="8">
        <v>1</v>
      </c>
      <c r="I665" s="3" t="s">
        <v>179</v>
      </c>
      <c r="J665" s="3" t="str">
        <f>LEFT(Table1[[#This Row],[County/Parish]],LEN(Table1[[#This Row],[County/Parish]])-5)</f>
        <v>COLORADO</v>
      </c>
      <c r="K665" s="3" t="s">
        <v>726</v>
      </c>
      <c r="L665" s="3" t="s">
        <v>93</v>
      </c>
      <c r="M665" s="3" t="s">
        <v>211</v>
      </c>
      <c r="N665" s="3" t="s">
        <v>95</v>
      </c>
      <c r="O665" s="3">
        <v>11000</v>
      </c>
      <c r="P665" s="5">
        <v>37741</v>
      </c>
      <c r="Q665" s="5">
        <v>35065</v>
      </c>
      <c r="R665" s="5">
        <v>37712</v>
      </c>
      <c r="S665" s="3">
        <v>86</v>
      </c>
      <c r="T665" s="3">
        <v>325836</v>
      </c>
      <c r="V665" s="3">
        <v>4330</v>
      </c>
      <c r="Y665" s="3">
        <v>362</v>
      </c>
      <c r="Z665" s="3">
        <v>3910</v>
      </c>
      <c r="AA665" s="3">
        <v>58636</v>
      </c>
      <c r="AC665" s="3">
        <v>65</v>
      </c>
      <c r="AD665" s="3">
        <v>3214</v>
      </c>
      <c r="AE665" s="3">
        <v>661</v>
      </c>
      <c r="AF665" s="3" t="s">
        <v>108</v>
      </c>
      <c r="AG665" s="3">
        <v>24981</v>
      </c>
      <c r="AH665" s="3">
        <v>4824</v>
      </c>
      <c r="AI665" s="3">
        <v>301</v>
      </c>
      <c r="AJ665" s="3" t="s">
        <v>181</v>
      </c>
      <c r="AK665" s="3">
        <v>4</v>
      </c>
      <c r="AL665" s="3">
        <v>35</v>
      </c>
      <c r="AM665" s="3">
        <v>180</v>
      </c>
      <c r="AN665" s="3">
        <v>207172</v>
      </c>
      <c r="AO665" s="3">
        <v>4</v>
      </c>
      <c r="AP665" s="3">
        <v>219</v>
      </c>
      <c r="AQ665" s="3">
        <v>42176</v>
      </c>
      <c r="AR665" s="5">
        <v>35977</v>
      </c>
      <c r="AS665" s="3">
        <v>505</v>
      </c>
      <c r="AT665" s="3">
        <v>85</v>
      </c>
      <c r="AU665" s="3">
        <v>1015</v>
      </c>
      <c r="AV665" s="3">
        <v>40570</v>
      </c>
      <c r="AW665" s="3">
        <v>71260.417000000001</v>
      </c>
      <c r="AX665" s="3">
        <v>75250</v>
      </c>
      <c r="AY665" s="3">
        <v>14.032999999999999</v>
      </c>
      <c r="AZ665" s="3">
        <v>24.6</v>
      </c>
      <c r="BA665" s="3">
        <v>0</v>
      </c>
      <c r="BB665" s="3">
        <v>9080</v>
      </c>
      <c r="BC665" s="3">
        <v>23</v>
      </c>
      <c r="BD665" s="3">
        <v>188</v>
      </c>
      <c r="BE665" s="3">
        <v>7</v>
      </c>
      <c r="BF665" s="3">
        <v>1545</v>
      </c>
      <c r="BG665" s="3">
        <v>23</v>
      </c>
      <c r="BH665" s="3">
        <v>9</v>
      </c>
      <c r="BI665" s="3">
        <v>23</v>
      </c>
      <c r="BJ665" s="3">
        <v>10213</v>
      </c>
      <c r="BK665" s="3">
        <v>10223</v>
      </c>
      <c r="BL665" s="3">
        <v>0.7</v>
      </c>
      <c r="BM665" s="3">
        <v>51.9</v>
      </c>
      <c r="BN665" s="5">
        <v>35048</v>
      </c>
      <c r="BO665" s="3">
        <v>1</v>
      </c>
      <c r="BP665" s="3">
        <v>1</v>
      </c>
      <c r="BQ665" s="3" t="s">
        <v>928</v>
      </c>
      <c r="BR665" s="3" t="s">
        <v>165</v>
      </c>
      <c r="BS665" s="3">
        <v>157371</v>
      </c>
      <c r="BT665" s="3">
        <v>10</v>
      </c>
      <c r="BV665" s="3" t="s">
        <v>575</v>
      </c>
      <c r="BW665" s="3" t="s">
        <v>99</v>
      </c>
      <c r="BX665" s="3">
        <v>3</v>
      </c>
      <c r="BY665" s="3" t="s">
        <v>100</v>
      </c>
      <c r="CA665" s="3" t="s">
        <v>101</v>
      </c>
      <c r="CD665" s="3">
        <v>29.668434099999999</v>
      </c>
      <c r="CE665" s="3">
        <v>84</v>
      </c>
      <c r="CF665" s="3">
        <v>-96.361935599999995</v>
      </c>
      <c r="CI665" s="3" t="s">
        <v>102</v>
      </c>
      <c r="CJ665" s="3" t="s">
        <v>502</v>
      </c>
      <c r="CK665" s="3" t="s">
        <v>576</v>
      </c>
      <c r="CL665" s="3">
        <v>211339</v>
      </c>
      <c r="CM665" s="3">
        <v>288</v>
      </c>
      <c r="CN665" s="3">
        <v>20523</v>
      </c>
      <c r="CO665" s="3">
        <v>247</v>
      </c>
      <c r="CP665" s="3">
        <v>0</v>
      </c>
    </row>
    <row r="666" spans="1:94" ht="75">
      <c r="A666" s="4">
        <v>42089318550000</v>
      </c>
      <c r="B666" s="7">
        <v>4208931855</v>
      </c>
      <c r="C666" s="4">
        <f>COUNTIF(Table2[API 10/UWI],Table1[[#This Row],[Cleaned API]])</f>
        <v>1</v>
      </c>
      <c r="D666" s="7" t="str">
        <f>IFERROR(INDEX(Table2[Permit Type],MATCH(Table1[[#This Row],[Cleaned API]],Table2[API 10/UWI],0)), "Not in Permit List")</f>
        <v>Recomplete</v>
      </c>
      <c r="E666" s="7" t="str">
        <f>IF(AND(Table1[[#This Row],[Occurences in Magnum Permit List]]&gt;0, Table1[[#This Row],[Data Pull Permit Type]]="NewDrill"), "Y", "N")</f>
        <v>N</v>
      </c>
      <c r="F666" s="3" t="s">
        <v>502</v>
      </c>
      <c r="G666" s="3" t="s">
        <v>1512</v>
      </c>
      <c r="H666" s="8">
        <v>1</v>
      </c>
      <c r="I666" s="3" t="s">
        <v>179</v>
      </c>
      <c r="J666" s="3" t="str">
        <f>LEFT(Table1[[#This Row],[County/Parish]],LEN(Table1[[#This Row],[County/Parish]])-5)</f>
        <v>COLORADO</v>
      </c>
      <c r="K666" s="3">
        <v>6700</v>
      </c>
      <c r="L666" s="3" t="s">
        <v>93</v>
      </c>
      <c r="M666" s="3" t="s">
        <v>94</v>
      </c>
      <c r="N666" s="3" t="s">
        <v>95</v>
      </c>
      <c r="O666" s="3">
        <v>9802</v>
      </c>
      <c r="P666" s="5">
        <v>33824</v>
      </c>
      <c r="Q666" s="5">
        <v>35034</v>
      </c>
      <c r="R666" s="5">
        <v>35217</v>
      </c>
      <c r="S666" s="3">
        <v>7</v>
      </c>
      <c r="T666" s="3">
        <v>54119</v>
      </c>
      <c r="V666" s="3">
        <v>16</v>
      </c>
      <c r="Y666" s="3">
        <v>3618</v>
      </c>
      <c r="Z666" s="3">
        <v>5932</v>
      </c>
      <c r="AA666" s="3">
        <v>9036</v>
      </c>
      <c r="AC666" s="3">
        <v>7</v>
      </c>
      <c r="AD666" s="3">
        <v>7640</v>
      </c>
      <c r="AE666" s="3">
        <v>16</v>
      </c>
      <c r="AF666" s="3" t="s">
        <v>108</v>
      </c>
      <c r="AG666" s="3">
        <v>50501</v>
      </c>
      <c r="AH666" s="3">
        <v>8433</v>
      </c>
      <c r="AI666" s="3">
        <v>5487</v>
      </c>
      <c r="AJ666" s="3" t="s">
        <v>181</v>
      </c>
      <c r="AK666" s="3">
        <v>0</v>
      </c>
      <c r="AL666" s="3">
        <v>2</v>
      </c>
      <c r="AM666" s="3">
        <v>10</v>
      </c>
      <c r="AN666" s="3">
        <v>9903</v>
      </c>
      <c r="AO666" s="3">
        <v>445</v>
      </c>
      <c r="AR666" s="5">
        <v>35551</v>
      </c>
      <c r="AT666" s="3">
        <v>0</v>
      </c>
      <c r="AU666" s="3">
        <v>0</v>
      </c>
      <c r="AW666" s="3">
        <v>3382437.5</v>
      </c>
      <c r="AX666" s="3">
        <v>3382440</v>
      </c>
      <c r="AY666" s="3">
        <v>0.29599999999999999</v>
      </c>
      <c r="AZ666" s="3">
        <v>0</v>
      </c>
      <c r="BA666" s="3">
        <v>0</v>
      </c>
      <c r="BB666" s="3">
        <v>15665</v>
      </c>
      <c r="BC666" s="3">
        <v>3</v>
      </c>
      <c r="BD666" s="3">
        <v>8</v>
      </c>
      <c r="BE666" s="3">
        <v>5</v>
      </c>
      <c r="BF666" s="3">
        <v>2611</v>
      </c>
      <c r="BG666" s="3">
        <v>3</v>
      </c>
      <c r="BH666" s="3">
        <v>16</v>
      </c>
      <c r="BI666" s="3">
        <v>3</v>
      </c>
      <c r="BJ666" s="3">
        <v>6704</v>
      </c>
      <c r="BK666" s="3">
        <v>6709</v>
      </c>
      <c r="BL666" s="3">
        <v>0.57999999999999996</v>
      </c>
      <c r="BN666" s="5">
        <v>35031</v>
      </c>
      <c r="BO666" s="3">
        <v>1</v>
      </c>
      <c r="BP666" s="3">
        <v>1</v>
      </c>
      <c r="BQ666" s="3" t="s">
        <v>1513</v>
      </c>
      <c r="BR666" s="3" t="s">
        <v>1041</v>
      </c>
      <c r="BS666" s="3">
        <v>156617</v>
      </c>
      <c r="BT666" s="3">
        <v>5</v>
      </c>
      <c r="BV666" s="3" t="s">
        <v>1514</v>
      </c>
      <c r="BW666" s="3" t="s">
        <v>99</v>
      </c>
      <c r="BX666" s="3">
        <v>3</v>
      </c>
      <c r="BY666" s="3" t="s">
        <v>100</v>
      </c>
      <c r="CA666" s="3" t="s">
        <v>101</v>
      </c>
      <c r="CD666" s="3">
        <v>29.500104100000001</v>
      </c>
      <c r="CE666" s="3">
        <v>30</v>
      </c>
      <c r="CF666" s="3">
        <v>-96.3978295</v>
      </c>
      <c r="CI666" s="3" t="s">
        <v>102</v>
      </c>
      <c r="CJ666" s="3" t="s">
        <v>502</v>
      </c>
      <c r="CK666" s="3" t="s">
        <v>1515</v>
      </c>
      <c r="CL666" s="3">
        <v>211257</v>
      </c>
      <c r="CM666" s="3">
        <v>16</v>
      </c>
      <c r="CN666" s="3">
        <v>54119</v>
      </c>
      <c r="CO666" s="3">
        <v>5932</v>
      </c>
      <c r="CP666" s="3">
        <v>0</v>
      </c>
    </row>
    <row r="667" spans="1:94" ht="60">
      <c r="A667" s="4">
        <v>42015306660000</v>
      </c>
      <c r="B667" s="7">
        <v>4201530666</v>
      </c>
      <c r="C667" s="4">
        <f>COUNTIF(Table2[API 10/UWI],Table1[[#This Row],[Cleaned API]])</f>
        <v>0</v>
      </c>
      <c r="D667" s="7" t="str">
        <f>IFERROR(INDEX(Table2[Permit Type],MATCH(Table1[[#This Row],[Cleaned API]],Table2[API 10/UWI],0)), "Not in Permit List")</f>
        <v>Not in Permit List</v>
      </c>
      <c r="E667" s="7" t="str">
        <f>IF(AND(Table1[[#This Row],[Occurences in Magnum Permit List]]&gt;0, Table1[[#This Row],[Data Pull Permit Type]]="NewDrill"), "Y", "N")</f>
        <v>N</v>
      </c>
      <c r="F667" s="3" t="s">
        <v>89</v>
      </c>
      <c r="G667" s="3" t="s">
        <v>811</v>
      </c>
      <c r="H667" s="8">
        <v>2</v>
      </c>
      <c r="I667" s="3" t="s">
        <v>236</v>
      </c>
      <c r="J667" s="3" t="str">
        <f>LEFT(Table1[[#This Row],[County/Parish]],LEN(Table1[[#This Row],[County/Parish]])-5)</f>
        <v>AUSTIN</v>
      </c>
      <c r="K667" s="3" t="s">
        <v>755</v>
      </c>
      <c r="L667" s="3" t="s">
        <v>93</v>
      </c>
      <c r="M667" s="3" t="s">
        <v>194</v>
      </c>
      <c r="N667" s="3" t="s">
        <v>95</v>
      </c>
      <c r="O667" s="3">
        <v>10749</v>
      </c>
      <c r="P667" s="5">
        <v>34819</v>
      </c>
      <c r="Q667" s="5">
        <v>35004</v>
      </c>
      <c r="R667" s="5">
        <v>40210</v>
      </c>
      <c r="S667" s="3">
        <v>164</v>
      </c>
      <c r="T667" s="3">
        <v>175456</v>
      </c>
      <c r="V667" s="3">
        <v>73</v>
      </c>
      <c r="Y667" s="3">
        <v>52</v>
      </c>
      <c r="Z667" s="3">
        <v>25376</v>
      </c>
      <c r="AA667" s="3">
        <v>29316</v>
      </c>
      <c r="AD667" s="3">
        <v>6294</v>
      </c>
      <c r="AE667" s="3">
        <v>0</v>
      </c>
      <c r="AF667" s="3" t="s">
        <v>108</v>
      </c>
      <c r="AG667" s="3">
        <v>64158</v>
      </c>
      <c r="AH667" s="3">
        <v>10693</v>
      </c>
      <c r="AI667" s="3">
        <v>9891</v>
      </c>
      <c r="AJ667" s="3" t="s">
        <v>181</v>
      </c>
      <c r="AK667" s="3">
        <v>0</v>
      </c>
      <c r="AL667" s="3">
        <v>67</v>
      </c>
      <c r="AM667" s="3">
        <v>401</v>
      </c>
      <c r="AN667" s="3">
        <v>401290</v>
      </c>
      <c r="AO667" s="3">
        <v>8</v>
      </c>
      <c r="AP667" s="3">
        <v>1</v>
      </c>
      <c r="AQ667" s="3">
        <v>824</v>
      </c>
      <c r="AR667" s="5">
        <v>35608</v>
      </c>
      <c r="AS667" s="3">
        <v>127</v>
      </c>
      <c r="AT667" s="3">
        <v>805</v>
      </c>
      <c r="AU667" s="3">
        <v>1310</v>
      </c>
      <c r="AW667" s="3">
        <v>344500</v>
      </c>
      <c r="AX667" s="3">
        <v>2403510</v>
      </c>
      <c r="AY667" s="3">
        <v>2.903</v>
      </c>
      <c r="AZ667" s="3">
        <v>0</v>
      </c>
      <c r="BA667" s="3">
        <v>0</v>
      </c>
      <c r="BB667" s="3">
        <v>15346</v>
      </c>
      <c r="BC667" s="3">
        <v>4</v>
      </c>
      <c r="BD667" s="3">
        <v>22</v>
      </c>
      <c r="BE667" s="3">
        <v>2</v>
      </c>
      <c r="BF667" s="3">
        <v>2558</v>
      </c>
      <c r="BG667" s="3">
        <v>4</v>
      </c>
      <c r="BH667" s="3">
        <v>15</v>
      </c>
      <c r="BI667" s="3">
        <v>4</v>
      </c>
      <c r="BJ667" s="3">
        <v>3304</v>
      </c>
      <c r="BK667" s="3">
        <v>3306</v>
      </c>
      <c r="BL667" s="3">
        <v>0.56000000000000005</v>
      </c>
      <c r="BN667" s="5">
        <v>35016</v>
      </c>
      <c r="BO667" s="3">
        <v>1</v>
      </c>
      <c r="BP667" s="3">
        <v>1</v>
      </c>
      <c r="BQ667" s="3" t="s">
        <v>89</v>
      </c>
      <c r="BR667" s="3" t="s">
        <v>150</v>
      </c>
      <c r="BS667" s="3">
        <v>156534</v>
      </c>
      <c r="BT667" s="3">
        <v>2</v>
      </c>
      <c r="BV667" s="3" t="s">
        <v>624</v>
      </c>
      <c r="BW667" s="3" t="s">
        <v>99</v>
      </c>
      <c r="BX667" s="3">
        <v>3</v>
      </c>
      <c r="BY667" s="3" t="s">
        <v>100</v>
      </c>
      <c r="BZ667" s="3">
        <v>180</v>
      </c>
      <c r="CA667" s="3" t="s">
        <v>101</v>
      </c>
      <c r="CD667" s="3">
        <v>29.771746</v>
      </c>
      <c r="CE667" s="3">
        <v>364</v>
      </c>
      <c r="CF667" s="3">
        <v>-96.194119499999999</v>
      </c>
      <c r="CG667" s="3">
        <v>2</v>
      </c>
      <c r="CI667" s="3" t="s">
        <v>102</v>
      </c>
      <c r="CJ667" s="3" t="s">
        <v>89</v>
      </c>
      <c r="CK667" s="3" t="s">
        <v>152</v>
      </c>
      <c r="CL667" s="3">
        <v>211245</v>
      </c>
      <c r="CM667" s="3">
        <v>2</v>
      </c>
      <c r="CN667" s="3">
        <v>689</v>
      </c>
      <c r="CO667" s="3">
        <v>105</v>
      </c>
      <c r="CP667" s="3">
        <v>0</v>
      </c>
    </row>
    <row r="668" spans="1:94" ht="75">
      <c r="A668" s="4">
        <v>42089004070000</v>
      </c>
      <c r="B668" s="7">
        <v>4208900407</v>
      </c>
      <c r="C668" s="4">
        <f>COUNTIF(Table2[API 10/UWI],Table1[[#This Row],[Cleaned API]])</f>
        <v>5</v>
      </c>
      <c r="D668" s="7" t="str">
        <f>IFERROR(INDEX(Table2[Permit Type],MATCH(Table1[[#This Row],[Cleaned API]],Table2[API 10/UWI],0)), "Not in Permit List")</f>
        <v>Recomplete</v>
      </c>
      <c r="E668" s="7" t="str">
        <f>IF(AND(Table1[[#This Row],[Occurences in Magnum Permit List]]&gt;0, Table1[[#This Row],[Data Pull Permit Type]]="NewDrill"), "Y", "N")</f>
        <v>N</v>
      </c>
      <c r="F668" s="3" t="s">
        <v>502</v>
      </c>
      <c r="G668" s="3" t="s">
        <v>1175</v>
      </c>
      <c r="H668" s="8">
        <v>1</v>
      </c>
      <c r="I668" s="3" t="s">
        <v>179</v>
      </c>
      <c r="J668" s="3" t="str">
        <f>LEFT(Table1[[#This Row],[County/Parish]],LEN(Table1[[#This Row],[County/Parish]])-5)</f>
        <v>COLORADO</v>
      </c>
      <c r="K668" s="3" t="s">
        <v>1516</v>
      </c>
      <c r="L668" s="3" t="s">
        <v>93</v>
      </c>
      <c r="M668" s="3" t="s">
        <v>94</v>
      </c>
      <c r="N668" s="3" t="s">
        <v>95</v>
      </c>
      <c r="O668" s="3">
        <v>10721</v>
      </c>
      <c r="P668" s="5">
        <v>34844</v>
      </c>
      <c r="Q668" s="5">
        <v>34943</v>
      </c>
      <c r="R668" s="5">
        <v>35309</v>
      </c>
      <c r="S668" s="3">
        <v>13</v>
      </c>
      <c r="T668" s="3">
        <v>344111</v>
      </c>
      <c r="V668" s="3">
        <v>4428</v>
      </c>
      <c r="Y668" s="3">
        <v>3</v>
      </c>
      <c r="Z668" s="3">
        <v>812</v>
      </c>
      <c r="AA668" s="3">
        <v>61780</v>
      </c>
      <c r="AC668" s="3">
        <v>151</v>
      </c>
      <c r="AD668" s="3">
        <v>9771</v>
      </c>
      <c r="AE668" s="3">
        <v>3258</v>
      </c>
      <c r="AF668" s="3" t="s">
        <v>108</v>
      </c>
      <c r="AG668" s="3">
        <v>249424</v>
      </c>
      <c r="AH668" s="3">
        <v>44829</v>
      </c>
      <c r="AI668" s="3">
        <v>573</v>
      </c>
      <c r="AJ668" s="3" t="s">
        <v>181</v>
      </c>
      <c r="AK668" s="3">
        <v>10</v>
      </c>
      <c r="AL668" s="3">
        <v>124</v>
      </c>
      <c r="AM668" s="3">
        <v>679</v>
      </c>
      <c r="AN668" s="3">
        <v>741032</v>
      </c>
      <c r="AO668" s="3">
        <v>0</v>
      </c>
      <c r="AP668" s="3">
        <v>151</v>
      </c>
      <c r="AQ668" s="3">
        <v>9771</v>
      </c>
      <c r="AR668" s="5">
        <v>35247</v>
      </c>
      <c r="AS668" s="3">
        <v>14</v>
      </c>
      <c r="AT668" s="3">
        <v>555</v>
      </c>
      <c r="AU668" s="3">
        <v>1550</v>
      </c>
      <c r="AV668" s="3">
        <v>65120</v>
      </c>
      <c r="AW668" s="3">
        <v>78171.615999999995</v>
      </c>
      <c r="AX668" s="3">
        <v>77710</v>
      </c>
      <c r="AY668" s="3">
        <v>12.792</v>
      </c>
      <c r="AZ668" s="3">
        <v>15.4</v>
      </c>
      <c r="BA668" s="3">
        <v>0</v>
      </c>
      <c r="BB668" s="3">
        <v>62245</v>
      </c>
      <c r="BC668" s="3">
        <v>3</v>
      </c>
      <c r="BD668" s="3">
        <v>790</v>
      </c>
      <c r="BE668" s="3">
        <v>4</v>
      </c>
      <c r="BF668" s="3">
        <v>11146</v>
      </c>
      <c r="BG668" s="3">
        <v>3</v>
      </c>
      <c r="BH668" s="3">
        <v>67</v>
      </c>
      <c r="BI668" s="3">
        <v>3</v>
      </c>
      <c r="BJ668" s="3">
        <v>10346</v>
      </c>
      <c r="BK668" s="3">
        <v>10396</v>
      </c>
      <c r="BL668" s="3">
        <v>0.65</v>
      </c>
      <c r="BM668" s="3">
        <v>51.3</v>
      </c>
      <c r="BN668" s="5">
        <v>34957</v>
      </c>
      <c r="BO668" s="3">
        <v>1</v>
      </c>
      <c r="BP668" s="3">
        <v>1</v>
      </c>
      <c r="BQ668" s="3" t="s">
        <v>502</v>
      </c>
      <c r="BR668" s="3" t="s">
        <v>1041</v>
      </c>
      <c r="BS668" s="3">
        <v>155549</v>
      </c>
      <c r="BT668" s="3">
        <v>50</v>
      </c>
      <c r="BV668" s="3" t="s">
        <v>1517</v>
      </c>
      <c r="BW668" s="3" t="s">
        <v>99</v>
      </c>
      <c r="BX668" s="3">
        <v>3</v>
      </c>
      <c r="BY668" s="3" t="s">
        <v>100</v>
      </c>
      <c r="CA668" s="3" t="s">
        <v>101</v>
      </c>
      <c r="CD668" s="3">
        <v>29.528549699999999</v>
      </c>
      <c r="CE668" s="3">
        <v>211</v>
      </c>
      <c r="CF668" s="3">
        <v>-96.701554700000003</v>
      </c>
      <c r="CI668" s="3" t="s">
        <v>102</v>
      </c>
      <c r="CJ668" s="3" t="s">
        <v>502</v>
      </c>
      <c r="CK668" s="3" t="s">
        <v>244</v>
      </c>
      <c r="CL668" s="3">
        <v>211135</v>
      </c>
      <c r="CM668" s="3">
        <v>4277</v>
      </c>
      <c r="CN668" s="3">
        <v>334340</v>
      </c>
      <c r="CO668" s="3">
        <v>798</v>
      </c>
      <c r="CP668" s="3">
        <v>0</v>
      </c>
    </row>
    <row r="669" spans="1:94" ht="60">
      <c r="A669" s="4">
        <v>42291322240000</v>
      </c>
      <c r="B669" s="7">
        <v>4229132224</v>
      </c>
      <c r="C669" s="4">
        <f>COUNTIF(Table2[API 10/UWI],Table1[[#This Row],[Cleaned API]])</f>
        <v>0</v>
      </c>
      <c r="D669" s="7" t="str">
        <f>IFERROR(INDEX(Table2[Permit Type],MATCH(Table1[[#This Row],[Cleaned API]],Table2[API 10/UWI],0)), "Not in Permit List")</f>
        <v>Not in Permit List</v>
      </c>
      <c r="E669" s="7" t="str">
        <f>IF(AND(Table1[[#This Row],[Occurences in Magnum Permit List]]&gt;0, Table1[[#This Row],[Data Pull Permit Type]]="NewDrill"), "Y", "N")</f>
        <v>N</v>
      </c>
      <c r="F669" s="3" t="s">
        <v>490</v>
      </c>
      <c r="G669" s="3" t="s">
        <v>1177</v>
      </c>
      <c r="H669" s="8">
        <v>28</v>
      </c>
      <c r="I669" s="3" t="s">
        <v>492</v>
      </c>
      <c r="J669" s="3" t="str">
        <f>LEFT(Table1[[#This Row],[County/Parish]],LEN(Table1[[#This Row],[County/Parish]])-5)</f>
        <v>LIBERTY</v>
      </c>
      <c r="K669" s="3" t="s">
        <v>1518</v>
      </c>
      <c r="L669" s="3" t="s">
        <v>93</v>
      </c>
      <c r="M669" s="3" t="s">
        <v>94</v>
      </c>
      <c r="N669" s="3" t="s">
        <v>95</v>
      </c>
      <c r="O669" s="3">
        <v>3809</v>
      </c>
      <c r="P669" s="5">
        <v>34820</v>
      </c>
      <c r="Q669" s="5">
        <v>34851</v>
      </c>
      <c r="R669" s="5">
        <v>35735</v>
      </c>
      <c r="S669" s="3">
        <v>29</v>
      </c>
      <c r="T669" s="3">
        <v>72261</v>
      </c>
      <c r="V669" s="3">
        <v>39</v>
      </c>
      <c r="Y669" s="3">
        <v>12</v>
      </c>
      <c r="Z669" s="3">
        <v>0</v>
      </c>
      <c r="AA669" s="3">
        <v>12083</v>
      </c>
      <c r="AC669" s="3">
        <v>1</v>
      </c>
      <c r="AD669" s="3">
        <v>345</v>
      </c>
      <c r="AE669" s="3">
        <v>5</v>
      </c>
      <c r="AF669" s="3" t="s">
        <v>108</v>
      </c>
      <c r="AG669" s="3">
        <v>30461</v>
      </c>
      <c r="AH669" s="3">
        <v>5082</v>
      </c>
      <c r="AI669" s="3">
        <v>0</v>
      </c>
      <c r="AK669" s="3">
        <v>0</v>
      </c>
      <c r="AL669" s="3">
        <v>39</v>
      </c>
      <c r="AM669" s="3">
        <v>234</v>
      </c>
      <c r="AN669" s="3">
        <v>234516</v>
      </c>
      <c r="AO669" s="3">
        <v>0</v>
      </c>
      <c r="AP669" s="3">
        <v>34</v>
      </c>
      <c r="AQ669" s="3">
        <v>35876</v>
      </c>
      <c r="AR669" s="5">
        <v>42491</v>
      </c>
      <c r="AS669" s="3">
        <v>0</v>
      </c>
      <c r="AT669" s="3">
        <v>0</v>
      </c>
      <c r="AU669" s="3">
        <v>0</v>
      </c>
      <c r="AV669" s="3">
        <v>1811500</v>
      </c>
      <c r="AX669" s="3">
        <v>1852850</v>
      </c>
      <c r="AZ669" s="3">
        <v>0.6</v>
      </c>
      <c r="BA669" s="3">
        <v>0</v>
      </c>
      <c r="BB669" s="3">
        <v>7907</v>
      </c>
      <c r="BC669" s="3">
        <v>3</v>
      </c>
      <c r="BD669" s="3">
        <v>34</v>
      </c>
      <c r="BE669" s="3">
        <v>12</v>
      </c>
      <c r="BF669" s="3">
        <v>1318</v>
      </c>
      <c r="BG669" s="3">
        <v>3</v>
      </c>
      <c r="BH669" s="3">
        <v>8</v>
      </c>
      <c r="BI669" s="3">
        <v>3</v>
      </c>
      <c r="BJ669" s="3">
        <v>3460</v>
      </c>
      <c r="BK669" s="3">
        <v>3661</v>
      </c>
      <c r="BL669" s="3">
        <v>0.67</v>
      </c>
      <c r="BN669" s="5">
        <v>34871</v>
      </c>
      <c r="BO669" s="3">
        <v>1</v>
      </c>
      <c r="BP669" s="3">
        <v>1</v>
      </c>
      <c r="BQ669" s="3" t="s">
        <v>926</v>
      </c>
      <c r="BS669" s="3">
        <v>155453</v>
      </c>
      <c r="BT669" s="3">
        <v>201</v>
      </c>
      <c r="BV669" s="3" t="s">
        <v>494</v>
      </c>
      <c r="BW669" s="3" t="s">
        <v>99</v>
      </c>
      <c r="BX669" s="3">
        <v>3</v>
      </c>
      <c r="BY669" s="3" t="s">
        <v>100</v>
      </c>
      <c r="BZ669" s="3">
        <v>123</v>
      </c>
      <c r="CA669" s="3" t="s">
        <v>101</v>
      </c>
      <c r="CD669" s="3">
        <v>30.115455999999998</v>
      </c>
      <c r="CE669" s="3">
        <v>262</v>
      </c>
      <c r="CF669" s="3">
        <v>-94.984971599999994</v>
      </c>
      <c r="CG669" s="3">
        <v>3</v>
      </c>
      <c r="CI669" s="3" t="s">
        <v>102</v>
      </c>
      <c r="CJ669" s="3" t="s">
        <v>495</v>
      </c>
      <c r="CK669" s="3" t="s">
        <v>152</v>
      </c>
      <c r="CL669" s="3">
        <v>211125</v>
      </c>
      <c r="CN669" s="3">
        <v>5924</v>
      </c>
      <c r="CO669" s="3">
        <v>0</v>
      </c>
      <c r="CP669" s="3">
        <v>6923</v>
      </c>
    </row>
    <row r="670" spans="1:94" ht="60">
      <c r="A670" s="4">
        <v>42089201410000</v>
      </c>
      <c r="B670" s="7">
        <v>4208920141</v>
      </c>
      <c r="C670" s="4">
        <f>COUNTIF(Table2[API 10/UWI],Table1[[#This Row],[Cleaned API]])</f>
        <v>2</v>
      </c>
      <c r="D670" s="7" t="str">
        <f>IFERROR(INDEX(Table2[Permit Type],MATCH(Table1[[#This Row],[Cleaned API]],Table2[API 10/UWI],0)), "Not in Permit List")</f>
        <v>Recomplete</v>
      </c>
      <c r="E670" s="7" t="str">
        <f>IF(AND(Table1[[#This Row],[Occurences in Magnum Permit List]]&gt;0, Table1[[#This Row],[Data Pull Permit Type]]="NewDrill"), "Y", "N")</f>
        <v>N</v>
      </c>
      <c r="F670" s="3" t="s">
        <v>502</v>
      </c>
      <c r="G670" s="3" t="s">
        <v>1508</v>
      </c>
      <c r="H670" s="8">
        <v>1</v>
      </c>
      <c r="I670" s="3" t="s">
        <v>179</v>
      </c>
      <c r="J670" s="3" t="str">
        <f>LEFT(Table1[[#This Row],[County/Parish]],LEN(Table1[[#This Row],[County/Parish]])-5)</f>
        <v>COLORADO</v>
      </c>
      <c r="K670" s="3" t="s">
        <v>1519</v>
      </c>
      <c r="L670" s="3" t="s">
        <v>93</v>
      </c>
      <c r="M670" s="3" t="s">
        <v>94</v>
      </c>
      <c r="N670" s="3" t="s">
        <v>95</v>
      </c>
      <c r="O670" s="3">
        <v>11000</v>
      </c>
      <c r="P670" s="5">
        <v>34617</v>
      </c>
      <c r="Q670" s="5">
        <v>34851</v>
      </c>
      <c r="R670" s="5">
        <v>35096</v>
      </c>
      <c r="S670" s="3">
        <v>9</v>
      </c>
      <c r="T670" s="3">
        <v>79337</v>
      </c>
      <c r="V670" s="3">
        <v>1979</v>
      </c>
      <c r="X670" s="3">
        <v>34</v>
      </c>
      <c r="Y670" s="3">
        <v>627</v>
      </c>
      <c r="Z670" s="3">
        <v>14779</v>
      </c>
      <c r="AA670" s="3">
        <v>15202</v>
      </c>
      <c r="AC670" s="3">
        <v>27</v>
      </c>
      <c r="AD670" s="3">
        <v>1249</v>
      </c>
      <c r="AE670" s="3">
        <v>1320</v>
      </c>
      <c r="AF670" s="3" t="s">
        <v>108</v>
      </c>
      <c r="AG670" s="3">
        <v>57293</v>
      </c>
      <c r="AH670" s="3">
        <v>10869</v>
      </c>
      <c r="AI670" s="3">
        <v>10673</v>
      </c>
      <c r="AJ670" s="3" t="s">
        <v>181</v>
      </c>
      <c r="AK670" s="3">
        <v>11</v>
      </c>
      <c r="AL670" s="3">
        <v>89</v>
      </c>
      <c r="AM670" s="3">
        <v>470</v>
      </c>
      <c r="AN670" s="3">
        <v>535065</v>
      </c>
      <c r="AO670" s="3">
        <v>117</v>
      </c>
      <c r="AR670" s="5">
        <v>35079</v>
      </c>
      <c r="AT670" s="3">
        <v>980</v>
      </c>
      <c r="AU670" s="3">
        <v>2225</v>
      </c>
      <c r="AV670" s="3">
        <v>43370</v>
      </c>
      <c r="AW670" s="3">
        <v>40089.438999999998</v>
      </c>
      <c r="AX670" s="3">
        <v>40090</v>
      </c>
      <c r="AY670" s="3">
        <v>24.943999999999999</v>
      </c>
      <c r="AZ670" s="3">
        <v>23.1</v>
      </c>
      <c r="BA670" s="3">
        <v>54.2</v>
      </c>
      <c r="BB670" s="3">
        <v>14571</v>
      </c>
      <c r="BC670" s="3">
        <v>2</v>
      </c>
      <c r="BD670" s="3">
        <v>336</v>
      </c>
      <c r="BE670" s="3">
        <v>2</v>
      </c>
      <c r="BF670" s="3">
        <v>2765</v>
      </c>
      <c r="BG670" s="3">
        <v>2</v>
      </c>
      <c r="BH670" s="3">
        <v>17</v>
      </c>
      <c r="BI670" s="3">
        <v>2</v>
      </c>
      <c r="BJ670" s="3">
        <v>8401</v>
      </c>
      <c r="BK670" s="3">
        <v>8405</v>
      </c>
      <c r="BL670" s="3">
        <v>0.68</v>
      </c>
      <c r="BM670" s="3">
        <v>51.1</v>
      </c>
      <c r="BN670" s="5">
        <v>34810</v>
      </c>
      <c r="BO670" s="3">
        <v>1</v>
      </c>
      <c r="BP670" s="3">
        <v>1</v>
      </c>
      <c r="BQ670" s="3" t="s">
        <v>1510</v>
      </c>
      <c r="BR670" s="3" t="s">
        <v>1041</v>
      </c>
      <c r="BS670" s="3">
        <v>155116</v>
      </c>
      <c r="BT670" s="3">
        <v>4</v>
      </c>
      <c r="BV670" s="3" t="s">
        <v>868</v>
      </c>
      <c r="BW670" s="3" t="s">
        <v>99</v>
      </c>
      <c r="BX670" s="3">
        <v>3</v>
      </c>
      <c r="BY670" s="3" t="s">
        <v>100</v>
      </c>
      <c r="CA670" s="3" t="s">
        <v>101</v>
      </c>
      <c r="CD670" s="3">
        <v>29.678695999999999</v>
      </c>
      <c r="CE670" s="3">
        <v>152</v>
      </c>
      <c r="CF670" s="3">
        <v>-96.349915699999997</v>
      </c>
      <c r="CI670" s="3" t="s">
        <v>102</v>
      </c>
      <c r="CJ670" s="3" t="s">
        <v>502</v>
      </c>
      <c r="CK670" s="3" t="s">
        <v>915</v>
      </c>
      <c r="CL670" s="3">
        <v>211081</v>
      </c>
      <c r="CM670" s="3">
        <v>1979</v>
      </c>
      <c r="CN670" s="3">
        <v>79337</v>
      </c>
      <c r="CO670" s="3">
        <v>14779</v>
      </c>
      <c r="CP670" s="3">
        <v>0</v>
      </c>
    </row>
    <row r="671" spans="1:94" ht="60">
      <c r="A671" s="4">
        <v>42089312990000</v>
      </c>
      <c r="B671" s="7">
        <v>4208931299</v>
      </c>
      <c r="C671" s="4">
        <f>COUNTIF(Table2[API 10/UWI],Table1[[#This Row],[Cleaned API]])</f>
        <v>1</v>
      </c>
      <c r="D671" s="7" t="str">
        <f>IFERROR(INDEX(Table2[Permit Type],MATCH(Table1[[#This Row],[Cleaned API]],Table2[API 10/UWI],0)), "Not in Permit List")</f>
        <v>ReEnter</v>
      </c>
      <c r="E671" s="7" t="str">
        <f>IF(AND(Table1[[#This Row],[Occurences in Magnum Permit List]]&gt;0, Table1[[#This Row],[Data Pull Permit Type]]="NewDrill"), "Y", "N")</f>
        <v>N</v>
      </c>
      <c r="F671" s="3" t="s">
        <v>502</v>
      </c>
      <c r="G671" s="3" t="s">
        <v>1520</v>
      </c>
      <c r="H671" s="8">
        <v>2</v>
      </c>
      <c r="I671" s="3" t="s">
        <v>179</v>
      </c>
      <c r="J671" s="3" t="str">
        <f>LEFT(Table1[[#This Row],[County/Parish]],LEN(Table1[[#This Row],[County/Parish]])-5)</f>
        <v>COLORADO</v>
      </c>
      <c r="L671" s="3" t="s">
        <v>93</v>
      </c>
      <c r="M671" s="3" t="s">
        <v>94</v>
      </c>
      <c r="N671" s="3" t="s">
        <v>95</v>
      </c>
      <c r="O671" s="3">
        <v>10100</v>
      </c>
      <c r="P671" s="5">
        <v>38298</v>
      </c>
      <c r="Q671" s="5">
        <v>34790</v>
      </c>
      <c r="R671" s="5">
        <v>35247</v>
      </c>
      <c r="S671" s="3">
        <v>16</v>
      </c>
      <c r="T671" s="3">
        <v>117468</v>
      </c>
      <c r="V671" s="3">
        <v>644</v>
      </c>
      <c r="X671" s="3">
        <v>2</v>
      </c>
      <c r="Y671" s="3">
        <v>2784</v>
      </c>
      <c r="Z671" s="3">
        <v>385</v>
      </c>
      <c r="AA671" s="3">
        <v>20222</v>
      </c>
      <c r="AC671" s="3">
        <v>22</v>
      </c>
      <c r="AD671" s="3">
        <v>1732</v>
      </c>
      <c r="AE671" s="3">
        <v>299</v>
      </c>
      <c r="AF671" s="3" t="s">
        <v>108</v>
      </c>
      <c r="AG671" s="3">
        <v>45930</v>
      </c>
      <c r="AH671" s="3">
        <v>7954</v>
      </c>
      <c r="AI671" s="3">
        <v>155</v>
      </c>
      <c r="AJ671" s="3" t="s">
        <v>181</v>
      </c>
      <c r="AK671" s="3">
        <v>2</v>
      </c>
      <c r="AL671" s="3">
        <v>45</v>
      </c>
      <c r="AM671" s="3">
        <v>259</v>
      </c>
      <c r="AN671" s="3">
        <v>270484</v>
      </c>
      <c r="AO671" s="3">
        <v>14</v>
      </c>
      <c r="AP671" s="3">
        <v>193</v>
      </c>
      <c r="AQ671" s="3">
        <v>27052</v>
      </c>
      <c r="AR671" s="5">
        <v>35551</v>
      </c>
      <c r="AS671" s="3">
        <v>95</v>
      </c>
      <c r="AT671" s="3">
        <v>0</v>
      </c>
      <c r="AU671" s="3">
        <v>0</v>
      </c>
      <c r="AV671" s="3">
        <v>133750</v>
      </c>
      <c r="AW671" s="3">
        <v>200478.93599999999</v>
      </c>
      <c r="AX671" s="3">
        <v>182400</v>
      </c>
      <c r="AY671" s="3">
        <v>4.9880000000000004</v>
      </c>
      <c r="AZ671" s="3">
        <v>7.5</v>
      </c>
      <c r="BA671" s="3">
        <v>0.7</v>
      </c>
      <c r="BB671" s="3">
        <v>10075</v>
      </c>
      <c r="BC671" s="3">
        <v>7</v>
      </c>
      <c r="BD671" s="3">
        <v>86</v>
      </c>
      <c r="BE671" s="3">
        <v>7</v>
      </c>
      <c r="BF671" s="3">
        <v>1765</v>
      </c>
      <c r="BG671" s="3">
        <v>7</v>
      </c>
      <c r="BH671" s="3">
        <v>11</v>
      </c>
      <c r="BI671" s="3">
        <v>7</v>
      </c>
      <c r="BJ671" s="3">
        <v>9778</v>
      </c>
      <c r="BK671" s="3">
        <v>9786</v>
      </c>
      <c r="BL671" s="3">
        <v>0.68</v>
      </c>
      <c r="BM671" s="3">
        <v>46</v>
      </c>
      <c r="BN671" s="5">
        <v>34790</v>
      </c>
      <c r="BO671" s="3">
        <v>1</v>
      </c>
      <c r="BP671" s="3">
        <v>1</v>
      </c>
      <c r="BQ671" s="3" t="s">
        <v>1521</v>
      </c>
      <c r="BR671" s="3" t="s">
        <v>1041</v>
      </c>
      <c r="BS671" s="3">
        <v>154002</v>
      </c>
      <c r="BT671" s="3">
        <v>8</v>
      </c>
      <c r="BV671" s="3" t="s">
        <v>1522</v>
      </c>
      <c r="BW671" s="3" t="s">
        <v>99</v>
      </c>
      <c r="BX671" s="3">
        <v>3</v>
      </c>
      <c r="BY671" s="3" t="s">
        <v>100</v>
      </c>
      <c r="BZ671" s="3">
        <v>3</v>
      </c>
      <c r="CA671" s="3" t="s">
        <v>101</v>
      </c>
      <c r="CD671" s="3">
        <v>29.542070899999999</v>
      </c>
      <c r="CE671" s="3">
        <v>239</v>
      </c>
      <c r="CF671" s="3">
        <v>-96.290252899999999</v>
      </c>
      <c r="CI671" s="3" t="s">
        <v>102</v>
      </c>
      <c r="CJ671" s="3" t="s">
        <v>502</v>
      </c>
      <c r="CK671" s="3" t="s">
        <v>708</v>
      </c>
      <c r="CL671" s="3">
        <v>210954</v>
      </c>
      <c r="CM671" s="3">
        <v>451</v>
      </c>
      <c r="CN671" s="3">
        <v>90416</v>
      </c>
      <c r="CO671" s="3">
        <v>290</v>
      </c>
      <c r="CP671" s="3">
        <v>0</v>
      </c>
    </row>
    <row r="672" spans="1:94" ht="60">
      <c r="A672" s="4">
        <v>42015301290000</v>
      </c>
      <c r="B672" s="7">
        <v>4201530129</v>
      </c>
      <c r="C672" s="4">
        <f>COUNTIF(Table2[API 10/UWI],Table1[[#This Row],[Cleaned API]])</f>
        <v>2</v>
      </c>
      <c r="D672" s="7" t="str">
        <f>IFERROR(INDEX(Table2[Permit Type],MATCH(Table1[[#This Row],[Cleaned API]],Table2[API 10/UWI],0)), "Not in Permit List")</f>
        <v>Recomplete</v>
      </c>
      <c r="E672" s="7" t="str">
        <f>IF(AND(Table1[[#This Row],[Occurences in Magnum Permit List]]&gt;0, Table1[[#This Row],[Data Pull Permit Type]]="NewDrill"), "Y", "N")</f>
        <v>N</v>
      </c>
      <c r="F672" s="3" t="s">
        <v>502</v>
      </c>
      <c r="G672" s="3" t="s">
        <v>1523</v>
      </c>
      <c r="H672" s="8">
        <v>1</v>
      </c>
      <c r="I672" s="3" t="s">
        <v>236</v>
      </c>
      <c r="J672" s="3" t="str">
        <f>LEFT(Table1[[#This Row],[County/Parish]],LEN(Table1[[#This Row],[County/Parish]])-5)</f>
        <v>AUSTIN</v>
      </c>
      <c r="K672" s="3" t="s">
        <v>1524</v>
      </c>
      <c r="L672" s="3" t="s">
        <v>93</v>
      </c>
      <c r="M672" s="3" t="s">
        <v>94</v>
      </c>
      <c r="N672" s="3" t="s">
        <v>95</v>
      </c>
      <c r="O672" s="3">
        <v>10816</v>
      </c>
      <c r="P672" s="5">
        <v>34786</v>
      </c>
      <c r="Q672" s="5">
        <v>34759</v>
      </c>
      <c r="R672" s="5">
        <v>34790</v>
      </c>
      <c r="S672" s="3">
        <v>2</v>
      </c>
      <c r="T672" s="3">
        <v>1271</v>
      </c>
      <c r="V672" s="3">
        <v>134</v>
      </c>
      <c r="X672" s="3">
        <v>85</v>
      </c>
      <c r="Y672" s="3">
        <v>791</v>
      </c>
      <c r="Z672" s="3">
        <v>0</v>
      </c>
      <c r="AA672" s="3">
        <v>346</v>
      </c>
      <c r="AC672" s="3">
        <v>49</v>
      </c>
      <c r="AD672" s="3">
        <v>480</v>
      </c>
      <c r="AF672" s="3" t="s">
        <v>108</v>
      </c>
      <c r="AJ672" s="3" t="s">
        <v>181</v>
      </c>
      <c r="AK672" s="3">
        <v>3</v>
      </c>
      <c r="AL672" s="3">
        <v>7</v>
      </c>
      <c r="AM672" s="3">
        <v>26</v>
      </c>
      <c r="AN672" s="3">
        <v>43367</v>
      </c>
      <c r="AO672" s="3">
        <v>0</v>
      </c>
      <c r="AR672" s="5">
        <v>34783</v>
      </c>
      <c r="AT672" s="3">
        <v>2215</v>
      </c>
      <c r="AU672" s="3">
        <v>2765</v>
      </c>
      <c r="AV672" s="3">
        <v>9310</v>
      </c>
      <c r="AW672" s="3">
        <v>9485.0750000000007</v>
      </c>
      <c r="AX672" s="3">
        <v>9490</v>
      </c>
      <c r="AY672" s="3">
        <v>105.429</v>
      </c>
      <c r="AZ672" s="3">
        <v>107.5</v>
      </c>
      <c r="BA672" s="3">
        <v>107.5</v>
      </c>
      <c r="BB672" s="3">
        <v>791</v>
      </c>
      <c r="BC672" s="3">
        <v>2</v>
      </c>
      <c r="BD672" s="3">
        <v>85</v>
      </c>
      <c r="BE672" s="3">
        <v>2</v>
      </c>
      <c r="BF672" s="3">
        <v>217</v>
      </c>
      <c r="BG672" s="3">
        <v>2</v>
      </c>
      <c r="BH672" s="3">
        <v>1</v>
      </c>
      <c r="BI672" s="3">
        <v>2</v>
      </c>
      <c r="BJ672" s="3">
        <v>7511</v>
      </c>
      <c r="BK672" s="3">
        <v>7515</v>
      </c>
      <c r="BL672" s="3">
        <v>0.68</v>
      </c>
      <c r="BM672" s="3">
        <v>69.3</v>
      </c>
      <c r="BN672" s="5">
        <v>34775</v>
      </c>
      <c r="BO672" s="3">
        <v>1</v>
      </c>
      <c r="BP672" s="3">
        <v>1</v>
      </c>
      <c r="BQ672" s="3" t="s">
        <v>1205</v>
      </c>
      <c r="BR672" s="3" t="s">
        <v>1041</v>
      </c>
      <c r="BS672" s="3">
        <v>153874</v>
      </c>
      <c r="BT672" s="3">
        <v>4</v>
      </c>
      <c r="BV672" s="3" t="s">
        <v>640</v>
      </c>
      <c r="BW672" s="3" t="s">
        <v>99</v>
      </c>
      <c r="BX672" s="3">
        <v>3</v>
      </c>
      <c r="BY672" s="3" t="s">
        <v>100</v>
      </c>
      <c r="CA672" s="3" t="s">
        <v>101</v>
      </c>
      <c r="CD672" s="3">
        <v>29.970862700000001</v>
      </c>
      <c r="CE672" s="3">
        <v>37</v>
      </c>
      <c r="CF672" s="3">
        <v>-96.3297113</v>
      </c>
      <c r="CI672" s="3" t="s">
        <v>102</v>
      </c>
      <c r="CJ672" s="3" t="s">
        <v>502</v>
      </c>
      <c r="CK672" s="3" t="s">
        <v>1525</v>
      </c>
      <c r="CL672" s="3">
        <v>210940</v>
      </c>
      <c r="CM672" s="3">
        <v>134</v>
      </c>
      <c r="CN672" s="3">
        <v>1271</v>
      </c>
      <c r="CO672" s="3">
        <v>0</v>
      </c>
      <c r="CP672" s="3">
        <v>0</v>
      </c>
    </row>
    <row r="673" spans="1:94" ht="60">
      <c r="A673" s="4">
        <v>42089310460000</v>
      </c>
      <c r="B673" s="7">
        <v>4208931046</v>
      </c>
      <c r="C673" s="4">
        <f>COUNTIF(Table2[API 10/UWI],Table1[[#This Row],[Cleaned API]])</f>
        <v>2</v>
      </c>
      <c r="D673" s="7" t="str">
        <f>IFERROR(INDEX(Table2[Permit Type],MATCH(Table1[[#This Row],[Cleaned API]],Table2[API 10/UWI],0)), "Not in Permit List")</f>
        <v>Recomplete</v>
      </c>
      <c r="E673" s="7" t="str">
        <f>IF(AND(Table1[[#This Row],[Occurences in Magnum Permit List]]&gt;0, Table1[[#This Row],[Data Pull Permit Type]]="NewDrill"), "Y", "N")</f>
        <v>N</v>
      </c>
      <c r="F673" s="3" t="s">
        <v>502</v>
      </c>
      <c r="G673" s="3" t="s">
        <v>1526</v>
      </c>
      <c r="H673" s="8">
        <v>1</v>
      </c>
      <c r="I673" s="3" t="s">
        <v>179</v>
      </c>
      <c r="J673" s="3" t="str">
        <f>LEFT(Table1[[#This Row],[County/Parish]],LEN(Table1[[#This Row],[County/Parish]])-5)</f>
        <v>COLORADO</v>
      </c>
      <c r="K673" s="3" t="s">
        <v>1527</v>
      </c>
      <c r="L673" s="3" t="s">
        <v>93</v>
      </c>
      <c r="M673" s="3" t="s">
        <v>94</v>
      </c>
      <c r="N673" s="3" t="s">
        <v>95</v>
      </c>
      <c r="O673" s="3">
        <v>10073</v>
      </c>
      <c r="P673" s="5">
        <v>34688</v>
      </c>
      <c r="Q673" s="5">
        <v>34759</v>
      </c>
      <c r="R673" s="5">
        <v>35582</v>
      </c>
      <c r="S673" s="3">
        <v>22</v>
      </c>
      <c r="T673" s="3">
        <v>283933</v>
      </c>
      <c r="V673" s="3">
        <v>1678</v>
      </c>
      <c r="Y673" s="3">
        <v>461</v>
      </c>
      <c r="Z673" s="3">
        <v>7560</v>
      </c>
      <c r="AA673" s="3">
        <v>49000</v>
      </c>
      <c r="AD673" s="3">
        <v>59</v>
      </c>
      <c r="AE673" s="3">
        <v>593</v>
      </c>
      <c r="AF673" s="3" t="s">
        <v>108</v>
      </c>
      <c r="AG673" s="3">
        <v>105482</v>
      </c>
      <c r="AH673" s="3">
        <v>18173</v>
      </c>
      <c r="AI673" s="3">
        <v>866</v>
      </c>
      <c r="AJ673" s="3" t="s">
        <v>181</v>
      </c>
      <c r="AK673" s="3">
        <v>3</v>
      </c>
      <c r="AL673" s="3">
        <v>95</v>
      </c>
      <c r="AM673" s="3">
        <v>551</v>
      </c>
      <c r="AN673" s="3">
        <v>570633</v>
      </c>
      <c r="AO673" s="3">
        <v>31</v>
      </c>
      <c r="AP673" s="3">
        <v>1143</v>
      </c>
      <c r="AQ673" s="3">
        <v>186259</v>
      </c>
      <c r="AR673" s="5">
        <v>35575</v>
      </c>
      <c r="AS673" s="3">
        <v>6445</v>
      </c>
      <c r="AT673" s="3">
        <v>180</v>
      </c>
      <c r="AU673" s="3">
        <v>1400</v>
      </c>
      <c r="AV673" s="3">
        <v>168680</v>
      </c>
      <c r="AW673" s="3">
        <v>225006.36900000001</v>
      </c>
      <c r="AX673" s="3">
        <v>169210</v>
      </c>
      <c r="AY673" s="3">
        <v>4.444</v>
      </c>
      <c r="AZ673" s="3">
        <v>5.9</v>
      </c>
      <c r="BA673" s="3">
        <v>0</v>
      </c>
      <c r="BB673" s="3">
        <v>24381</v>
      </c>
      <c r="BC673" s="3">
        <v>3</v>
      </c>
      <c r="BD673" s="3">
        <v>206</v>
      </c>
      <c r="BE673" s="3">
        <v>8</v>
      </c>
      <c r="BF673" s="3">
        <v>4217</v>
      </c>
      <c r="BG673" s="3">
        <v>3</v>
      </c>
      <c r="BH673" s="3">
        <v>25</v>
      </c>
      <c r="BI673" s="3">
        <v>3</v>
      </c>
      <c r="BJ673" s="3">
        <v>9727</v>
      </c>
      <c r="BK673" s="3">
        <v>9743</v>
      </c>
      <c r="BL673" s="3">
        <v>0.67</v>
      </c>
      <c r="BN673" s="5">
        <v>34778</v>
      </c>
      <c r="BO673" s="3">
        <v>1</v>
      </c>
      <c r="BP673" s="3">
        <v>1</v>
      </c>
      <c r="BQ673" s="3" t="s">
        <v>1521</v>
      </c>
      <c r="BR673" s="3" t="s">
        <v>1041</v>
      </c>
      <c r="BS673" s="3">
        <v>153822</v>
      </c>
      <c r="BT673" s="3">
        <v>16</v>
      </c>
      <c r="BV673" s="3" t="s">
        <v>1528</v>
      </c>
      <c r="BW673" s="3" t="s">
        <v>99</v>
      </c>
      <c r="BX673" s="3">
        <v>3</v>
      </c>
      <c r="BY673" s="3" t="s">
        <v>100</v>
      </c>
      <c r="BZ673" s="3">
        <v>4</v>
      </c>
      <c r="CA673" s="3" t="s">
        <v>101</v>
      </c>
      <c r="CD673" s="3">
        <v>29.5514948</v>
      </c>
      <c r="CE673" s="3">
        <v>666</v>
      </c>
      <c r="CF673" s="3">
        <v>-96.268696599999998</v>
      </c>
      <c r="CI673" s="3" t="s">
        <v>102</v>
      </c>
      <c r="CJ673" s="3" t="s">
        <v>502</v>
      </c>
      <c r="CK673" s="3" t="s">
        <v>708</v>
      </c>
      <c r="CL673" s="3">
        <v>210926</v>
      </c>
      <c r="CM673" s="3">
        <v>157</v>
      </c>
      <c r="CN673" s="3">
        <v>35326</v>
      </c>
      <c r="CO673" s="3">
        <v>603</v>
      </c>
      <c r="CP673" s="3">
        <v>0</v>
      </c>
    </row>
    <row r="674" spans="1:94" ht="75">
      <c r="A674" s="4">
        <v>42089310100000</v>
      </c>
      <c r="B674" s="7">
        <v>4208931010</v>
      </c>
      <c r="C674" s="4">
        <f>COUNTIF(Table2[API 10/UWI],Table1[[#This Row],[Cleaned API]])</f>
        <v>4</v>
      </c>
      <c r="D674" s="7" t="str">
        <f>IFERROR(INDEX(Table2[Permit Type],MATCH(Table1[[#This Row],[Cleaned API]],Table2[API 10/UWI],0)), "Not in Permit List")</f>
        <v>Recomplete</v>
      </c>
      <c r="E674" s="7" t="str">
        <f>IF(AND(Table1[[#This Row],[Occurences in Magnum Permit List]]&gt;0, Table1[[#This Row],[Data Pull Permit Type]]="NewDrill"), "Y", "N")</f>
        <v>N</v>
      </c>
      <c r="F674" s="3" t="s">
        <v>502</v>
      </c>
      <c r="G674" s="3" t="s">
        <v>1013</v>
      </c>
      <c r="H674" s="8">
        <v>1</v>
      </c>
      <c r="I674" s="3" t="s">
        <v>179</v>
      </c>
      <c r="J674" s="3" t="str">
        <f>LEFT(Table1[[#This Row],[County/Parish]],LEN(Table1[[#This Row],[County/Parish]])-5)</f>
        <v>COLORADO</v>
      </c>
      <c r="K674" s="3" t="s">
        <v>1516</v>
      </c>
      <c r="L674" s="3" t="s">
        <v>93</v>
      </c>
      <c r="M674" s="3" t="s">
        <v>211</v>
      </c>
      <c r="N674" s="3" t="s">
        <v>95</v>
      </c>
      <c r="O674" s="3">
        <v>10800</v>
      </c>
      <c r="P674" s="5">
        <v>33989</v>
      </c>
      <c r="Q674" s="5">
        <v>34731</v>
      </c>
      <c r="R674" s="5">
        <v>36404</v>
      </c>
      <c r="S674" s="3">
        <v>44</v>
      </c>
      <c r="T674" s="3">
        <v>1445863</v>
      </c>
      <c r="V674" s="3">
        <v>24107</v>
      </c>
      <c r="Y674" s="3">
        <v>97</v>
      </c>
      <c r="Z674" s="3">
        <v>7751</v>
      </c>
      <c r="AA674" s="3">
        <v>265084</v>
      </c>
      <c r="AC674" s="3">
        <v>116</v>
      </c>
      <c r="AD674" s="3">
        <v>4815</v>
      </c>
      <c r="AE674" s="3">
        <v>9093</v>
      </c>
      <c r="AF674" s="3" t="s">
        <v>108</v>
      </c>
      <c r="AG674" s="3">
        <v>490214</v>
      </c>
      <c r="AH674" s="3">
        <v>90795</v>
      </c>
      <c r="AI674" s="3">
        <v>1526</v>
      </c>
      <c r="AJ674" s="3" t="s">
        <v>181</v>
      </c>
      <c r="AK674" s="3">
        <v>50</v>
      </c>
      <c r="AL674" s="3">
        <v>432</v>
      </c>
      <c r="AM674" s="3">
        <v>2292</v>
      </c>
      <c r="AN674" s="3">
        <v>2594097</v>
      </c>
      <c r="AO674" s="3">
        <v>17</v>
      </c>
      <c r="AQ674" s="3">
        <v>300</v>
      </c>
      <c r="AR674" s="5">
        <v>35625</v>
      </c>
      <c r="AS674" s="3">
        <v>52</v>
      </c>
      <c r="AT674" s="3">
        <v>50</v>
      </c>
      <c r="AU674" s="3">
        <v>715</v>
      </c>
      <c r="AV674" s="3">
        <v>45580</v>
      </c>
      <c r="AW674" s="3">
        <v>9036.0360000000001</v>
      </c>
      <c r="AX674" s="3">
        <v>59980</v>
      </c>
      <c r="AY674" s="3">
        <v>110.66800000000001</v>
      </c>
      <c r="AZ674" s="3">
        <v>21.9</v>
      </c>
      <c r="BA674" s="3">
        <v>0</v>
      </c>
      <c r="BB674" s="3">
        <v>111266</v>
      </c>
      <c r="BC674" s="3">
        <v>11</v>
      </c>
      <c r="BD674" s="3">
        <v>2092</v>
      </c>
      <c r="BE674" s="3">
        <v>3</v>
      </c>
      <c r="BF674" s="3">
        <v>20161</v>
      </c>
      <c r="BG674" s="3">
        <v>11</v>
      </c>
      <c r="BH674" s="3">
        <v>121</v>
      </c>
      <c r="BI674" s="3">
        <v>11</v>
      </c>
      <c r="BJ674" s="3">
        <v>10374</v>
      </c>
      <c r="BK674" s="3">
        <v>10404</v>
      </c>
      <c r="BL674" s="3">
        <v>0.65</v>
      </c>
      <c r="BM674" s="3">
        <v>46.1</v>
      </c>
      <c r="BN674" s="5">
        <v>34754</v>
      </c>
      <c r="BO674" s="3">
        <v>1</v>
      </c>
      <c r="BP674" s="3">
        <v>1</v>
      </c>
      <c r="BQ674" s="3" t="s">
        <v>502</v>
      </c>
      <c r="BR674" s="3" t="s">
        <v>1188</v>
      </c>
      <c r="BS674" s="3">
        <v>153359</v>
      </c>
      <c r="BT674" s="3">
        <v>30</v>
      </c>
      <c r="BV674" s="3" t="s">
        <v>1517</v>
      </c>
      <c r="BW674" s="3" t="s">
        <v>99</v>
      </c>
      <c r="BX674" s="3">
        <v>3</v>
      </c>
      <c r="BY674" s="3" t="s">
        <v>100</v>
      </c>
      <c r="CA674" s="3" t="s">
        <v>101</v>
      </c>
      <c r="CD674" s="3">
        <v>29.525456999999999</v>
      </c>
      <c r="CE674" s="3">
        <v>215</v>
      </c>
      <c r="CF674" s="3">
        <v>-96.705159100000003</v>
      </c>
      <c r="CI674" s="3" t="s">
        <v>102</v>
      </c>
      <c r="CJ674" s="3" t="s">
        <v>502</v>
      </c>
      <c r="CK674" s="3" t="s">
        <v>383</v>
      </c>
      <c r="CL674" s="3">
        <v>210878</v>
      </c>
      <c r="CM674" s="3">
        <v>111</v>
      </c>
      <c r="CN674" s="3">
        <v>1003</v>
      </c>
      <c r="CO674" s="3">
        <v>175</v>
      </c>
      <c r="CP674" s="3">
        <v>0</v>
      </c>
    </row>
    <row r="675" spans="1:94" ht="60">
      <c r="A675" s="4">
        <v>42071316880000</v>
      </c>
      <c r="B675" s="7">
        <v>4207131688</v>
      </c>
      <c r="C675" s="4">
        <f>COUNTIF(Table2[API 10/UWI],Table1[[#This Row],[Cleaned API]])</f>
        <v>4</v>
      </c>
      <c r="D675" s="7" t="str">
        <f>IFERROR(INDEX(Table2[Permit Type],MATCH(Table1[[#This Row],[Cleaned API]],Table2[API 10/UWI],0)), "Not in Permit List")</f>
        <v>Recomplete</v>
      </c>
      <c r="E675" s="7" t="str">
        <f>IF(AND(Table1[[#This Row],[Occurences in Magnum Permit List]]&gt;0, Table1[[#This Row],[Data Pull Permit Type]]="NewDrill"), "Y", "N")</f>
        <v>N</v>
      </c>
      <c r="F675" s="3" t="s">
        <v>502</v>
      </c>
      <c r="G675" s="3" t="s">
        <v>990</v>
      </c>
      <c r="H675" s="8" t="s">
        <v>1529</v>
      </c>
      <c r="I675" s="3" t="s">
        <v>507</v>
      </c>
      <c r="J675" s="3" t="str">
        <f>LEFT(Table1[[#This Row],[County/Parish]],LEN(Table1[[#This Row],[County/Parish]])-5)</f>
        <v>CHAMBERS</v>
      </c>
      <c r="K675" s="3" t="s">
        <v>1530</v>
      </c>
      <c r="L675" s="3" t="s">
        <v>93</v>
      </c>
      <c r="M675" s="3" t="s">
        <v>211</v>
      </c>
      <c r="N675" s="3" t="s">
        <v>95</v>
      </c>
      <c r="O675" s="3">
        <v>9200</v>
      </c>
      <c r="P675" s="5">
        <v>38027</v>
      </c>
      <c r="Q675" s="5">
        <v>34639</v>
      </c>
      <c r="R675" s="5">
        <v>36526</v>
      </c>
      <c r="S675" s="3">
        <v>58</v>
      </c>
      <c r="T675" s="3">
        <v>182772</v>
      </c>
      <c r="V675" s="3">
        <v>537</v>
      </c>
      <c r="Y675" s="3">
        <v>1122</v>
      </c>
      <c r="Z675" s="3">
        <v>960730</v>
      </c>
      <c r="AA675" s="3">
        <v>30999</v>
      </c>
      <c r="AC675" s="3">
        <v>65</v>
      </c>
      <c r="AD675" s="3">
        <v>7230</v>
      </c>
      <c r="AE675" s="3">
        <v>198</v>
      </c>
      <c r="AF675" s="3" t="s">
        <v>108</v>
      </c>
      <c r="AG675" s="3">
        <v>51585</v>
      </c>
      <c r="AH675" s="3">
        <v>8796</v>
      </c>
      <c r="AI675" s="3">
        <v>16749</v>
      </c>
      <c r="AK675" s="3">
        <v>2</v>
      </c>
      <c r="AL675" s="3">
        <v>83</v>
      </c>
      <c r="AM675" s="3">
        <v>485</v>
      </c>
      <c r="AN675" s="3">
        <v>495065</v>
      </c>
      <c r="AO675" s="3">
        <v>14362</v>
      </c>
      <c r="AQ675" s="3">
        <v>21720</v>
      </c>
      <c r="AR675" s="5">
        <v>36161</v>
      </c>
      <c r="AS675" s="3">
        <v>501410</v>
      </c>
      <c r="AT675" s="3">
        <v>1230</v>
      </c>
      <c r="AU675" s="3">
        <v>1615</v>
      </c>
      <c r="AV675" s="3">
        <v>278200</v>
      </c>
      <c r="AX675" s="3">
        <v>340360</v>
      </c>
      <c r="AZ675" s="3">
        <v>3.6</v>
      </c>
      <c r="BA675" s="3">
        <v>0</v>
      </c>
      <c r="BB675" s="3">
        <v>15023</v>
      </c>
      <c r="BC675" s="3">
        <v>2</v>
      </c>
      <c r="BD675" s="3">
        <v>79</v>
      </c>
      <c r="BE675" s="3">
        <v>5</v>
      </c>
      <c r="BF675" s="3">
        <v>2558</v>
      </c>
      <c r="BG675" s="3">
        <v>2</v>
      </c>
      <c r="BH675" s="3">
        <v>15</v>
      </c>
      <c r="BI675" s="3">
        <v>2</v>
      </c>
      <c r="BJ675" s="3">
        <v>8924</v>
      </c>
      <c r="BK675" s="3">
        <v>8930</v>
      </c>
      <c r="BL675" s="3">
        <v>0.61</v>
      </c>
      <c r="BM675" s="3">
        <v>39</v>
      </c>
      <c r="BN675" s="5">
        <v>34659</v>
      </c>
      <c r="BO675" s="3">
        <v>1</v>
      </c>
      <c r="BP675" s="3">
        <v>1</v>
      </c>
      <c r="BQ675" s="3" t="s">
        <v>1531</v>
      </c>
      <c r="BR675" s="3" t="s">
        <v>1532</v>
      </c>
      <c r="BS675" s="3">
        <v>152672</v>
      </c>
      <c r="BT675" s="3">
        <v>6</v>
      </c>
      <c r="BV675" s="3" t="s">
        <v>524</v>
      </c>
      <c r="BW675" s="3" t="s">
        <v>99</v>
      </c>
      <c r="BX675" s="3">
        <v>3</v>
      </c>
      <c r="BY675" s="3" t="s">
        <v>100</v>
      </c>
      <c r="CA675" s="3" t="s">
        <v>101</v>
      </c>
      <c r="CD675" s="3">
        <v>29.8033812</v>
      </c>
      <c r="CE675" s="3">
        <v>48</v>
      </c>
      <c r="CF675" s="3">
        <v>-94.651257099999995</v>
      </c>
      <c r="CI675" s="3" t="s">
        <v>102</v>
      </c>
      <c r="CJ675" s="3" t="s">
        <v>502</v>
      </c>
      <c r="CK675" s="3" t="s">
        <v>791</v>
      </c>
      <c r="CL675" s="3">
        <v>210803</v>
      </c>
      <c r="CN675" s="3">
        <v>9455</v>
      </c>
      <c r="CO675" s="3">
        <v>121031</v>
      </c>
      <c r="CP675" s="3">
        <v>0</v>
      </c>
    </row>
    <row r="676" spans="1:94" ht="45">
      <c r="A676" s="4">
        <v>42481017700000</v>
      </c>
      <c r="B676" s="7">
        <v>4248101770</v>
      </c>
      <c r="C676" s="4">
        <f>COUNTIF(Table2[API 10/UWI],Table1[[#This Row],[Cleaned API]])</f>
        <v>1</v>
      </c>
      <c r="D676" s="7" t="str">
        <f>IFERROR(INDEX(Table2[Permit Type],MATCH(Table1[[#This Row],[Cleaned API]],Table2[API 10/UWI],0)), "Not in Permit List")</f>
        <v>Recomplete</v>
      </c>
      <c r="E676" s="7" t="str">
        <f>IF(AND(Table1[[#This Row],[Occurences in Magnum Permit List]]&gt;0, Table1[[#This Row],[Data Pull Permit Type]]="NewDrill"), "Y", "N")</f>
        <v>N</v>
      </c>
      <c r="F676" s="3" t="s">
        <v>89</v>
      </c>
      <c r="G676" s="3" t="s">
        <v>599</v>
      </c>
      <c r="H676" s="8">
        <v>6</v>
      </c>
      <c r="I676" s="3" t="s">
        <v>142</v>
      </c>
      <c r="J676" s="3" t="str">
        <f>LEFT(Table1[[#This Row],[County/Parish]],LEN(Table1[[#This Row],[County/Parish]])-5)</f>
        <v>WHARTON</v>
      </c>
      <c r="K676" s="3">
        <v>5470</v>
      </c>
      <c r="L676" s="3" t="s">
        <v>93</v>
      </c>
      <c r="M676" s="3" t="s">
        <v>94</v>
      </c>
      <c r="N676" s="3" t="s">
        <v>95</v>
      </c>
      <c r="O676" s="3">
        <v>7148</v>
      </c>
      <c r="P676" s="5">
        <v>22677</v>
      </c>
      <c r="Q676" s="5">
        <v>34455</v>
      </c>
      <c r="R676" s="5">
        <v>43405</v>
      </c>
      <c r="S676" s="3">
        <v>279</v>
      </c>
      <c r="T676" s="3">
        <v>1128986</v>
      </c>
      <c r="V676" s="3">
        <v>1068</v>
      </c>
      <c r="Y676" s="3">
        <v>13</v>
      </c>
      <c r="Z676" s="3">
        <v>250621</v>
      </c>
      <c r="AA676" s="3">
        <v>189232</v>
      </c>
      <c r="AC676" s="3">
        <v>54</v>
      </c>
      <c r="AD676" s="3">
        <v>13549</v>
      </c>
      <c r="AE676" s="3">
        <v>211</v>
      </c>
      <c r="AF676" s="3" t="s">
        <v>108</v>
      </c>
      <c r="AG676" s="3">
        <v>53011</v>
      </c>
      <c r="AH676" s="3">
        <v>9046</v>
      </c>
      <c r="AI676" s="3">
        <v>1928</v>
      </c>
      <c r="AK676" s="3">
        <v>1</v>
      </c>
      <c r="AL676" s="3">
        <v>46</v>
      </c>
      <c r="AM676" s="3">
        <v>270</v>
      </c>
      <c r="AN676" s="3">
        <v>276500</v>
      </c>
      <c r="AO676" s="3">
        <v>8</v>
      </c>
      <c r="AQ676" s="3">
        <v>35134</v>
      </c>
      <c r="AR676" s="5">
        <v>40651</v>
      </c>
      <c r="AS676" s="3">
        <v>21573</v>
      </c>
      <c r="AT676" s="3">
        <v>1650</v>
      </c>
      <c r="AU676" s="3">
        <v>1816</v>
      </c>
      <c r="AV676" s="3">
        <v>261580</v>
      </c>
      <c r="AX676" s="3">
        <v>1057100</v>
      </c>
      <c r="AZ676" s="3">
        <v>3.8</v>
      </c>
      <c r="BA676" s="3">
        <v>0</v>
      </c>
      <c r="BB676" s="3">
        <v>19110</v>
      </c>
      <c r="BC676" s="3">
        <v>276</v>
      </c>
      <c r="BD676" s="3">
        <v>54</v>
      </c>
      <c r="BE676" s="3">
        <v>1</v>
      </c>
      <c r="BF676" s="3">
        <v>3185</v>
      </c>
      <c r="BG676" s="3">
        <v>276</v>
      </c>
      <c r="BH676" s="3">
        <v>19</v>
      </c>
      <c r="BI676" s="3">
        <v>276</v>
      </c>
      <c r="BJ676" s="3">
        <v>5443</v>
      </c>
      <c r="BK676" s="3">
        <v>5453</v>
      </c>
      <c r="BL676" s="3">
        <v>0.7</v>
      </c>
      <c r="BM676" s="3">
        <v>58</v>
      </c>
      <c r="BN676" s="5">
        <v>34455</v>
      </c>
      <c r="BO676" s="3">
        <v>1</v>
      </c>
      <c r="BP676" s="3">
        <v>1</v>
      </c>
      <c r="BQ676" s="3" t="s">
        <v>89</v>
      </c>
      <c r="BR676" s="3" t="s">
        <v>212</v>
      </c>
      <c r="BS676" s="3">
        <v>150672</v>
      </c>
      <c r="BT676" s="3">
        <v>10</v>
      </c>
      <c r="BV676" s="3" t="s">
        <v>144</v>
      </c>
      <c r="BW676" s="3" t="s">
        <v>99</v>
      </c>
      <c r="BX676" s="3">
        <v>3</v>
      </c>
      <c r="BY676" s="3" t="s">
        <v>100</v>
      </c>
      <c r="BZ676" s="3">
        <v>25</v>
      </c>
      <c r="CA676" s="3" t="s">
        <v>101</v>
      </c>
      <c r="CD676" s="3">
        <v>29.066470299999999</v>
      </c>
      <c r="CE676" s="3">
        <v>288</v>
      </c>
      <c r="CF676" s="3">
        <v>-96.384730099999999</v>
      </c>
      <c r="CI676" s="3" t="s">
        <v>102</v>
      </c>
      <c r="CJ676" s="3" t="s">
        <v>89</v>
      </c>
      <c r="CK676" s="3" t="s">
        <v>145</v>
      </c>
      <c r="CL676" s="3">
        <v>210606</v>
      </c>
      <c r="CN676" s="3">
        <v>181</v>
      </c>
      <c r="CO676" s="3">
        <v>110</v>
      </c>
      <c r="CP676" s="3">
        <v>0</v>
      </c>
    </row>
    <row r="677" spans="1:94" ht="60">
      <c r="A677" s="4">
        <v>42291024570000</v>
      </c>
      <c r="B677" s="7">
        <v>4229102457</v>
      </c>
      <c r="C677" s="4">
        <f>COUNTIF(Table2[API 10/UWI],Table1[[#This Row],[Cleaned API]])</f>
        <v>0</v>
      </c>
      <c r="D677" s="7" t="str">
        <f>IFERROR(INDEX(Table2[Permit Type],MATCH(Table1[[#This Row],[Cleaned API]],Table2[API 10/UWI],0)), "Not in Permit List")</f>
        <v>Not in Permit List</v>
      </c>
      <c r="E677" s="7" t="str">
        <f>IF(AND(Table1[[#This Row],[Occurences in Magnum Permit List]]&gt;0, Table1[[#This Row],[Data Pull Permit Type]]="NewDrill"), "Y", "N")</f>
        <v>N</v>
      </c>
      <c r="F677" s="3" t="s">
        <v>490</v>
      </c>
      <c r="G677" s="3" t="s">
        <v>491</v>
      </c>
      <c r="H677" s="8">
        <v>12</v>
      </c>
      <c r="I677" s="3" t="s">
        <v>492</v>
      </c>
      <c r="J677" s="3" t="str">
        <f>LEFT(Table1[[#This Row],[County/Parish]],LEN(Table1[[#This Row],[County/Parish]])-5)</f>
        <v>LIBERTY</v>
      </c>
      <c r="K677" s="3" t="s">
        <v>493</v>
      </c>
      <c r="L677" s="3" t="s">
        <v>93</v>
      </c>
      <c r="M677" s="3" t="s">
        <v>94</v>
      </c>
      <c r="N677" s="3" t="s">
        <v>95</v>
      </c>
      <c r="O677" s="3">
        <v>4094</v>
      </c>
      <c r="Q677" s="5">
        <v>34455</v>
      </c>
      <c r="R677" s="5">
        <v>35704</v>
      </c>
      <c r="S677" s="3">
        <v>15</v>
      </c>
      <c r="T677" s="3">
        <v>1443</v>
      </c>
      <c r="Y677" s="3">
        <v>9</v>
      </c>
      <c r="Z677" s="3">
        <v>0</v>
      </c>
      <c r="AA677" s="3">
        <v>240</v>
      </c>
      <c r="AD677" s="3">
        <v>176</v>
      </c>
      <c r="AE677" s="3">
        <v>0</v>
      </c>
      <c r="AF677" s="3" t="s">
        <v>108</v>
      </c>
      <c r="AG677" s="3">
        <v>283</v>
      </c>
      <c r="AH677" s="3">
        <v>47</v>
      </c>
      <c r="AI677" s="3">
        <v>0</v>
      </c>
      <c r="AK677" s="3">
        <v>0</v>
      </c>
      <c r="AL677" s="3">
        <v>0</v>
      </c>
      <c r="AM677" s="3">
        <v>1</v>
      </c>
      <c r="AN677" s="3">
        <v>567</v>
      </c>
      <c r="AO677" s="3">
        <v>0</v>
      </c>
      <c r="AQ677" s="3">
        <v>77</v>
      </c>
      <c r="AR677" s="5">
        <v>40087</v>
      </c>
      <c r="AS677" s="3">
        <v>0</v>
      </c>
      <c r="AT677" s="3">
        <v>0</v>
      </c>
      <c r="AU677" s="3">
        <v>0</v>
      </c>
      <c r="AZ677" s="3">
        <v>0</v>
      </c>
      <c r="BA677" s="3">
        <v>0</v>
      </c>
      <c r="BB677" s="3">
        <v>687</v>
      </c>
      <c r="BC677" s="3">
        <v>32</v>
      </c>
      <c r="BF677" s="3">
        <v>115</v>
      </c>
      <c r="BG677" s="3">
        <v>32</v>
      </c>
      <c r="BH677" s="3">
        <v>1</v>
      </c>
      <c r="BI677" s="3">
        <v>32</v>
      </c>
      <c r="BJ677" s="3">
        <v>3760</v>
      </c>
      <c r="BK677" s="3">
        <v>3766</v>
      </c>
      <c r="BL677" s="3">
        <v>0.62</v>
      </c>
      <c r="BN677" s="5">
        <v>32198</v>
      </c>
      <c r="BO677" s="3">
        <v>1</v>
      </c>
      <c r="BP677" s="3">
        <v>1</v>
      </c>
      <c r="BQ677" s="3" t="s">
        <v>926</v>
      </c>
      <c r="BS677" s="3">
        <v>149260</v>
      </c>
      <c r="BT677" s="3">
        <v>6</v>
      </c>
      <c r="BV677" s="3" t="s">
        <v>494</v>
      </c>
      <c r="BW677" s="3" t="s">
        <v>99</v>
      </c>
      <c r="BX677" s="3">
        <v>3</v>
      </c>
      <c r="BY677" s="3" t="s">
        <v>100</v>
      </c>
      <c r="BZ677" s="3">
        <v>123</v>
      </c>
      <c r="CA677" s="3" t="s">
        <v>101</v>
      </c>
      <c r="CD677" s="3">
        <v>30.116111799999999</v>
      </c>
      <c r="CE677" s="3">
        <v>262</v>
      </c>
      <c r="CF677" s="3">
        <v>-94.979881599999999</v>
      </c>
      <c r="CG677" s="3">
        <v>3</v>
      </c>
      <c r="CI677" s="3" t="s">
        <v>102</v>
      </c>
      <c r="CJ677" s="3" t="s">
        <v>495</v>
      </c>
      <c r="CK677" s="3" t="s">
        <v>152</v>
      </c>
      <c r="CL677" s="3">
        <v>210440</v>
      </c>
      <c r="CN677" s="3">
        <v>729</v>
      </c>
      <c r="CO677" s="3">
        <v>0</v>
      </c>
      <c r="CP677" s="3">
        <v>9696</v>
      </c>
    </row>
    <row r="678" spans="1:94" ht="60">
      <c r="A678" s="4">
        <v>42015301370000</v>
      </c>
      <c r="B678" s="7">
        <v>4201530137</v>
      </c>
      <c r="C678" s="4">
        <f>COUNTIF(Table2[API 10/UWI],Table1[[#This Row],[Cleaned API]])</f>
        <v>0</v>
      </c>
      <c r="D678" s="7" t="str">
        <f>IFERROR(INDEX(Table2[Permit Type],MATCH(Table1[[#This Row],[Cleaned API]],Table2[API 10/UWI],0)), "Not in Permit List")</f>
        <v>Not in Permit List</v>
      </c>
      <c r="E678" s="7" t="str">
        <f>IF(AND(Table1[[#This Row],[Occurences in Magnum Permit List]]&gt;0, Table1[[#This Row],[Data Pull Permit Type]]="NewDrill"), "Y", "N")</f>
        <v>N</v>
      </c>
      <c r="F678" s="3" t="s">
        <v>89</v>
      </c>
      <c r="G678" s="3" t="s">
        <v>1533</v>
      </c>
      <c r="H678" s="8">
        <v>1</v>
      </c>
      <c r="I678" s="3" t="s">
        <v>236</v>
      </c>
      <c r="J678" s="3" t="str">
        <f>LEFT(Table1[[#This Row],[County/Parish]],LEN(Table1[[#This Row],[County/Parish]])-5)</f>
        <v>AUSTIN</v>
      </c>
      <c r="K678" s="3" t="s">
        <v>956</v>
      </c>
      <c r="L678" s="3" t="s">
        <v>93</v>
      </c>
      <c r="M678" s="3" t="s">
        <v>194</v>
      </c>
      <c r="N678" s="3" t="s">
        <v>95</v>
      </c>
      <c r="O678" s="3">
        <v>11089</v>
      </c>
      <c r="P678" s="5">
        <v>34182</v>
      </c>
      <c r="Q678" s="5">
        <v>34182</v>
      </c>
      <c r="R678" s="5">
        <v>39814</v>
      </c>
      <c r="S678" s="3">
        <v>104</v>
      </c>
      <c r="T678" s="3">
        <v>140645</v>
      </c>
      <c r="V678" s="3">
        <v>6816</v>
      </c>
      <c r="Y678" s="3">
        <v>43</v>
      </c>
      <c r="Z678" s="3">
        <v>57832</v>
      </c>
      <c r="AA678" s="3">
        <v>30257</v>
      </c>
      <c r="AC678" s="3">
        <v>147</v>
      </c>
      <c r="AD678" s="3">
        <v>1058</v>
      </c>
      <c r="AE678" s="3">
        <v>497</v>
      </c>
      <c r="AF678" s="3" t="s">
        <v>108</v>
      </c>
      <c r="AG678" s="3">
        <v>5814</v>
      </c>
      <c r="AH678" s="3">
        <v>1466</v>
      </c>
      <c r="AI678" s="3">
        <v>119</v>
      </c>
      <c r="AJ678" s="3" t="s">
        <v>181</v>
      </c>
      <c r="AK678" s="3">
        <v>3</v>
      </c>
      <c r="AL678" s="3">
        <v>9</v>
      </c>
      <c r="AM678" s="3">
        <v>32</v>
      </c>
      <c r="AN678" s="3">
        <v>51967</v>
      </c>
      <c r="AO678" s="3">
        <v>21</v>
      </c>
      <c r="AP678" s="3">
        <v>186</v>
      </c>
      <c r="AQ678" s="3">
        <v>1665</v>
      </c>
      <c r="AR678" s="5">
        <v>41760</v>
      </c>
      <c r="AS678" s="3">
        <v>830</v>
      </c>
      <c r="AT678" s="3">
        <v>0</v>
      </c>
      <c r="AU678" s="3">
        <v>0</v>
      </c>
      <c r="AV678" s="3">
        <v>9910</v>
      </c>
      <c r="AW678" s="3">
        <v>31724.137999999999</v>
      </c>
      <c r="AX678" s="3">
        <v>20630</v>
      </c>
      <c r="AY678" s="3">
        <v>31.521999999999998</v>
      </c>
      <c r="AZ678" s="3">
        <v>100.9</v>
      </c>
      <c r="BA678" s="3">
        <v>0</v>
      </c>
      <c r="BB678" s="3">
        <v>5372</v>
      </c>
      <c r="BC678" s="3">
        <v>95</v>
      </c>
      <c r="BD678" s="3">
        <v>238</v>
      </c>
      <c r="BE678" s="3">
        <v>9</v>
      </c>
      <c r="BF678" s="3">
        <v>1078</v>
      </c>
      <c r="BG678" s="3">
        <v>95</v>
      </c>
      <c r="BH678" s="3">
        <v>6</v>
      </c>
      <c r="BI678" s="3">
        <v>95</v>
      </c>
      <c r="BJ678" s="3">
        <v>10104</v>
      </c>
      <c r="BK678" s="3">
        <v>10684</v>
      </c>
      <c r="BL678" s="3">
        <v>0.79</v>
      </c>
      <c r="BM678" s="3">
        <v>44.5</v>
      </c>
      <c r="BN678" s="5">
        <v>34188</v>
      </c>
      <c r="BO678" s="3">
        <v>1</v>
      </c>
      <c r="BP678" s="3">
        <v>1</v>
      </c>
      <c r="BQ678" s="3" t="s">
        <v>807</v>
      </c>
      <c r="BR678" s="3" t="s">
        <v>150</v>
      </c>
      <c r="BS678" s="3">
        <v>148822</v>
      </c>
      <c r="BT678" s="3">
        <v>580</v>
      </c>
      <c r="BV678" s="3" t="s">
        <v>640</v>
      </c>
      <c r="BW678" s="3" t="s">
        <v>99</v>
      </c>
      <c r="BX678" s="3">
        <v>3</v>
      </c>
      <c r="BY678" s="3" t="s">
        <v>100</v>
      </c>
      <c r="CA678" s="3" t="s">
        <v>101</v>
      </c>
      <c r="CD678" s="3">
        <v>29.962532499999998</v>
      </c>
      <c r="CE678" s="3">
        <v>4</v>
      </c>
      <c r="CF678" s="3">
        <v>-96.3558381</v>
      </c>
      <c r="CI678" s="3" t="s">
        <v>102</v>
      </c>
      <c r="CJ678" s="3" t="s">
        <v>89</v>
      </c>
      <c r="CK678" s="3" t="s">
        <v>505</v>
      </c>
      <c r="CL678" s="3">
        <v>210380</v>
      </c>
      <c r="CM678" s="3">
        <v>29</v>
      </c>
      <c r="CN678" s="3">
        <v>920</v>
      </c>
      <c r="CO678" s="3">
        <v>457</v>
      </c>
      <c r="CP678" s="3">
        <v>0</v>
      </c>
    </row>
    <row r="679" spans="1:94" ht="45">
      <c r="A679" s="4">
        <v>42039313490000</v>
      </c>
      <c r="B679" s="7">
        <v>4203931349</v>
      </c>
      <c r="C679" s="4">
        <f>COUNTIF(Table2[API 10/UWI],Table1[[#This Row],[Cleaned API]])</f>
        <v>1</v>
      </c>
      <c r="D679" s="7" t="str">
        <f>IFERROR(INDEX(Table2[Permit Type],MATCH(Table1[[#This Row],[Cleaned API]],Table2[API 10/UWI],0)), "Not in Permit List")</f>
        <v>DeepenWithinCasing</v>
      </c>
      <c r="E679" s="7" t="str">
        <f>IF(AND(Table1[[#This Row],[Occurences in Magnum Permit List]]&gt;0, Table1[[#This Row],[Data Pull Permit Type]]="NewDrill"), "Y", "N")</f>
        <v>N</v>
      </c>
      <c r="F679" s="3" t="s">
        <v>89</v>
      </c>
      <c r="G679" s="3" t="s">
        <v>1534</v>
      </c>
      <c r="H679" s="8" t="s">
        <v>1015</v>
      </c>
      <c r="I679" s="3" t="s">
        <v>112</v>
      </c>
      <c r="J679" s="3" t="str">
        <f>LEFT(Table1[[#This Row],[County/Parish]],LEN(Table1[[#This Row],[County/Parish]])-5)</f>
        <v>BRAZORIA</v>
      </c>
      <c r="K679" s="3" t="s">
        <v>1535</v>
      </c>
      <c r="L679" s="3" t="s">
        <v>93</v>
      </c>
      <c r="M679" s="3" t="s">
        <v>94</v>
      </c>
      <c r="N679" s="3" t="s">
        <v>95</v>
      </c>
      <c r="O679" s="3">
        <v>13477</v>
      </c>
      <c r="P679" s="5">
        <v>31534</v>
      </c>
      <c r="Q679" s="5">
        <v>34182</v>
      </c>
      <c r="R679" s="5">
        <v>37043</v>
      </c>
      <c r="S679" s="3">
        <v>92</v>
      </c>
      <c r="T679" s="3">
        <v>589751</v>
      </c>
      <c r="V679" s="3">
        <v>12492</v>
      </c>
      <c r="X679" s="3">
        <v>5</v>
      </c>
      <c r="Y679" s="3">
        <v>116</v>
      </c>
      <c r="Z679" s="3">
        <v>24095</v>
      </c>
      <c r="AA679" s="3">
        <v>110784</v>
      </c>
      <c r="AD679" s="3">
        <v>871</v>
      </c>
      <c r="AE679" s="3">
        <v>1253</v>
      </c>
      <c r="AF679" s="3" t="s">
        <v>108</v>
      </c>
      <c r="AG679" s="3">
        <v>52296</v>
      </c>
      <c r="AH679" s="3">
        <v>9969</v>
      </c>
      <c r="AI679" s="3">
        <v>1013</v>
      </c>
      <c r="AK679" s="3">
        <v>12</v>
      </c>
      <c r="AL679" s="3">
        <v>86</v>
      </c>
      <c r="AM679" s="3">
        <v>447</v>
      </c>
      <c r="AN679" s="3">
        <v>516733</v>
      </c>
      <c r="AO679" s="3">
        <v>6</v>
      </c>
      <c r="AP679" s="3">
        <v>731</v>
      </c>
      <c r="AQ679" s="3">
        <v>44426</v>
      </c>
      <c r="AR679" s="5">
        <v>38292</v>
      </c>
      <c r="AS679" s="3">
        <v>2222</v>
      </c>
      <c r="AT679" s="3">
        <v>0</v>
      </c>
      <c r="AU679" s="3">
        <v>0</v>
      </c>
      <c r="AV679" s="3">
        <v>38420</v>
      </c>
      <c r="AW679" s="3">
        <v>81801.104999999996</v>
      </c>
      <c r="AX679" s="3">
        <v>47210</v>
      </c>
      <c r="AY679" s="3">
        <v>12.225</v>
      </c>
      <c r="AZ679" s="3">
        <v>26</v>
      </c>
      <c r="BA679" s="3">
        <v>43.1</v>
      </c>
      <c r="BB679" s="3">
        <v>19251</v>
      </c>
      <c r="BC679" s="3">
        <v>21</v>
      </c>
      <c r="BD679" s="3">
        <v>392</v>
      </c>
      <c r="BE679" s="3">
        <v>20</v>
      </c>
      <c r="BF679" s="3">
        <v>3601</v>
      </c>
      <c r="BG679" s="3">
        <v>21</v>
      </c>
      <c r="BH679" s="3">
        <v>22</v>
      </c>
      <c r="BI679" s="3">
        <v>21</v>
      </c>
      <c r="BJ679" s="3">
        <v>13222</v>
      </c>
      <c r="BK679" s="3">
        <v>13322</v>
      </c>
      <c r="BL679" s="3">
        <v>0.63</v>
      </c>
      <c r="BM679" s="3">
        <v>46.6</v>
      </c>
      <c r="BN679" s="5">
        <v>34169</v>
      </c>
      <c r="BO679" s="3">
        <v>1</v>
      </c>
      <c r="BP679" s="3">
        <v>1</v>
      </c>
      <c r="BQ679" s="3" t="s">
        <v>89</v>
      </c>
      <c r="BR679" s="3" t="s">
        <v>165</v>
      </c>
      <c r="BS679" s="3">
        <v>147225</v>
      </c>
      <c r="BT679" s="3">
        <v>100</v>
      </c>
      <c r="BV679" s="3" t="s">
        <v>504</v>
      </c>
      <c r="BW679" s="3" t="s">
        <v>99</v>
      </c>
      <c r="BX679" s="3">
        <v>3</v>
      </c>
      <c r="BY679" s="3" t="s">
        <v>100</v>
      </c>
      <c r="BZ679" s="3">
        <v>65</v>
      </c>
      <c r="CA679" s="3" t="s">
        <v>101</v>
      </c>
      <c r="CD679" s="3">
        <v>28.995428100000002</v>
      </c>
      <c r="CE679" s="3">
        <v>26</v>
      </c>
      <c r="CF679" s="3">
        <v>-95.6966331</v>
      </c>
      <c r="CI679" s="3" t="s">
        <v>102</v>
      </c>
      <c r="CJ679" s="3" t="s">
        <v>89</v>
      </c>
      <c r="CK679" s="3" t="s">
        <v>505</v>
      </c>
      <c r="CL679" s="3">
        <v>210203</v>
      </c>
      <c r="CM679" s="3">
        <v>181</v>
      </c>
      <c r="CN679" s="3">
        <v>14806</v>
      </c>
      <c r="CO679" s="3">
        <v>741</v>
      </c>
      <c r="CP679" s="3">
        <v>0</v>
      </c>
    </row>
    <row r="680" spans="1:94" ht="45">
      <c r="A680" s="4">
        <v>42481017790000</v>
      </c>
      <c r="B680" s="7">
        <v>4248101779</v>
      </c>
      <c r="C680" s="4">
        <f>COUNTIF(Table2[API 10/UWI],Table1[[#This Row],[Cleaned API]])</f>
        <v>0</v>
      </c>
      <c r="D680" s="7" t="str">
        <f>IFERROR(INDEX(Table2[Permit Type],MATCH(Table1[[#This Row],[Cleaned API]],Table2[API 10/UWI],0)), "Not in Permit List")</f>
        <v>Not in Permit List</v>
      </c>
      <c r="E680" s="7" t="str">
        <f>IF(AND(Table1[[#This Row],[Occurences in Magnum Permit List]]&gt;0, Table1[[#This Row],[Data Pull Permit Type]]="NewDrill"), "Y", "N")</f>
        <v>N</v>
      </c>
      <c r="F680" s="3" t="s">
        <v>89</v>
      </c>
      <c r="G680" s="3" t="s">
        <v>153</v>
      </c>
      <c r="H680" s="8">
        <v>5</v>
      </c>
      <c r="I680" s="3" t="s">
        <v>142</v>
      </c>
      <c r="J680" s="3" t="str">
        <f>LEFT(Table1[[#This Row],[County/Parish]],LEN(Table1[[#This Row],[County/Parish]])-5)</f>
        <v>WHARTON</v>
      </c>
      <c r="K680" s="3" t="s">
        <v>1536</v>
      </c>
      <c r="L680" s="3" t="s">
        <v>93</v>
      </c>
      <c r="M680" s="3" t="s">
        <v>94</v>
      </c>
      <c r="N680" s="3" t="s">
        <v>95</v>
      </c>
      <c r="O680" s="3">
        <v>6545</v>
      </c>
      <c r="P680" s="5">
        <v>13300</v>
      </c>
      <c r="Q680" s="5">
        <v>34243</v>
      </c>
      <c r="R680" s="5">
        <v>40057</v>
      </c>
      <c r="S680" s="3">
        <v>142</v>
      </c>
      <c r="T680" s="3">
        <v>449089</v>
      </c>
      <c r="V680" s="3">
        <v>533</v>
      </c>
      <c r="Y680" s="3">
        <v>89</v>
      </c>
      <c r="Z680" s="3">
        <v>1862</v>
      </c>
      <c r="AA680" s="3">
        <v>75381</v>
      </c>
      <c r="AC680" s="3">
        <v>38</v>
      </c>
      <c r="AD680" s="3">
        <v>8226</v>
      </c>
      <c r="AE680" s="3">
        <v>185</v>
      </c>
      <c r="AF680" s="3" t="s">
        <v>108</v>
      </c>
      <c r="AG680" s="3">
        <v>112235</v>
      </c>
      <c r="AH680" s="3">
        <v>18891</v>
      </c>
      <c r="AI680" s="3">
        <v>214</v>
      </c>
      <c r="AK680" s="3">
        <v>1</v>
      </c>
      <c r="AL680" s="3">
        <v>117</v>
      </c>
      <c r="AM680" s="3">
        <v>698</v>
      </c>
      <c r="AN680" s="3">
        <v>703533</v>
      </c>
      <c r="AO680" s="3">
        <v>0</v>
      </c>
      <c r="AQ680" s="3">
        <v>2813</v>
      </c>
      <c r="AR680" s="5">
        <v>42491</v>
      </c>
      <c r="AS680" s="3">
        <v>13</v>
      </c>
      <c r="AT680" s="3">
        <v>0</v>
      </c>
      <c r="AU680" s="3">
        <v>0</v>
      </c>
      <c r="AV680" s="3">
        <v>721790</v>
      </c>
      <c r="AX680" s="3">
        <v>842570</v>
      </c>
      <c r="AZ680" s="3">
        <v>1.4</v>
      </c>
      <c r="BA680" s="3">
        <v>0</v>
      </c>
      <c r="BB680" s="3">
        <v>21547</v>
      </c>
      <c r="BC680" s="3">
        <v>4</v>
      </c>
      <c r="BD680" s="3">
        <v>38</v>
      </c>
      <c r="BE680" s="3">
        <v>1</v>
      </c>
      <c r="BF680" s="3">
        <v>3621</v>
      </c>
      <c r="BG680" s="3">
        <v>4</v>
      </c>
      <c r="BH680" s="3">
        <v>22</v>
      </c>
      <c r="BI680" s="3">
        <v>4</v>
      </c>
      <c r="BJ680" s="3">
        <v>6151</v>
      </c>
      <c r="BK680" s="3">
        <v>6155</v>
      </c>
      <c r="BL680" s="3">
        <v>0.62</v>
      </c>
      <c r="BN680" s="5">
        <v>34250</v>
      </c>
      <c r="BO680" s="3">
        <v>1</v>
      </c>
      <c r="BP680" s="3">
        <v>1</v>
      </c>
      <c r="BQ680" s="3" t="s">
        <v>89</v>
      </c>
      <c r="BR680" s="3" t="s">
        <v>212</v>
      </c>
      <c r="BS680" s="3">
        <v>147146</v>
      </c>
      <c r="BT680" s="3">
        <v>4</v>
      </c>
      <c r="BV680" s="3" t="s">
        <v>144</v>
      </c>
      <c r="BW680" s="3" t="s">
        <v>99</v>
      </c>
      <c r="BX680" s="3">
        <v>3</v>
      </c>
      <c r="BY680" s="3" t="s">
        <v>100</v>
      </c>
      <c r="BZ680" s="3">
        <v>25</v>
      </c>
      <c r="CA680" s="3" t="s">
        <v>101</v>
      </c>
      <c r="CD680" s="3">
        <v>29.065384999999999</v>
      </c>
      <c r="CE680" s="3">
        <v>288</v>
      </c>
      <c r="CF680" s="3">
        <v>-96.381956900000006</v>
      </c>
      <c r="CI680" s="3" t="s">
        <v>102</v>
      </c>
      <c r="CJ680" s="3" t="s">
        <v>89</v>
      </c>
      <c r="CK680" s="3" t="s">
        <v>145</v>
      </c>
      <c r="CL680" s="3">
        <v>210189</v>
      </c>
      <c r="CN680" s="3">
        <v>1470</v>
      </c>
      <c r="CO680" s="3">
        <v>7</v>
      </c>
      <c r="CP680" s="3">
        <v>7773</v>
      </c>
    </row>
    <row r="681" spans="1:94" ht="45">
      <c r="A681" s="4">
        <v>42015303930000</v>
      </c>
      <c r="B681" s="7">
        <v>4201530393</v>
      </c>
      <c r="C681" s="4">
        <f>COUNTIF(Table2[API 10/UWI],Table1[[#This Row],[Cleaned API]])</f>
        <v>0</v>
      </c>
      <c r="D681" s="7" t="str">
        <f>IFERROR(INDEX(Table2[Permit Type],MATCH(Table1[[#This Row],[Cleaned API]],Table2[API 10/UWI],0)), "Not in Permit List")</f>
        <v>Not in Permit List</v>
      </c>
      <c r="E681" s="7" t="str">
        <f>IF(AND(Table1[[#This Row],[Occurences in Magnum Permit List]]&gt;0, Table1[[#This Row],[Data Pull Permit Type]]="NewDrill"), "Y", "N")</f>
        <v>N</v>
      </c>
      <c r="F681" s="3" t="s">
        <v>89</v>
      </c>
      <c r="G681" s="3" t="s">
        <v>1006</v>
      </c>
      <c r="H681" s="8">
        <v>1</v>
      </c>
      <c r="I681" s="3" t="s">
        <v>236</v>
      </c>
      <c r="J681" s="3" t="str">
        <f>LEFT(Table1[[#This Row],[County/Parish]],LEN(Table1[[#This Row],[County/Parish]])-5)</f>
        <v>AUSTIN</v>
      </c>
      <c r="K681" s="3" t="s">
        <v>753</v>
      </c>
      <c r="L681" s="3" t="s">
        <v>93</v>
      </c>
      <c r="M681" s="3" t="s">
        <v>211</v>
      </c>
      <c r="N681" s="3" t="s">
        <v>95</v>
      </c>
      <c r="O681" s="3">
        <v>11442</v>
      </c>
      <c r="P681" s="5">
        <v>34086</v>
      </c>
      <c r="Q681" s="5">
        <v>34121</v>
      </c>
      <c r="R681" s="5">
        <v>36465</v>
      </c>
      <c r="S681" s="3">
        <v>77</v>
      </c>
      <c r="T681" s="3">
        <v>29238</v>
      </c>
      <c r="V681" s="3">
        <v>54</v>
      </c>
      <c r="Y681" s="3">
        <v>85</v>
      </c>
      <c r="Z681" s="3">
        <v>535</v>
      </c>
      <c r="AA681" s="3">
        <v>4927</v>
      </c>
      <c r="AC681" s="3">
        <v>54</v>
      </c>
      <c r="AD681" s="3">
        <v>2411</v>
      </c>
      <c r="AE681" s="3">
        <v>54</v>
      </c>
      <c r="AF681" s="3" t="s">
        <v>108</v>
      </c>
      <c r="AG681" s="3">
        <v>8011</v>
      </c>
      <c r="AH681" s="3">
        <v>1389</v>
      </c>
      <c r="AI681" s="3">
        <v>31</v>
      </c>
      <c r="AJ681" s="3" t="s">
        <v>181</v>
      </c>
      <c r="AK681" s="3">
        <v>0</v>
      </c>
      <c r="AL681" s="3">
        <v>5</v>
      </c>
      <c r="AM681" s="3">
        <v>31</v>
      </c>
      <c r="AN681" s="3">
        <v>31065</v>
      </c>
      <c r="AO681" s="3">
        <v>2</v>
      </c>
      <c r="AQ681" s="3">
        <v>2473</v>
      </c>
      <c r="AR681" s="5">
        <v>39203</v>
      </c>
      <c r="AS681" s="3">
        <v>63</v>
      </c>
      <c r="AT681" s="3">
        <v>0</v>
      </c>
      <c r="AU681" s="3">
        <v>0</v>
      </c>
      <c r="AX681" s="3">
        <v>541440</v>
      </c>
      <c r="AZ681" s="3">
        <v>0</v>
      </c>
      <c r="BA681" s="3">
        <v>0</v>
      </c>
      <c r="BB681" s="3">
        <v>2411</v>
      </c>
      <c r="BC681" s="3">
        <v>1</v>
      </c>
      <c r="BD681" s="3">
        <v>54</v>
      </c>
      <c r="BE681" s="3">
        <v>1</v>
      </c>
      <c r="BF681" s="3">
        <v>456</v>
      </c>
      <c r="BG681" s="3">
        <v>1</v>
      </c>
      <c r="BH681" s="3">
        <v>3</v>
      </c>
      <c r="BI681" s="3">
        <v>1</v>
      </c>
      <c r="BJ681" s="3">
        <v>9864</v>
      </c>
      <c r="BK681" s="3">
        <v>9875</v>
      </c>
      <c r="BL681" s="3">
        <v>0.6</v>
      </c>
      <c r="BN681" s="5">
        <v>34117</v>
      </c>
      <c r="BO681" s="3">
        <v>1</v>
      </c>
      <c r="BP681" s="3">
        <v>1</v>
      </c>
      <c r="BS681" s="3">
        <v>145788</v>
      </c>
      <c r="BT681" s="3">
        <v>11</v>
      </c>
      <c r="BV681" s="3" t="s">
        <v>624</v>
      </c>
      <c r="BW681" s="3" t="s">
        <v>99</v>
      </c>
      <c r="BX681" s="3">
        <v>3</v>
      </c>
      <c r="BY681" s="3" t="s">
        <v>100</v>
      </c>
      <c r="BZ681" s="3">
        <v>156</v>
      </c>
      <c r="CA681" s="3" t="s">
        <v>101</v>
      </c>
      <c r="CD681" s="3">
        <v>29.770214299999999</v>
      </c>
      <c r="CE681" s="3">
        <v>352</v>
      </c>
      <c r="CF681" s="3">
        <v>-96.184154800000002</v>
      </c>
      <c r="CG681" s="3">
        <v>2</v>
      </c>
      <c r="CI681" s="3" t="s">
        <v>102</v>
      </c>
      <c r="CJ681" s="3" t="s">
        <v>89</v>
      </c>
      <c r="CK681" s="3" t="s">
        <v>152</v>
      </c>
      <c r="CL681" s="3">
        <v>210033</v>
      </c>
      <c r="CN681" s="3">
        <v>1173</v>
      </c>
      <c r="CO681" s="3">
        <v>29</v>
      </c>
      <c r="CP681" s="3">
        <v>1988</v>
      </c>
    </row>
    <row r="682" spans="1:94" ht="60">
      <c r="A682" s="4">
        <v>42015302130000</v>
      </c>
      <c r="B682" s="7">
        <v>4201530213</v>
      </c>
      <c r="C682" s="4">
        <f>COUNTIF(Table2[API 10/UWI],Table1[[#This Row],[Cleaned API]])</f>
        <v>1</v>
      </c>
      <c r="D682" s="7" t="str">
        <f>IFERROR(INDEX(Table2[Permit Type],MATCH(Table1[[#This Row],[Cleaned API]],Table2[API 10/UWI],0)), "Not in Permit List")</f>
        <v>Recomplete</v>
      </c>
      <c r="E682" s="7" t="str">
        <f>IF(AND(Table1[[#This Row],[Occurences in Magnum Permit List]]&gt;0, Table1[[#This Row],[Data Pull Permit Type]]="NewDrill"), "Y", "N")</f>
        <v>N</v>
      </c>
      <c r="F682" s="3" t="s">
        <v>89</v>
      </c>
      <c r="G682" s="3" t="s">
        <v>837</v>
      </c>
      <c r="H682" s="8">
        <v>1</v>
      </c>
      <c r="I682" s="3" t="s">
        <v>236</v>
      </c>
      <c r="J682" s="3" t="str">
        <f>LEFT(Table1[[#This Row],[County/Parish]],LEN(Table1[[#This Row],[County/Parish]])-5)</f>
        <v>AUSTIN</v>
      </c>
      <c r="K682" s="3" t="s">
        <v>753</v>
      </c>
      <c r="L682" s="3" t="s">
        <v>93</v>
      </c>
      <c r="M682" s="3" t="s">
        <v>211</v>
      </c>
      <c r="N682" s="3" t="s">
        <v>95</v>
      </c>
      <c r="O682" s="3">
        <v>10722</v>
      </c>
      <c r="P682" s="5">
        <v>37889</v>
      </c>
      <c r="Q682" s="5">
        <v>34121</v>
      </c>
      <c r="R682" s="5">
        <v>37956</v>
      </c>
      <c r="S682" s="3">
        <v>127</v>
      </c>
      <c r="T682" s="3">
        <v>991223</v>
      </c>
      <c r="V682" s="3">
        <v>4662</v>
      </c>
      <c r="Y682" s="3">
        <v>647</v>
      </c>
      <c r="Z682" s="3">
        <v>6090</v>
      </c>
      <c r="AA682" s="3">
        <v>169866</v>
      </c>
      <c r="AC682" s="3">
        <v>27</v>
      </c>
      <c r="AD682" s="3">
        <v>15522</v>
      </c>
      <c r="AE682" s="3">
        <v>187</v>
      </c>
      <c r="AF682" s="3" t="s">
        <v>108</v>
      </c>
      <c r="AG682" s="3">
        <v>136520</v>
      </c>
      <c r="AH682" s="3">
        <v>22940</v>
      </c>
      <c r="AI682" s="3">
        <v>345</v>
      </c>
      <c r="AJ682" s="3" t="s">
        <v>181</v>
      </c>
      <c r="AK682" s="3">
        <v>1</v>
      </c>
      <c r="AL682" s="3">
        <v>142</v>
      </c>
      <c r="AM682" s="3">
        <v>848</v>
      </c>
      <c r="AN682" s="3">
        <v>854871</v>
      </c>
      <c r="AO682" s="3">
        <v>13</v>
      </c>
      <c r="AP682" s="3">
        <v>192</v>
      </c>
      <c r="AQ682" s="3">
        <v>39135</v>
      </c>
      <c r="AR682" s="5">
        <v>37978</v>
      </c>
      <c r="AS682" s="3">
        <v>693</v>
      </c>
      <c r="AT682" s="3">
        <v>60</v>
      </c>
      <c r="AU682" s="3">
        <v>450</v>
      </c>
      <c r="AV682" s="3">
        <v>730140</v>
      </c>
      <c r="AW682" s="3">
        <v>101250</v>
      </c>
      <c r="AX682" s="3">
        <v>212620</v>
      </c>
      <c r="AY682" s="3">
        <v>9.8770000000000007</v>
      </c>
      <c r="AZ682" s="3">
        <v>1.4</v>
      </c>
      <c r="BA682" s="3">
        <v>0</v>
      </c>
      <c r="BB682" s="3">
        <v>26285</v>
      </c>
      <c r="BC682" s="3">
        <v>2</v>
      </c>
      <c r="BD682" s="3">
        <v>211</v>
      </c>
      <c r="BE682" s="3">
        <v>54</v>
      </c>
      <c r="BF682" s="3">
        <v>4417</v>
      </c>
      <c r="BG682" s="3">
        <v>2</v>
      </c>
      <c r="BH682" s="3">
        <v>27</v>
      </c>
      <c r="BI682" s="3">
        <v>2</v>
      </c>
      <c r="BJ682" s="3">
        <v>9824</v>
      </c>
      <c r="BK682" s="3">
        <v>9846</v>
      </c>
      <c r="BL682" s="3">
        <v>0.68</v>
      </c>
      <c r="BM682" s="3">
        <v>45.1</v>
      </c>
      <c r="BN682" s="5">
        <v>34125</v>
      </c>
      <c r="BO682" s="3">
        <v>1</v>
      </c>
      <c r="BP682" s="3">
        <v>1</v>
      </c>
      <c r="BQ682" s="3" t="s">
        <v>1490</v>
      </c>
      <c r="BR682" s="3" t="s">
        <v>150</v>
      </c>
      <c r="BS682" s="3">
        <v>145729</v>
      </c>
      <c r="BT682" s="3">
        <v>22</v>
      </c>
      <c r="BV682" s="3" t="s">
        <v>624</v>
      </c>
      <c r="BW682" s="3" t="s">
        <v>99</v>
      </c>
      <c r="BX682" s="3">
        <v>3</v>
      </c>
      <c r="BY682" s="3" t="s">
        <v>100</v>
      </c>
      <c r="BZ682" s="3">
        <v>180</v>
      </c>
      <c r="CA682" s="3" t="s">
        <v>101</v>
      </c>
      <c r="CD682" s="3">
        <v>29.764079800000001</v>
      </c>
      <c r="CE682" s="3">
        <v>364</v>
      </c>
      <c r="CF682" s="3">
        <v>-96.201136300000002</v>
      </c>
      <c r="CG682" s="3">
        <v>2</v>
      </c>
      <c r="CI682" s="3" t="s">
        <v>102</v>
      </c>
      <c r="CJ682" s="3" t="s">
        <v>89</v>
      </c>
      <c r="CK682" s="3" t="s">
        <v>152</v>
      </c>
      <c r="CL682" s="3">
        <v>210026</v>
      </c>
      <c r="CM682" s="3">
        <v>188</v>
      </c>
      <c r="CN682" s="3">
        <v>19035</v>
      </c>
      <c r="CO682" s="3">
        <v>564</v>
      </c>
      <c r="CP682" s="3">
        <v>0</v>
      </c>
    </row>
    <row r="683" spans="1:94" ht="75">
      <c r="A683" s="4">
        <v>42089310100000</v>
      </c>
      <c r="B683" s="7">
        <v>4208931010</v>
      </c>
      <c r="C683" s="4">
        <f>COUNTIF(Table2[API 10/UWI],Table1[[#This Row],[Cleaned API]])</f>
        <v>4</v>
      </c>
      <c r="D683" s="7" t="str">
        <f>IFERROR(INDEX(Table2[Permit Type],MATCH(Table1[[#This Row],[Cleaned API]],Table2[API 10/UWI],0)), "Not in Permit List")</f>
        <v>Recomplete</v>
      </c>
      <c r="E683" s="7" t="str">
        <f>IF(AND(Table1[[#This Row],[Occurences in Magnum Permit List]]&gt;0, Table1[[#This Row],[Data Pull Permit Type]]="NewDrill"), "Y", "N")</f>
        <v>N</v>
      </c>
      <c r="F683" s="3" t="s">
        <v>502</v>
      </c>
      <c r="G683" s="3" t="s">
        <v>1537</v>
      </c>
      <c r="H683" s="8">
        <v>1</v>
      </c>
      <c r="I683" s="3" t="s">
        <v>179</v>
      </c>
      <c r="J683" s="3" t="str">
        <f>LEFT(Table1[[#This Row],[County/Parish]],LEN(Table1[[#This Row],[County/Parish]])-5)</f>
        <v>COLORADO</v>
      </c>
      <c r="K683" s="3">
        <v>7430</v>
      </c>
      <c r="L683" s="3" t="s">
        <v>93</v>
      </c>
      <c r="M683" s="3" t="s">
        <v>94</v>
      </c>
      <c r="N683" s="3" t="s">
        <v>95</v>
      </c>
      <c r="O683" s="3">
        <v>10800</v>
      </c>
      <c r="P683" s="5">
        <v>33989</v>
      </c>
      <c r="Q683" s="5">
        <v>34090</v>
      </c>
      <c r="R683" s="5">
        <v>34669</v>
      </c>
      <c r="S683" s="3">
        <v>19</v>
      </c>
      <c r="T683" s="3">
        <v>111376</v>
      </c>
      <c r="V683" s="3">
        <v>2651</v>
      </c>
      <c r="X683" s="3">
        <v>4</v>
      </c>
      <c r="Y683" s="3">
        <v>4</v>
      </c>
      <c r="Z683" s="3">
        <v>2189</v>
      </c>
      <c r="AA683" s="3">
        <v>21214</v>
      </c>
      <c r="AC683" s="3">
        <v>19</v>
      </c>
      <c r="AD683" s="3">
        <v>424</v>
      </c>
      <c r="AE683" s="3">
        <v>759</v>
      </c>
      <c r="AF683" s="3" t="s">
        <v>108</v>
      </c>
      <c r="AG683" s="3">
        <v>32365</v>
      </c>
      <c r="AH683" s="3">
        <v>6153</v>
      </c>
      <c r="AI683" s="3">
        <v>323</v>
      </c>
      <c r="AJ683" s="3" t="s">
        <v>181</v>
      </c>
      <c r="AK683" s="3">
        <v>6</v>
      </c>
      <c r="AL683" s="3">
        <v>43</v>
      </c>
      <c r="AM683" s="3">
        <v>224</v>
      </c>
      <c r="AN683" s="3">
        <v>259233</v>
      </c>
      <c r="AO683" s="3">
        <v>0</v>
      </c>
      <c r="AP683" s="3">
        <v>1154</v>
      </c>
      <c r="AQ683" s="3">
        <v>48302</v>
      </c>
      <c r="AR683" s="5">
        <v>34639</v>
      </c>
      <c r="AS683" s="3">
        <v>482</v>
      </c>
      <c r="AT683" s="3">
        <v>0</v>
      </c>
      <c r="AU683" s="3">
        <v>0</v>
      </c>
      <c r="AV683" s="3">
        <v>37690</v>
      </c>
      <c r="AW683" s="3">
        <v>42133.601000000002</v>
      </c>
      <c r="AX683" s="3">
        <v>42010</v>
      </c>
      <c r="AY683" s="3">
        <v>23.734000000000002</v>
      </c>
      <c r="AZ683" s="3">
        <v>26.5</v>
      </c>
      <c r="BA683" s="3">
        <v>1000</v>
      </c>
      <c r="BB683" s="3">
        <v>9631</v>
      </c>
      <c r="BC683" s="3">
        <v>7</v>
      </c>
      <c r="BD683" s="3">
        <v>241</v>
      </c>
      <c r="BE683" s="3">
        <v>7</v>
      </c>
      <c r="BF683" s="3">
        <v>1846</v>
      </c>
      <c r="BG683" s="3">
        <v>7</v>
      </c>
      <c r="BH683" s="3">
        <v>11</v>
      </c>
      <c r="BI683" s="3">
        <v>7</v>
      </c>
      <c r="BJ683" s="3">
        <v>7426</v>
      </c>
      <c r="BK683" s="3">
        <v>7434</v>
      </c>
      <c r="BL683" s="3">
        <v>0.67</v>
      </c>
      <c r="BM683" s="3">
        <v>53.5</v>
      </c>
      <c r="BN683" s="5">
        <v>33997</v>
      </c>
      <c r="BO683" s="3">
        <v>1</v>
      </c>
      <c r="BP683" s="3">
        <v>1</v>
      </c>
      <c r="BQ683" s="3" t="s">
        <v>502</v>
      </c>
      <c r="BR683" s="3" t="s">
        <v>1041</v>
      </c>
      <c r="BS683" s="3">
        <v>145728</v>
      </c>
      <c r="BT683" s="3">
        <v>8</v>
      </c>
      <c r="BV683" s="3" t="s">
        <v>243</v>
      </c>
      <c r="BW683" s="3" t="s">
        <v>99</v>
      </c>
      <c r="BX683" s="3">
        <v>3</v>
      </c>
      <c r="BY683" s="3" t="s">
        <v>100</v>
      </c>
      <c r="CA683" s="3" t="s">
        <v>101</v>
      </c>
      <c r="CD683" s="3">
        <v>29.525456999999999</v>
      </c>
      <c r="CE683" s="3">
        <v>215</v>
      </c>
      <c r="CF683" s="3">
        <v>-96.705159100000003</v>
      </c>
      <c r="CI683" s="3" t="s">
        <v>102</v>
      </c>
      <c r="CJ683" s="3" t="s">
        <v>502</v>
      </c>
      <c r="CK683" s="3" t="s">
        <v>383</v>
      </c>
      <c r="CL683" s="3">
        <v>210025</v>
      </c>
      <c r="CM683" s="3">
        <v>1497</v>
      </c>
      <c r="CN683" s="3">
        <v>63074</v>
      </c>
      <c r="CO683" s="3">
        <v>1707</v>
      </c>
      <c r="CP683" s="3">
        <v>0</v>
      </c>
    </row>
    <row r="684" spans="1:94" ht="30">
      <c r="A684" s="4">
        <v>42015301470000</v>
      </c>
      <c r="B684" s="7">
        <v>4201530147</v>
      </c>
      <c r="C684" s="4">
        <f>COUNTIF(Table2[API 10/UWI],Table1[[#This Row],[Cleaned API]])</f>
        <v>1</v>
      </c>
      <c r="D684" s="7" t="str">
        <f>IFERROR(INDEX(Table2[Permit Type],MATCH(Table1[[#This Row],[Cleaned API]],Table2[API 10/UWI],0)), "Not in Permit List")</f>
        <v>ReEnter</v>
      </c>
      <c r="E684" s="7" t="str">
        <f>IF(AND(Table1[[#This Row],[Occurences in Magnum Permit List]]&gt;0, Table1[[#This Row],[Data Pull Permit Type]]="NewDrill"), "Y", "N")</f>
        <v>N</v>
      </c>
      <c r="F684" s="3" t="s">
        <v>89</v>
      </c>
      <c r="G684" s="3" t="s">
        <v>1538</v>
      </c>
      <c r="H684" s="8">
        <v>1</v>
      </c>
      <c r="I684" s="3" t="s">
        <v>236</v>
      </c>
      <c r="J684" s="3" t="str">
        <f>LEFT(Table1[[#This Row],[County/Parish]],LEN(Table1[[#This Row],[County/Parish]])-5)</f>
        <v>AUSTIN</v>
      </c>
      <c r="K684" s="3" t="s">
        <v>1539</v>
      </c>
      <c r="L684" s="3" t="s">
        <v>93</v>
      </c>
      <c r="M684" s="3" t="s">
        <v>194</v>
      </c>
      <c r="N684" s="3" t="s">
        <v>95</v>
      </c>
      <c r="O684" s="3">
        <v>9316</v>
      </c>
      <c r="P684" s="5">
        <v>34463</v>
      </c>
      <c r="AF684" s="3" t="s">
        <v>108</v>
      </c>
      <c r="AJ684" s="3" t="s">
        <v>181</v>
      </c>
      <c r="AR684" s="5">
        <v>39387</v>
      </c>
      <c r="AT684" s="3">
        <v>0</v>
      </c>
      <c r="AU684" s="3">
        <v>0</v>
      </c>
      <c r="BJ684" s="3">
        <v>7149</v>
      </c>
      <c r="BK684" s="3">
        <v>8518</v>
      </c>
      <c r="BN684" s="5">
        <v>34472</v>
      </c>
      <c r="BO684" s="3">
        <v>1</v>
      </c>
      <c r="BS684" s="3">
        <v>145594</v>
      </c>
      <c r="BT684" s="3">
        <v>1369</v>
      </c>
      <c r="BV684" s="3" t="s">
        <v>640</v>
      </c>
      <c r="BW684" s="3" t="s">
        <v>99</v>
      </c>
      <c r="BX684" s="3">
        <v>3</v>
      </c>
      <c r="BY684" s="3" t="s">
        <v>100</v>
      </c>
      <c r="CA684" s="3" t="s">
        <v>101</v>
      </c>
      <c r="CD684" s="3">
        <v>29.959383899999999</v>
      </c>
      <c r="CE684" s="3">
        <v>4</v>
      </c>
      <c r="CF684" s="3">
        <v>-96.341333899999995</v>
      </c>
      <c r="CI684" s="3" t="s">
        <v>102</v>
      </c>
      <c r="CJ684" s="3" t="s">
        <v>89</v>
      </c>
      <c r="CK684" s="3" t="s">
        <v>505</v>
      </c>
      <c r="CL684" s="3">
        <v>210011</v>
      </c>
      <c r="CP684" s="3">
        <v>0</v>
      </c>
    </row>
    <row r="685" spans="1:94" ht="75">
      <c r="A685" s="4">
        <v>42089304800000</v>
      </c>
      <c r="B685" s="7">
        <v>4208930480</v>
      </c>
      <c r="C685" s="4">
        <f>COUNTIF(Table2[API 10/UWI],Table1[[#This Row],[Cleaned API]])</f>
        <v>2</v>
      </c>
      <c r="D685" s="7" t="str">
        <f>IFERROR(INDEX(Table2[Permit Type],MATCH(Table1[[#This Row],[Cleaned API]],Table2[API 10/UWI],0)), "Not in Permit List")</f>
        <v>DeepenWithinCasing</v>
      </c>
      <c r="E685" s="7" t="str">
        <f>IF(AND(Table1[[#This Row],[Occurences in Magnum Permit List]]&gt;0, Table1[[#This Row],[Data Pull Permit Type]]="NewDrill"), "Y", "N")</f>
        <v>N</v>
      </c>
      <c r="F685" s="3" t="s">
        <v>502</v>
      </c>
      <c r="G685" s="3" t="s">
        <v>1540</v>
      </c>
      <c r="H685" s="8">
        <v>1</v>
      </c>
      <c r="I685" s="3" t="s">
        <v>179</v>
      </c>
      <c r="J685" s="3" t="str">
        <f>LEFT(Table1[[#This Row],[County/Parish]],LEN(Table1[[#This Row],[County/Parish]])-5)</f>
        <v>COLORADO</v>
      </c>
      <c r="K685" s="3" t="s">
        <v>1541</v>
      </c>
      <c r="L685" s="3" t="s">
        <v>93</v>
      </c>
      <c r="M685" s="3" t="s">
        <v>94</v>
      </c>
      <c r="N685" s="3" t="s">
        <v>119</v>
      </c>
      <c r="O685" s="3">
        <v>10417</v>
      </c>
      <c r="P685" s="5">
        <v>32790</v>
      </c>
      <c r="Q685" s="5">
        <v>34029</v>
      </c>
      <c r="R685" s="5">
        <v>36617</v>
      </c>
      <c r="S685" s="3">
        <v>83</v>
      </c>
      <c r="T685" s="3">
        <v>249522</v>
      </c>
      <c r="V685" s="3">
        <v>6065</v>
      </c>
      <c r="X685" s="3">
        <v>5</v>
      </c>
      <c r="Y685" s="3">
        <v>111</v>
      </c>
      <c r="Z685" s="3">
        <v>3730</v>
      </c>
      <c r="AA685" s="3">
        <v>47652</v>
      </c>
      <c r="AC685" s="3">
        <v>307</v>
      </c>
      <c r="AD685" s="3">
        <v>7695</v>
      </c>
      <c r="AE685" s="3">
        <v>1272</v>
      </c>
      <c r="AF685" s="3" t="s">
        <v>108</v>
      </c>
      <c r="AG685" s="3">
        <v>42235</v>
      </c>
      <c r="AH685" s="3">
        <v>8311</v>
      </c>
      <c r="AI685" s="3">
        <v>197</v>
      </c>
      <c r="AJ685" s="3" t="s">
        <v>181</v>
      </c>
      <c r="AK685" s="3">
        <v>7</v>
      </c>
      <c r="AL685" s="3">
        <v>44</v>
      </c>
      <c r="AM685" s="3">
        <v>217</v>
      </c>
      <c r="AN685" s="3">
        <v>261767</v>
      </c>
      <c r="AO685" s="3">
        <v>2</v>
      </c>
      <c r="AP685" s="3">
        <v>116</v>
      </c>
      <c r="AQ685" s="3">
        <v>4552</v>
      </c>
      <c r="AR685" s="5">
        <v>37196</v>
      </c>
      <c r="AS685" s="3">
        <v>87</v>
      </c>
      <c r="AT685" s="3">
        <v>0</v>
      </c>
      <c r="AU685" s="3">
        <v>0</v>
      </c>
      <c r="AV685" s="3">
        <v>29370</v>
      </c>
      <c r="AW685" s="3">
        <v>76413.793000000005</v>
      </c>
      <c r="AX685" s="3">
        <v>41140</v>
      </c>
      <c r="AY685" s="3">
        <v>13.087</v>
      </c>
      <c r="AZ685" s="3">
        <v>34</v>
      </c>
      <c r="BA685" s="3">
        <v>45</v>
      </c>
      <c r="BB685" s="3">
        <v>9319</v>
      </c>
      <c r="BC685" s="3">
        <v>18</v>
      </c>
      <c r="BD685" s="3">
        <v>307</v>
      </c>
      <c r="BE685" s="3">
        <v>1</v>
      </c>
      <c r="BF685" s="3">
        <v>1712</v>
      </c>
      <c r="BG685" s="3">
        <v>13</v>
      </c>
      <c r="BH685" s="3">
        <v>10</v>
      </c>
      <c r="BI685" s="3">
        <v>13</v>
      </c>
      <c r="BJ685" s="3">
        <v>9116</v>
      </c>
      <c r="BK685" s="3">
        <v>9214</v>
      </c>
      <c r="BL685" s="3">
        <v>0.72</v>
      </c>
      <c r="BN685" s="5">
        <v>34024</v>
      </c>
      <c r="BO685" s="3">
        <v>1</v>
      </c>
      <c r="BP685" s="3">
        <v>1</v>
      </c>
      <c r="BQ685" s="3" t="s">
        <v>502</v>
      </c>
      <c r="BR685" s="3" t="s">
        <v>165</v>
      </c>
      <c r="BS685" s="3">
        <v>144825</v>
      </c>
      <c r="BT685" s="3">
        <v>98</v>
      </c>
      <c r="BV685" s="3" t="s">
        <v>1494</v>
      </c>
      <c r="BW685" s="3" t="s">
        <v>99</v>
      </c>
      <c r="BX685" s="3">
        <v>3</v>
      </c>
      <c r="BY685" s="3" t="s">
        <v>100</v>
      </c>
      <c r="CA685" s="3" t="s">
        <v>101</v>
      </c>
      <c r="CD685" s="3">
        <v>29.709735299999998</v>
      </c>
      <c r="CE685" s="3">
        <v>44</v>
      </c>
      <c r="CF685" s="3">
        <v>-96.535956600000006</v>
      </c>
      <c r="CI685" s="3" t="s">
        <v>102</v>
      </c>
      <c r="CJ685" s="3" t="s">
        <v>502</v>
      </c>
      <c r="CK685" s="3" t="s">
        <v>1495</v>
      </c>
      <c r="CL685" s="3">
        <v>209933</v>
      </c>
      <c r="CM685" s="3">
        <v>29</v>
      </c>
      <c r="CN685" s="3">
        <v>2216</v>
      </c>
      <c r="CO685" s="3">
        <v>43</v>
      </c>
      <c r="CP685" s="3">
        <v>0</v>
      </c>
    </row>
    <row r="686" spans="1:94" ht="60">
      <c r="A686" s="4">
        <v>42015301390000</v>
      </c>
      <c r="B686" s="7">
        <v>4201530139</v>
      </c>
      <c r="C686" s="4">
        <f>COUNTIF(Table2[API 10/UWI],Table1[[#This Row],[Cleaned API]])</f>
        <v>4</v>
      </c>
      <c r="D686" s="7" t="str">
        <f>IFERROR(INDEX(Table2[Permit Type],MATCH(Table1[[#This Row],[Cleaned API]],Table2[API 10/UWI],0)), "Not in Permit List")</f>
        <v>Recomplete</v>
      </c>
      <c r="E686" s="7" t="str">
        <f>IF(AND(Table1[[#This Row],[Occurences in Magnum Permit List]]&gt;0, Table1[[#This Row],[Data Pull Permit Type]]="NewDrill"), "Y", "N")</f>
        <v>N</v>
      </c>
      <c r="F686" s="3" t="s">
        <v>502</v>
      </c>
      <c r="G686" s="3" t="s">
        <v>744</v>
      </c>
      <c r="H686" s="8">
        <v>1</v>
      </c>
      <c r="I686" s="3" t="s">
        <v>236</v>
      </c>
      <c r="J686" s="3" t="str">
        <f>LEFT(Table1[[#This Row],[County/Parish]],LEN(Table1[[#This Row],[County/Parish]])-5)</f>
        <v>AUSTIN</v>
      </c>
      <c r="K686" s="3" t="s">
        <v>1542</v>
      </c>
      <c r="L686" s="3" t="s">
        <v>93</v>
      </c>
      <c r="M686" s="3" t="s">
        <v>94</v>
      </c>
      <c r="N686" s="3" t="s">
        <v>95</v>
      </c>
      <c r="O686" s="3">
        <v>11082</v>
      </c>
      <c r="P686" s="5">
        <v>37164</v>
      </c>
      <c r="Q686" s="5">
        <v>34029</v>
      </c>
      <c r="R686" s="5">
        <v>34121</v>
      </c>
      <c r="S686" s="3">
        <v>4</v>
      </c>
      <c r="T686" s="3">
        <v>1095</v>
      </c>
      <c r="V686" s="3">
        <v>16</v>
      </c>
      <c r="Y686" s="3">
        <v>4</v>
      </c>
      <c r="Z686" s="3">
        <v>5</v>
      </c>
      <c r="AA686" s="3">
        <v>199</v>
      </c>
      <c r="AC686" s="3">
        <v>5</v>
      </c>
      <c r="AD686" s="3">
        <v>758</v>
      </c>
      <c r="AF686" s="3" t="s">
        <v>108</v>
      </c>
      <c r="AJ686" s="3" t="s">
        <v>181</v>
      </c>
      <c r="AK686" s="3">
        <v>0</v>
      </c>
      <c r="AL686" s="3">
        <v>1</v>
      </c>
      <c r="AM686" s="3">
        <v>8</v>
      </c>
      <c r="AN686" s="3">
        <v>8167</v>
      </c>
      <c r="AO686" s="3">
        <v>0</v>
      </c>
      <c r="AR686" s="5">
        <v>34062</v>
      </c>
      <c r="AT686" s="3">
        <v>65</v>
      </c>
      <c r="AU686" s="3">
        <v>1250</v>
      </c>
      <c r="AW686" s="3">
        <v>68437.5</v>
      </c>
      <c r="AX686" s="3">
        <v>68440</v>
      </c>
      <c r="AY686" s="3">
        <v>14.612</v>
      </c>
      <c r="AZ686" s="3">
        <v>0</v>
      </c>
      <c r="BA686" s="3">
        <v>0</v>
      </c>
      <c r="BB686" s="3">
        <v>758</v>
      </c>
      <c r="BC686" s="3">
        <v>1</v>
      </c>
      <c r="BD686" s="3">
        <v>11</v>
      </c>
      <c r="BE686" s="3">
        <v>3</v>
      </c>
      <c r="BF686" s="3">
        <v>131</v>
      </c>
      <c r="BG686" s="3">
        <v>1</v>
      </c>
      <c r="BH686" s="3">
        <v>1</v>
      </c>
      <c r="BI686" s="3">
        <v>1</v>
      </c>
      <c r="BJ686" s="3">
        <v>9598</v>
      </c>
      <c r="BK686" s="3">
        <v>9608</v>
      </c>
      <c r="BL686" s="3">
        <v>0.62</v>
      </c>
      <c r="BM686" s="3">
        <v>50.7</v>
      </c>
      <c r="BN686" s="5">
        <v>34046</v>
      </c>
      <c r="BO686" s="3">
        <v>1</v>
      </c>
      <c r="BP686" s="3">
        <v>1</v>
      </c>
      <c r="BQ686" s="3" t="s">
        <v>1205</v>
      </c>
      <c r="BR686" s="3" t="s">
        <v>1041</v>
      </c>
      <c r="BS686" s="3">
        <v>144783</v>
      </c>
      <c r="BT686" s="3">
        <v>10</v>
      </c>
      <c r="BV686" s="3" t="s">
        <v>640</v>
      </c>
      <c r="BW686" s="3" t="s">
        <v>99</v>
      </c>
      <c r="BX686" s="3">
        <v>3</v>
      </c>
      <c r="BY686" s="3" t="s">
        <v>100</v>
      </c>
      <c r="CA686" s="3" t="s">
        <v>101</v>
      </c>
      <c r="CD686" s="3">
        <v>29.976056799999999</v>
      </c>
      <c r="CE686" s="3">
        <v>4</v>
      </c>
      <c r="CF686" s="3">
        <v>-96.340064900000002</v>
      </c>
      <c r="CI686" s="3" t="s">
        <v>102</v>
      </c>
      <c r="CJ686" s="3" t="s">
        <v>502</v>
      </c>
      <c r="CK686" s="3" t="s">
        <v>505</v>
      </c>
      <c r="CL686" s="3">
        <v>209923</v>
      </c>
      <c r="CM686" s="3">
        <v>16</v>
      </c>
      <c r="CN686" s="3">
        <v>1095</v>
      </c>
      <c r="CO686" s="3">
        <v>5</v>
      </c>
      <c r="CP686" s="3">
        <v>0</v>
      </c>
    </row>
    <row r="687" spans="1:94" ht="75">
      <c r="A687" s="4">
        <v>42089318550000</v>
      </c>
      <c r="B687" s="7">
        <v>4208931855</v>
      </c>
      <c r="C687" s="4">
        <f>COUNTIF(Table2[API 10/UWI],Table1[[#This Row],[Cleaned API]])</f>
        <v>1</v>
      </c>
      <c r="D687" s="7" t="str">
        <f>IFERROR(INDEX(Table2[Permit Type],MATCH(Table1[[#This Row],[Cleaned API]],Table2[API 10/UWI],0)), "Not in Permit List")</f>
        <v>Recomplete</v>
      </c>
      <c r="E687" s="7" t="str">
        <f>IF(AND(Table1[[#This Row],[Occurences in Magnum Permit List]]&gt;0, Table1[[#This Row],[Data Pull Permit Type]]="NewDrill"), "Y", "N")</f>
        <v>N</v>
      </c>
      <c r="F687" s="3" t="s">
        <v>502</v>
      </c>
      <c r="G687" s="3" t="s">
        <v>1543</v>
      </c>
      <c r="H687" s="8">
        <v>1</v>
      </c>
      <c r="I687" s="3" t="s">
        <v>179</v>
      </c>
      <c r="J687" s="3" t="str">
        <f>LEFT(Table1[[#This Row],[County/Parish]],LEN(Table1[[#This Row],[County/Parish]])-5)</f>
        <v>COLORADO</v>
      </c>
      <c r="K687" s="3" t="s">
        <v>1544</v>
      </c>
      <c r="L687" s="3" t="s">
        <v>93</v>
      </c>
      <c r="M687" s="3" t="s">
        <v>94</v>
      </c>
      <c r="N687" s="3" t="s">
        <v>95</v>
      </c>
      <c r="O687" s="3">
        <v>9802</v>
      </c>
      <c r="P687" s="5">
        <v>33824</v>
      </c>
      <c r="Q687" s="5">
        <v>34001</v>
      </c>
      <c r="R687" s="5">
        <v>35004</v>
      </c>
      <c r="S687" s="3">
        <v>33</v>
      </c>
      <c r="T687" s="3">
        <v>133248</v>
      </c>
      <c r="V687" s="3">
        <v>879</v>
      </c>
      <c r="Y687" s="3">
        <v>299</v>
      </c>
      <c r="Z687" s="3">
        <v>2249</v>
      </c>
      <c r="AA687" s="3">
        <v>23087</v>
      </c>
      <c r="AC687" s="3">
        <v>129</v>
      </c>
      <c r="AD687" s="3">
        <v>12087</v>
      </c>
      <c r="AE687" s="3">
        <v>409</v>
      </c>
      <c r="AF687" s="3" t="s">
        <v>108</v>
      </c>
      <c r="AG687" s="3">
        <v>47572</v>
      </c>
      <c r="AH687" s="3">
        <v>8338</v>
      </c>
      <c r="AI687" s="3">
        <v>793</v>
      </c>
      <c r="AJ687" s="3" t="s">
        <v>181</v>
      </c>
      <c r="AK687" s="3">
        <v>2</v>
      </c>
      <c r="AL687" s="3">
        <v>43</v>
      </c>
      <c r="AM687" s="3">
        <v>245</v>
      </c>
      <c r="AN687" s="3">
        <v>258129</v>
      </c>
      <c r="AO687" s="3">
        <v>17</v>
      </c>
      <c r="AP687" s="3">
        <v>250</v>
      </c>
      <c r="AQ687" s="3">
        <v>46345</v>
      </c>
      <c r="AR687" s="5">
        <v>34905</v>
      </c>
      <c r="AS687" s="3">
        <v>773</v>
      </c>
      <c r="AT687" s="3">
        <v>50</v>
      </c>
      <c r="AU687" s="3">
        <v>285</v>
      </c>
      <c r="AV687" s="3">
        <v>111680</v>
      </c>
      <c r="AW687" s="3">
        <v>192673.913</v>
      </c>
      <c r="AX687" s="3">
        <v>151590</v>
      </c>
      <c r="AY687" s="3">
        <v>5.19</v>
      </c>
      <c r="AZ687" s="3">
        <v>9</v>
      </c>
      <c r="BA687" s="3">
        <v>0</v>
      </c>
      <c r="BB687" s="3">
        <v>12087</v>
      </c>
      <c r="BC687" s="3">
        <v>1</v>
      </c>
      <c r="BD687" s="3">
        <v>129</v>
      </c>
      <c r="BE687" s="3">
        <v>1</v>
      </c>
      <c r="BF687" s="3">
        <v>2144</v>
      </c>
      <c r="BG687" s="3">
        <v>1</v>
      </c>
      <c r="BH687" s="3">
        <v>13</v>
      </c>
      <c r="BI687" s="3">
        <v>1</v>
      </c>
      <c r="BJ687" s="3">
        <v>9262</v>
      </c>
      <c r="BK687" s="3">
        <v>9295</v>
      </c>
      <c r="BL687" s="3">
        <v>0.65</v>
      </c>
      <c r="BM687" s="3">
        <v>46.7</v>
      </c>
      <c r="BN687" s="5">
        <v>33850</v>
      </c>
      <c r="BO687" s="3">
        <v>1</v>
      </c>
      <c r="BP687" s="3">
        <v>1</v>
      </c>
      <c r="BQ687" s="3" t="s">
        <v>1513</v>
      </c>
      <c r="BR687" s="3" t="s">
        <v>1041</v>
      </c>
      <c r="BS687" s="3">
        <v>144777</v>
      </c>
      <c r="BT687" s="3">
        <v>33</v>
      </c>
      <c r="BV687" s="3" t="s">
        <v>1545</v>
      </c>
      <c r="BW687" s="3" t="s">
        <v>99</v>
      </c>
      <c r="BX687" s="3">
        <v>3</v>
      </c>
      <c r="BY687" s="3" t="s">
        <v>100</v>
      </c>
      <c r="CA687" s="3" t="s">
        <v>101</v>
      </c>
      <c r="CD687" s="3">
        <v>29.500104100000001</v>
      </c>
      <c r="CE687" s="3">
        <v>30</v>
      </c>
      <c r="CF687" s="3">
        <v>-96.3978295</v>
      </c>
      <c r="CI687" s="3" t="s">
        <v>102</v>
      </c>
      <c r="CJ687" s="3" t="s">
        <v>502</v>
      </c>
      <c r="CK687" s="3" t="s">
        <v>1515</v>
      </c>
      <c r="CL687" s="3">
        <v>209920</v>
      </c>
      <c r="CM687" s="3">
        <v>46</v>
      </c>
      <c r="CN687" s="3">
        <v>8863</v>
      </c>
      <c r="CO687" s="3">
        <v>176</v>
      </c>
      <c r="CP687" s="3">
        <v>0</v>
      </c>
    </row>
    <row r="688" spans="1:94" ht="60">
      <c r="A688" s="4">
        <v>42089303210000</v>
      </c>
      <c r="B688" s="7">
        <v>4208930321</v>
      </c>
      <c r="C688" s="4">
        <f>COUNTIF(Table2[API 10/UWI],Table1[[#This Row],[Cleaned API]])</f>
        <v>3</v>
      </c>
      <c r="D688" s="7" t="str">
        <f>IFERROR(INDEX(Table2[Permit Type],MATCH(Table1[[#This Row],[Cleaned API]],Table2[API 10/UWI],0)), "Not in Permit List")</f>
        <v>DeepenWithinCasing</v>
      </c>
      <c r="E688" s="7" t="str">
        <f>IF(AND(Table1[[#This Row],[Occurences in Magnum Permit List]]&gt;0, Table1[[#This Row],[Data Pull Permit Type]]="NewDrill"), "Y", "N")</f>
        <v>N</v>
      </c>
      <c r="F688" s="3" t="s">
        <v>502</v>
      </c>
      <c r="G688" s="3" t="s">
        <v>1546</v>
      </c>
      <c r="H688" s="8">
        <v>1</v>
      </c>
      <c r="I688" s="3" t="s">
        <v>179</v>
      </c>
      <c r="J688" s="3" t="str">
        <f>LEFT(Table1[[#This Row],[County/Parish]],LEN(Table1[[#This Row],[County/Parish]])-5)</f>
        <v>COLORADO</v>
      </c>
      <c r="K688" s="3" t="s">
        <v>1547</v>
      </c>
      <c r="L688" s="3" t="s">
        <v>93</v>
      </c>
      <c r="M688" s="3" t="s">
        <v>94</v>
      </c>
      <c r="N688" s="3" t="s">
        <v>95</v>
      </c>
      <c r="O688" s="3">
        <v>10816</v>
      </c>
      <c r="P688" s="5">
        <v>32396</v>
      </c>
      <c r="Q688" s="5">
        <v>33909</v>
      </c>
      <c r="R688" s="5">
        <v>34394</v>
      </c>
      <c r="S688" s="3">
        <v>17</v>
      </c>
      <c r="T688" s="3">
        <v>93223</v>
      </c>
      <c r="V688" s="3">
        <v>2186</v>
      </c>
      <c r="X688" s="3">
        <v>17</v>
      </c>
      <c r="Y688" s="3">
        <v>732</v>
      </c>
      <c r="Z688" s="3">
        <v>31722</v>
      </c>
      <c r="AA688" s="3">
        <v>17723</v>
      </c>
      <c r="AC688" s="3">
        <v>293</v>
      </c>
      <c r="AD688" s="3">
        <v>11061</v>
      </c>
      <c r="AE688" s="3">
        <v>1818</v>
      </c>
      <c r="AF688" s="3" t="s">
        <v>108</v>
      </c>
      <c r="AG688" s="3">
        <v>78177</v>
      </c>
      <c r="AH688" s="3">
        <v>14848</v>
      </c>
      <c r="AI688" s="3">
        <v>28231</v>
      </c>
      <c r="AJ688" s="3" t="s">
        <v>181</v>
      </c>
      <c r="AK688" s="3">
        <v>10</v>
      </c>
      <c r="AL688" s="3">
        <v>97</v>
      </c>
      <c r="AM688" s="3">
        <v>522</v>
      </c>
      <c r="AN688" s="3">
        <v>582000</v>
      </c>
      <c r="AO688" s="3">
        <v>7</v>
      </c>
      <c r="AP688" s="3">
        <v>1692</v>
      </c>
      <c r="AQ688" s="3">
        <v>71635</v>
      </c>
      <c r="AR688" s="5">
        <v>34313</v>
      </c>
      <c r="AS688" s="3">
        <v>25869</v>
      </c>
      <c r="AT688" s="3">
        <v>85</v>
      </c>
      <c r="AU688" s="3">
        <v>2800</v>
      </c>
      <c r="AV688" s="3">
        <v>52580</v>
      </c>
      <c r="AW688" s="3">
        <v>43700.404999999999</v>
      </c>
      <c r="AX688" s="3">
        <v>42650</v>
      </c>
      <c r="AY688" s="3">
        <v>22.882999999999999</v>
      </c>
      <c r="AZ688" s="3">
        <v>19</v>
      </c>
      <c r="BA688" s="3">
        <v>23.2</v>
      </c>
      <c r="BB688" s="3">
        <v>17331</v>
      </c>
      <c r="BC688" s="3">
        <v>3</v>
      </c>
      <c r="BD688" s="3">
        <v>378</v>
      </c>
      <c r="BE688" s="3">
        <v>4</v>
      </c>
      <c r="BF688" s="3">
        <v>3259</v>
      </c>
      <c r="BG688" s="3">
        <v>3</v>
      </c>
      <c r="BH688" s="3">
        <v>20</v>
      </c>
      <c r="BI688" s="3">
        <v>3</v>
      </c>
      <c r="BJ688" s="3">
        <v>8102</v>
      </c>
      <c r="BK688" s="3">
        <v>8110</v>
      </c>
      <c r="BL688" s="3">
        <v>0.75</v>
      </c>
      <c r="BM688" s="3">
        <v>51.1</v>
      </c>
      <c r="BN688" s="5">
        <v>33917</v>
      </c>
      <c r="BO688" s="3">
        <v>1</v>
      </c>
      <c r="BP688" s="3">
        <v>1</v>
      </c>
      <c r="BQ688" s="3" t="s">
        <v>1269</v>
      </c>
      <c r="BR688" s="3" t="s">
        <v>1041</v>
      </c>
      <c r="BS688" s="3">
        <v>143391</v>
      </c>
      <c r="BT688" s="3">
        <v>8</v>
      </c>
      <c r="BV688" s="3" t="s">
        <v>344</v>
      </c>
      <c r="BW688" s="3" t="s">
        <v>99</v>
      </c>
      <c r="BX688" s="3">
        <v>3</v>
      </c>
      <c r="BY688" s="3" t="s">
        <v>100</v>
      </c>
      <c r="BZ688" s="3">
        <v>55</v>
      </c>
      <c r="CA688" s="3" t="s">
        <v>101</v>
      </c>
      <c r="CD688" s="3">
        <v>29.5265874</v>
      </c>
      <c r="CE688" s="3">
        <v>283</v>
      </c>
      <c r="CF688" s="3">
        <v>-96.583928400000005</v>
      </c>
      <c r="CI688" s="3" t="s">
        <v>102</v>
      </c>
      <c r="CJ688" s="3" t="s">
        <v>502</v>
      </c>
      <c r="CK688" s="3" t="s">
        <v>401</v>
      </c>
      <c r="CL688" s="3">
        <v>209804</v>
      </c>
      <c r="CM688" s="3">
        <v>494</v>
      </c>
      <c r="CN688" s="3">
        <v>21588</v>
      </c>
      <c r="CO688" s="3">
        <v>5853</v>
      </c>
      <c r="CP688" s="3">
        <v>0</v>
      </c>
    </row>
    <row r="689" spans="1:94" ht="60">
      <c r="A689" s="4">
        <v>42015302160000</v>
      </c>
      <c r="B689" s="7">
        <v>4201530216</v>
      </c>
      <c r="C689" s="4">
        <f>COUNTIF(Table2[API 10/UWI],Table1[[#This Row],[Cleaned API]])</f>
        <v>2</v>
      </c>
      <c r="D689" s="7" t="str">
        <f>IFERROR(INDEX(Table2[Permit Type],MATCH(Table1[[#This Row],[Cleaned API]],Table2[API 10/UWI],0)), "Not in Permit List")</f>
        <v>PlugBack</v>
      </c>
      <c r="E689" s="7" t="str">
        <f>IF(AND(Table1[[#This Row],[Occurences in Magnum Permit List]]&gt;0, Table1[[#This Row],[Data Pull Permit Type]]="NewDrill"), "Y", "N")</f>
        <v>N</v>
      </c>
      <c r="F689" s="3" t="s">
        <v>502</v>
      </c>
      <c r="G689" s="3" t="s">
        <v>1548</v>
      </c>
      <c r="H689" s="8">
        <v>2</v>
      </c>
      <c r="I689" s="3" t="s">
        <v>236</v>
      </c>
      <c r="J689" s="3" t="str">
        <f>LEFT(Table1[[#This Row],[County/Parish]],LEN(Table1[[#This Row],[County/Parish]])-5)</f>
        <v>AUSTIN</v>
      </c>
      <c r="K689" s="3">
        <v>9730</v>
      </c>
      <c r="L689" s="3" t="s">
        <v>93</v>
      </c>
      <c r="M689" s="3" t="s">
        <v>94</v>
      </c>
      <c r="N689" s="3" t="s">
        <v>95</v>
      </c>
      <c r="O689" s="3">
        <v>10514</v>
      </c>
      <c r="P689" s="5">
        <v>33543</v>
      </c>
      <c r="Q689" s="5">
        <v>33878</v>
      </c>
      <c r="R689" s="5">
        <v>35247</v>
      </c>
      <c r="S689" s="3">
        <v>42</v>
      </c>
      <c r="T689" s="3">
        <v>284801</v>
      </c>
      <c r="V689" s="3">
        <v>5873</v>
      </c>
      <c r="X689" s="3">
        <v>7</v>
      </c>
      <c r="Y689" s="3">
        <v>58</v>
      </c>
      <c r="Z689" s="3">
        <v>2766</v>
      </c>
      <c r="AA689" s="3">
        <v>53340</v>
      </c>
      <c r="AC689" s="3">
        <v>50</v>
      </c>
      <c r="AD689" s="3">
        <v>3005</v>
      </c>
      <c r="AE689" s="3">
        <v>2297</v>
      </c>
      <c r="AF689" s="3" t="s">
        <v>108</v>
      </c>
      <c r="AG689" s="3">
        <v>87155</v>
      </c>
      <c r="AH689" s="3">
        <v>16823</v>
      </c>
      <c r="AI689" s="3">
        <v>857</v>
      </c>
      <c r="AJ689" s="3" t="s">
        <v>181</v>
      </c>
      <c r="AK689" s="3">
        <v>26</v>
      </c>
      <c r="AL689" s="3">
        <v>141</v>
      </c>
      <c r="AM689" s="3">
        <v>689</v>
      </c>
      <c r="AN689" s="3">
        <v>843833</v>
      </c>
      <c r="AO689" s="3">
        <v>2</v>
      </c>
      <c r="AP689" s="3">
        <v>1074</v>
      </c>
      <c r="AQ689" s="3">
        <v>61166</v>
      </c>
      <c r="AR689" s="5">
        <v>35370</v>
      </c>
      <c r="AS689" s="3">
        <v>860</v>
      </c>
      <c r="AT689" s="3">
        <v>0</v>
      </c>
      <c r="AU689" s="3">
        <v>0</v>
      </c>
      <c r="AV689" s="3">
        <v>26660</v>
      </c>
      <c r="AW689" s="3">
        <v>51242.603999999999</v>
      </c>
      <c r="AX689" s="3">
        <v>48490</v>
      </c>
      <c r="AY689" s="3">
        <v>19.515000000000001</v>
      </c>
      <c r="AZ689" s="3">
        <v>37.5</v>
      </c>
      <c r="BA689" s="3">
        <v>120.7</v>
      </c>
      <c r="BB689" s="3">
        <v>20830</v>
      </c>
      <c r="BC689" s="3">
        <v>3</v>
      </c>
      <c r="BD689" s="3">
        <v>775</v>
      </c>
      <c r="BE689" s="3">
        <v>2</v>
      </c>
      <c r="BF689" s="3">
        <v>4219</v>
      </c>
      <c r="BG689" s="3">
        <v>2</v>
      </c>
      <c r="BH689" s="3">
        <v>25</v>
      </c>
      <c r="BI689" s="3">
        <v>2</v>
      </c>
      <c r="BJ689" s="3">
        <v>9688</v>
      </c>
      <c r="BK689" s="3">
        <v>9698</v>
      </c>
      <c r="BL689" s="3">
        <v>0.67</v>
      </c>
      <c r="BM689" s="3">
        <v>55</v>
      </c>
      <c r="BN689" s="5">
        <v>33906</v>
      </c>
      <c r="BO689" s="3">
        <v>1</v>
      </c>
      <c r="BP689" s="3">
        <v>1</v>
      </c>
      <c r="BQ689" s="3" t="s">
        <v>1205</v>
      </c>
      <c r="BR689" s="3" t="s">
        <v>1041</v>
      </c>
      <c r="BS689" s="3">
        <v>142927</v>
      </c>
      <c r="BT689" s="3">
        <v>10</v>
      </c>
      <c r="BV689" s="3" t="s">
        <v>1206</v>
      </c>
      <c r="BW689" s="3" t="s">
        <v>99</v>
      </c>
      <c r="BX689" s="3">
        <v>3</v>
      </c>
      <c r="BY689" s="3" t="s">
        <v>100</v>
      </c>
      <c r="CA689" s="3" t="s">
        <v>101</v>
      </c>
      <c r="CD689" s="3">
        <v>29.931153800000001</v>
      </c>
      <c r="CE689" s="3">
        <v>403</v>
      </c>
      <c r="CF689" s="3">
        <v>-96.377984299999994</v>
      </c>
      <c r="CI689" s="3" t="s">
        <v>102</v>
      </c>
      <c r="CJ689" s="3" t="s">
        <v>502</v>
      </c>
      <c r="CK689" s="3" t="s">
        <v>1549</v>
      </c>
      <c r="CL689" s="3">
        <v>209767</v>
      </c>
      <c r="CM689" s="3">
        <v>169</v>
      </c>
      <c r="CN689" s="3">
        <v>8660</v>
      </c>
      <c r="CO689" s="3">
        <v>144</v>
      </c>
      <c r="CP689" s="3">
        <v>0</v>
      </c>
    </row>
    <row r="690" spans="1:94" ht="60">
      <c r="A690" s="4">
        <v>42071316880000</v>
      </c>
      <c r="B690" s="7">
        <v>4207131688</v>
      </c>
      <c r="C690" s="4">
        <f>COUNTIF(Table2[API 10/UWI],Table1[[#This Row],[Cleaned API]])</f>
        <v>4</v>
      </c>
      <c r="D690" s="7" t="str">
        <f>IFERROR(INDEX(Table2[Permit Type],MATCH(Table1[[#This Row],[Cleaned API]],Table2[API 10/UWI],0)), "Not in Permit List")</f>
        <v>Recomplete</v>
      </c>
      <c r="E690" s="7" t="str">
        <f>IF(AND(Table1[[#This Row],[Occurences in Magnum Permit List]]&gt;0, Table1[[#This Row],[Data Pull Permit Type]]="NewDrill"), "Y", "N")</f>
        <v>N</v>
      </c>
      <c r="F690" s="3" t="s">
        <v>502</v>
      </c>
      <c r="G690" s="3" t="s">
        <v>1550</v>
      </c>
      <c r="H690" s="8">
        <v>2</v>
      </c>
      <c r="I690" s="3" t="s">
        <v>507</v>
      </c>
      <c r="J690" s="3" t="str">
        <f>LEFT(Table1[[#This Row],[County/Parish]],LEN(Table1[[#This Row],[County/Parish]])-5)</f>
        <v>CHAMBERS</v>
      </c>
      <c r="K690" s="3" t="s">
        <v>1181</v>
      </c>
      <c r="L690" s="3" t="s">
        <v>93</v>
      </c>
      <c r="M690" s="3" t="s">
        <v>94</v>
      </c>
      <c r="N690" s="3" t="s">
        <v>95</v>
      </c>
      <c r="O690" s="3">
        <v>9200</v>
      </c>
      <c r="P690" s="5">
        <v>38027</v>
      </c>
      <c r="Q690" s="5">
        <v>33848</v>
      </c>
      <c r="R690" s="5">
        <v>34547</v>
      </c>
      <c r="S690" s="3">
        <v>24</v>
      </c>
      <c r="T690" s="3">
        <v>257067</v>
      </c>
      <c r="V690" s="3">
        <v>17880</v>
      </c>
      <c r="X690" s="3">
        <v>512</v>
      </c>
      <c r="Y690" s="3">
        <v>4292</v>
      </c>
      <c r="Z690" s="3">
        <v>38561</v>
      </c>
      <c r="AA690" s="3">
        <v>60724</v>
      </c>
      <c r="AC690" s="3">
        <v>731</v>
      </c>
      <c r="AD690" s="3">
        <v>13159</v>
      </c>
      <c r="AE690" s="3">
        <v>3142</v>
      </c>
      <c r="AF690" s="3" t="s">
        <v>108</v>
      </c>
      <c r="AG690" s="3">
        <v>89495</v>
      </c>
      <c r="AH690" s="3">
        <v>18058</v>
      </c>
      <c r="AI690" s="3">
        <v>13424</v>
      </c>
      <c r="AK690" s="3">
        <v>15</v>
      </c>
      <c r="AL690" s="3">
        <v>96</v>
      </c>
      <c r="AM690" s="3">
        <v>486</v>
      </c>
      <c r="AN690" s="3">
        <v>576645</v>
      </c>
      <c r="AO690" s="3">
        <v>644</v>
      </c>
      <c r="AP690" s="3">
        <v>6780</v>
      </c>
      <c r="AQ690" s="3">
        <v>154423</v>
      </c>
      <c r="AR690" s="5">
        <v>34522</v>
      </c>
      <c r="AS690" s="3">
        <v>23164</v>
      </c>
      <c r="AT690" s="3">
        <v>1400</v>
      </c>
      <c r="AU690" s="3">
        <v>2200</v>
      </c>
      <c r="AV690" s="3">
        <v>32030</v>
      </c>
      <c r="AW690" s="3">
        <v>9247.2070000000003</v>
      </c>
      <c r="AX690" s="3">
        <v>14380</v>
      </c>
      <c r="AY690" s="3">
        <v>108.14100000000001</v>
      </c>
      <c r="AZ690" s="3">
        <v>31.2</v>
      </c>
      <c r="BA690" s="3">
        <v>119.3</v>
      </c>
      <c r="BB690" s="3">
        <v>18348</v>
      </c>
      <c r="BC690" s="3">
        <v>4</v>
      </c>
      <c r="BD690" s="3">
        <v>1201</v>
      </c>
      <c r="BE690" s="3">
        <v>16</v>
      </c>
      <c r="BF690" s="3">
        <v>3627</v>
      </c>
      <c r="BG690" s="3">
        <v>4</v>
      </c>
      <c r="BH690" s="3">
        <v>22</v>
      </c>
      <c r="BI690" s="3">
        <v>4</v>
      </c>
      <c r="BJ690" s="3">
        <v>8386</v>
      </c>
      <c r="BK690" s="3">
        <v>8390</v>
      </c>
      <c r="BL690" s="3">
        <v>0.61</v>
      </c>
      <c r="BM690" s="3">
        <v>41.6</v>
      </c>
      <c r="BN690" s="5">
        <v>33855</v>
      </c>
      <c r="BO690" s="3">
        <v>1</v>
      </c>
      <c r="BP690" s="3">
        <v>1</v>
      </c>
      <c r="BQ690" s="3" t="s">
        <v>1551</v>
      </c>
      <c r="BR690" s="3" t="s">
        <v>1041</v>
      </c>
      <c r="BS690" s="3">
        <v>142876</v>
      </c>
      <c r="BT690" s="3">
        <v>4</v>
      </c>
      <c r="BV690" s="3" t="s">
        <v>827</v>
      </c>
      <c r="BW690" s="3" t="s">
        <v>99</v>
      </c>
      <c r="BX690" s="3">
        <v>3</v>
      </c>
      <c r="BY690" s="3" t="s">
        <v>100</v>
      </c>
      <c r="CA690" s="3" t="s">
        <v>101</v>
      </c>
      <c r="CD690" s="3">
        <v>29.8033812</v>
      </c>
      <c r="CE690" s="3">
        <v>48</v>
      </c>
      <c r="CF690" s="3">
        <v>-94.651257099999995</v>
      </c>
      <c r="CI690" s="3" t="s">
        <v>102</v>
      </c>
      <c r="CJ690" s="3" t="s">
        <v>502</v>
      </c>
      <c r="CK690" s="3" t="s">
        <v>791</v>
      </c>
      <c r="CL690" s="3">
        <v>209759</v>
      </c>
      <c r="CM690" s="3">
        <v>11100</v>
      </c>
      <c r="CN690" s="3">
        <v>102644</v>
      </c>
      <c r="CO690" s="3">
        <v>15397</v>
      </c>
      <c r="CP690" s="3">
        <v>0</v>
      </c>
    </row>
    <row r="691" spans="1:94" ht="45">
      <c r="A691" s="4">
        <v>42015006220000</v>
      </c>
      <c r="B691" s="7">
        <v>4201500622</v>
      </c>
      <c r="C691" s="4">
        <f>COUNTIF(Table2[API 10/UWI],Table1[[#This Row],[Cleaned API]])</f>
        <v>2</v>
      </c>
      <c r="D691" s="7" t="str">
        <f>IFERROR(INDEX(Table2[Permit Type],MATCH(Table1[[#This Row],[Cleaned API]],Table2[API 10/UWI],0)), "Not in Permit List")</f>
        <v>Recomplete</v>
      </c>
      <c r="E691" s="7" t="str">
        <f>IF(AND(Table1[[#This Row],[Occurences in Magnum Permit List]]&gt;0, Table1[[#This Row],[Data Pull Permit Type]]="NewDrill"), "Y", "N")</f>
        <v>N</v>
      </c>
      <c r="F691" s="3" t="s">
        <v>502</v>
      </c>
      <c r="G691" s="3" t="s">
        <v>1552</v>
      </c>
      <c r="H691" s="8">
        <v>2</v>
      </c>
      <c r="I691" s="3" t="s">
        <v>236</v>
      </c>
      <c r="J691" s="3" t="str">
        <f>LEFT(Table1[[#This Row],[County/Parish]],LEN(Table1[[#This Row],[County/Parish]])-5)</f>
        <v>AUSTIN</v>
      </c>
      <c r="K691" s="6">
        <v>8750</v>
      </c>
      <c r="L691" s="3" t="s">
        <v>93</v>
      </c>
      <c r="M691" s="3" t="s">
        <v>211</v>
      </c>
      <c r="N691" s="3" t="s">
        <v>95</v>
      </c>
      <c r="O691" s="3">
        <v>11490</v>
      </c>
      <c r="P691" s="5">
        <v>36286</v>
      </c>
      <c r="Q691" s="5">
        <v>33725</v>
      </c>
      <c r="R691" s="5">
        <v>35582</v>
      </c>
      <c r="S691" s="3">
        <v>42</v>
      </c>
      <c r="T691" s="3">
        <v>308940</v>
      </c>
      <c r="V691" s="3">
        <v>10402</v>
      </c>
      <c r="X691" s="3">
        <v>367</v>
      </c>
      <c r="Y691" s="3">
        <v>404</v>
      </c>
      <c r="Z691" s="3">
        <v>3298</v>
      </c>
      <c r="AA691" s="3">
        <v>61892</v>
      </c>
      <c r="AC691" s="3">
        <v>437</v>
      </c>
      <c r="AD691" s="3">
        <v>8362</v>
      </c>
      <c r="AE691" s="3">
        <v>2852</v>
      </c>
      <c r="AF691" s="3" t="s">
        <v>108</v>
      </c>
      <c r="AG691" s="3">
        <v>62928</v>
      </c>
      <c r="AH691" s="3">
        <v>13340</v>
      </c>
      <c r="AI691" s="3">
        <v>472</v>
      </c>
      <c r="AJ691" s="3" t="s">
        <v>181</v>
      </c>
      <c r="AK691" s="3">
        <v>15</v>
      </c>
      <c r="AL691" s="3">
        <v>70</v>
      </c>
      <c r="AM691" s="3">
        <v>330</v>
      </c>
      <c r="AN691" s="3">
        <v>419800</v>
      </c>
      <c r="AO691" s="3">
        <v>9</v>
      </c>
      <c r="AP691" s="3">
        <v>1</v>
      </c>
      <c r="AQ691" s="3">
        <v>118</v>
      </c>
      <c r="AR691" s="5">
        <v>36647</v>
      </c>
      <c r="AS691" s="3">
        <v>2</v>
      </c>
      <c r="AT691" s="3">
        <v>0</v>
      </c>
      <c r="AU691" s="3">
        <v>0</v>
      </c>
      <c r="AV691" s="3">
        <v>21990</v>
      </c>
      <c r="AW691" s="3">
        <v>1100.817</v>
      </c>
      <c r="AX691" s="3">
        <v>29700</v>
      </c>
      <c r="AY691" s="3">
        <v>908.41600000000005</v>
      </c>
      <c r="AZ691" s="3">
        <v>45.5</v>
      </c>
      <c r="BA691" s="3">
        <v>908.4</v>
      </c>
      <c r="BB691" s="3">
        <v>15431</v>
      </c>
      <c r="BC691" s="3">
        <v>17</v>
      </c>
      <c r="BD691" s="3">
        <v>537</v>
      </c>
      <c r="BE691" s="3">
        <v>12</v>
      </c>
      <c r="BF691" s="3">
        <v>2916</v>
      </c>
      <c r="BG691" s="3">
        <v>17</v>
      </c>
      <c r="BH691" s="3">
        <v>17</v>
      </c>
      <c r="BI691" s="3">
        <v>17</v>
      </c>
      <c r="BJ691" s="3">
        <v>8843</v>
      </c>
      <c r="BK691" s="3">
        <v>8860</v>
      </c>
      <c r="BL691" s="3">
        <v>0.73</v>
      </c>
      <c r="BM691" s="3">
        <v>57.7</v>
      </c>
      <c r="BN691" s="5">
        <v>33718</v>
      </c>
      <c r="BO691" s="3">
        <v>1</v>
      </c>
      <c r="BP691" s="3">
        <v>1</v>
      </c>
      <c r="BS691" s="3">
        <v>142345</v>
      </c>
      <c r="BT691" s="3">
        <v>17</v>
      </c>
      <c r="BV691" s="3" t="s">
        <v>640</v>
      </c>
      <c r="BW691" s="3" t="s">
        <v>99</v>
      </c>
      <c r="BX691" s="3">
        <v>3</v>
      </c>
      <c r="BY691" s="3" t="s">
        <v>100</v>
      </c>
      <c r="CA691" s="3" t="s">
        <v>101</v>
      </c>
      <c r="CD691" s="3">
        <v>29.978938299999999</v>
      </c>
      <c r="CE691" s="3">
        <v>4</v>
      </c>
      <c r="CF691" s="3">
        <v>-96.347255700000005</v>
      </c>
      <c r="CI691" s="3" t="s">
        <v>102</v>
      </c>
      <c r="CJ691" s="3" t="s">
        <v>502</v>
      </c>
      <c r="CK691" s="3" t="s">
        <v>505</v>
      </c>
      <c r="CL691" s="3">
        <v>209727</v>
      </c>
      <c r="CM691" s="3">
        <v>367</v>
      </c>
      <c r="CN691" s="3">
        <v>404</v>
      </c>
      <c r="CO691" s="3">
        <v>9</v>
      </c>
      <c r="CP691" s="3">
        <v>0</v>
      </c>
    </row>
    <row r="692" spans="1:94" ht="45">
      <c r="A692" s="4">
        <v>42015304820000</v>
      </c>
      <c r="B692" s="7">
        <v>4201530482</v>
      </c>
      <c r="C692" s="4">
        <f>COUNTIF(Table2[API 10/UWI],Table1[[#This Row],[Cleaned API]])</f>
        <v>0</v>
      </c>
      <c r="D692" s="7" t="str">
        <f>IFERROR(INDEX(Table2[Permit Type],MATCH(Table1[[#This Row],[Cleaned API]],Table2[API 10/UWI],0)), "Not in Permit List")</f>
        <v>Not in Permit List</v>
      </c>
      <c r="E692" s="7" t="str">
        <f>IF(AND(Table1[[#This Row],[Occurences in Magnum Permit List]]&gt;0, Table1[[#This Row],[Data Pull Permit Type]]="NewDrill"), "Y", "N")</f>
        <v>N</v>
      </c>
      <c r="F692" s="3" t="s">
        <v>89</v>
      </c>
      <c r="G692" s="3" t="s">
        <v>1497</v>
      </c>
      <c r="H692" s="8">
        <v>4</v>
      </c>
      <c r="I692" s="3" t="s">
        <v>236</v>
      </c>
      <c r="J692" s="3" t="str">
        <f>LEFT(Table1[[#This Row],[County/Parish]],LEN(Table1[[#This Row],[County/Parish]])-5)</f>
        <v>AUSTIN</v>
      </c>
      <c r="K692" s="3" t="s">
        <v>753</v>
      </c>
      <c r="L692" s="3" t="s">
        <v>93</v>
      </c>
      <c r="M692" s="3" t="s">
        <v>211</v>
      </c>
      <c r="N692" s="3" t="s">
        <v>95</v>
      </c>
      <c r="O692" s="3">
        <v>11920</v>
      </c>
      <c r="P692" s="5">
        <v>33763</v>
      </c>
      <c r="Q692" s="5">
        <v>33756</v>
      </c>
      <c r="R692" s="5">
        <v>35490</v>
      </c>
      <c r="S692" s="3">
        <v>57</v>
      </c>
      <c r="T692" s="3">
        <v>282839</v>
      </c>
      <c r="V692" s="3">
        <v>7121</v>
      </c>
      <c r="X692" s="3">
        <v>9</v>
      </c>
      <c r="Y692" s="3">
        <v>27</v>
      </c>
      <c r="Z692" s="3">
        <v>4788</v>
      </c>
      <c r="AA692" s="3">
        <v>54261</v>
      </c>
      <c r="AC692" s="3">
        <v>71</v>
      </c>
      <c r="AD692" s="3">
        <v>3008</v>
      </c>
      <c r="AE692" s="3">
        <v>2906</v>
      </c>
      <c r="AF692" s="3" t="s">
        <v>108</v>
      </c>
      <c r="AG692" s="3">
        <v>136140</v>
      </c>
      <c r="AH692" s="3">
        <v>25596</v>
      </c>
      <c r="AI692" s="3">
        <v>1870</v>
      </c>
      <c r="AJ692" s="3" t="s">
        <v>181</v>
      </c>
      <c r="AK692" s="3">
        <v>24</v>
      </c>
      <c r="AL692" s="3">
        <v>193</v>
      </c>
      <c r="AM692" s="3">
        <v>1010</v>
      </c>
      <c r="AN692" s="3">
        <v>1156710</v>
      </c>
      <c r="AO692" s="3">
        <v>1</v>
      </c>
      <c r="AP692" s="3">
        <v>150</v>
      </c>
      <c r="AQ692" s="3">
        <v>16844</v>
      </c>
      <c r="AR692" s="5">
        <v>39203</v>
      </c>
      <c r="AS692" s="3">
        <v>562</v>
      </c>
      <c r="AT692" s="3">
        <v>0</v>
      </c>
      <c r="AU692" s="3">
        <v>0</v>
      </c>
      <c r="AV692" s="3">
        <v>41310</v>
      </c>
      <c r="AW692" s="3">
        <v>109543.86</v>
      </c>
      <c r="AX692" s="3">
        <v>39720</v>
      </c>
      <c r="AY692" s="3">
        <v>9.1289999999999996</v>
      </c>
      <c r="AZ692" s="3">
        <v>24.2</v>
      </c>
      <c r="BA692" s="3">
        <v>333.3</v>
      </c>
      <c r="BB692" s="3">
        <v>33067</v>
      </c>
      <c r="BC692" s="3">
        <v>3</v>
      </c>
      <c r="BD692" s="3">
        <v>758</v>
      </c>
      <c r="BE692" s="3">
        <v>2</v>
      </c>
      <c r="BF692" s="3">
        <v>6257</v>
      </c>
      <c r="BG692" s="3">
        <v>3</v>
      </c>
      <c r="BH692" s="3">
        <v>38</v>
      </c>
      <c r="BI692" s="3">
        <v>3</v>
      </c>
      <c r="BJ692" s="3">
        <v>10003</v>
      </c>
      <c r="BK692" s="3">
        <v>10020</v>
      </c>
      <c r="BL692" s="3">
        <v>0.7</v>
      </c>
      <c r="BN692" s="5">
        <v>33781</v>
      </c>
      <c r="BO692" s="3">
        <v>1</v>
      </c>
      <c r="BP692" s="3">
        <v>1</v>
      </c>
      <c r="BS692" s="3">
        <v>141761</v>
      </c>
      <c r="BT692" s="3">
        <v>17</v>
      </c>
      <c r="BV692" s="3" t="s">
        <v>624</v>
      </c>
      <c r="BW692" s="3" t="s">
        <v>99</v>
      </c>
      <c r="BX692" s="3">
        <v>3</v>
      </c>
      <c r="BY692" s="3" t="s">
        <v>100</v>
      </c>
      <c r="BZ692" s="3">
        <v>180</v>
      </c>
      <c r="CA692" s="3" t="s">
        <v>101</v>
      </c>
      <c r="CD692" s="3">
        <v>29.7699842</v>
      </c>
      <c r="CE692" s="3">
        <v>364</v>
      </c>
      <c r="CF692" s="3">
        <v>-96.191175000000001</v>
      </c>
      <c r="CG692" s="3">
        <v>2</v>
      </c>
      <c r="CI692" s="3" t="s">
        <v>102</v>
      </c>
      <c r="CJ692" s="3" t="s">
        <v>89</v>
      </c>
      <c r="CK692" s="3" t="s">
        <v>152</v>
      </c>
      <c r="CL692" s="3">
        <v>209666</v>
      </c>
      <c r="CM692" s="3">
        <v>57</v>
      </c>
      <c r="CN692" s="3">
        <v>6244</v>
      </c>
      <c r="CO692" s="3">
        <v>208</v>
      </c>
      <c r="CP692" s="3">
        <v>0</v>
      </c>
    </row>
    <row r="693" spans="1:94" ht="60">
      <c r="A693" s="4">
        <v>42015302160000</v>
      </c>
      <c r="B693" s="7">
        <v>4201530216</v>
      </c>
      <c r="C693" s="4">
        <f>COUNTIF(Table2[API 10/UWI],Table1[[#This Row],[Cleaned API]])</f>
        <v>2</v>
      </c>
      <c r="D693" s="7" t="str">
        <f>IFERROR(INDEX(Table2[Permit Type],MATCH(Table1[[#This Row],[Cleaned API]],Table2[API 10/UWI],0)), "Not in Permit List")</f>
        <v>PlugBack</v>
      </c>
      <c r="E693" s="7" t="str">
        <f>IF(AND(Table1[[#This Row],[Occurences in Magnum Permit List]]&gt;0, Table1[[#This Row],[Data Pull Permit Type]]="NewDrill"), "Y", "N")</f>
        <v>N</v>
      </c>
      <c r="F693" s="3" t="s">
        <v>502</v>
      </c>
      <c r="G693" s="3" t="s">
        <v>1548</v>
      </c>
      <c r="H693" s="8">
        <v>2</v>
      </c>
      <c r="I693" s="3" t="s">
        <v>236</v>
      </c>
      <c r="J693" s="3" t="str">
        <f>LEFT(Table1[[#This Row],[County/Parish]],LEN(Table1[[#This Row],[County/Parish]])-5)</f>
        <v>AUSTIN</v>
      </c>
      <c r="K693" s="3" t="s">
        <v>1553</v>
      </c>
      <c r="L693" s="3" t="s">
        <v>93</v>
      </c>
      <c r="M693" s="3" t="s">
        <v>94</v>
      </c>
      <c r="N693" s="3" t="s">
        <v>95</v>
      </c>
      <c r="O693" s="3">
        <v>10514</v>
      </c>
      <c r="P693" s="5">
        <v>33543</v>
      </c>
      <c r="Q693" s="5">
        <v>33604</v>
      </c>
      <c r="R693" s="5">
        <v>33786</v>
      </c>
      <c r="S693" s="3">
        <v>7</v>
      </c>
      <c r="T693" s="3">
        <v>7757</v>
      </c>
      <c r="V693" s="3">
        <v>316</v>
      </c>
      <c r="X693" s="3">
        <v>3</v>
      </c>
      <c r="Y693" s="3">
        <v>120</v>
      </c>
      <c r="Z693" s="3">
        <v>0</v>
      </c>
      <c r="AA693" s="3">
        <v>1609</v>
      </c>
      <c r="AC693" s="3">
        <v>127</v>
      </c>
      <c r="AD693" s="3">
        <v>1951</v>
      </c>
      <c r="AE693" s="3">
        <v>313</v>
      </c>
      <c r="AF693" s="3" t="s">
        <v>108</v>
      </c>
      <c r="AG693" s="3">
        <v>7637</v>
      </c>
      <c r="AH693" s="3">
        <v>1586</v>
      </c>
      <c r="AI693" s="3">
        <v>0</v>
      </c>
      <c r="AJ693" s="3" t="s">
        <v>181</v>
      </c>
      <c r="AK693" s="3">
        <v>1</v>
      </c>
      <c r="AL693" s="3">
        <v>8</v>
      </c>
      <c r="AM693" s="3">
        <v>41</v>
      </c>
      <c r="AN693" s="3">
        <v>46966</v>
      </c>
      <c r="AO693" s="3">
        <v>0</v>
      </c>
      <c r="AR693" s="5">
        <v>33635</v>
      </c>
      <c r="AT693" s="3">
        <v>85</v>
      </c>
      <c r="AU693" s="3">
        <v>1300</v>
      </c>
      <c r="AV693" s="3">
        <v>40970</v>
      </c>
      <c r="AW693" s="3">
        <v>24547.468000000001</v>
      </c>
      <c r="AX693" s="3">
        <v>24550</v>
      </c>
      <c r="AY693" s="3">
        <v>40.737000000000002</v>
      </c>
      <c r="AZ693" s="3">
        <v>24.4</v>
      </c>
      <c r="BA693" s="3">
        <v>25</v>
      </c>
      <c r="BB693" s="3">
        <v>1951</v>
      </c>
      <c r="BC693" s="3">
        <v>1</v>
      </c>
      <c r="BD693" s="3">
        <v>127</v>
      </c>
      <c r="BE693" s="3">
        <v>1</v>
      </c>
      <c r="BF693" s="3">
        <v>452</v>
      </c>
      <c r="BG693" s="3">
        <v>1</v>
      </c>
      <c r="BH693" s="3">
        <v>3</v>
      </c>
      <c r="BI693" s="3">
        <v>1</v>
      </c>
      <c r="BJ693" s="3">
        <v>10002</v>
      </c>
      <c r="BK693" s="3">
        <v>10008</v>
      </c>
      <c r="BL693" s="3">
        <v>0.72</v>
      </c>
      <c r="BM693" s="3">
        <v>59</v>
      </c>
      <c r="BN693" s="5">
        <v>33606</v>
      </c>
      <c r="BO693" s="3">
        <v>1</v>
      </c>
      <c r="BP693" s="3">
        <v>1</v>
      </c>
      <c r="BQ693" s="3" t="s">
        <v>1205</v>
      </c>
      <c r="BR693" s="3" t="s">
        <v>1041</v>
      </c>
      <c r="BS693" s="3">
        <v>140886</v>
      </c>
      <c r="BT693" s="3">
        <v>6</v>
      </c>
      <c r="BV693" s="3" t="s">
        <v>1215</v>
      </c>
      <c r="BW693" s="3" t="s">
        <v>99</v>
      </c>
      <c r="BX693" s="3">
        <v>3</v>
      </c>
      <c r="BY693" s="3" t="s">
        <v>100</v>
      </c>
      <c r="CA693" s="3" t="s">
        <v>101</v>
      </c>
      <c r="CD693" s="3">
        <v>29.931153800000001</v>
      </c>
      <c r="CE693" s="3">
        <v>403</v>
      </c>
      <c r="CF693" s="3">
        <v>-96.377984299999994</v>
      </c>
      <c r="CI693" s="3" t="s">
        <v>102</v>
      </c>
      <c r="CJ693" s="3" t="s">
        <v>502</v>
      </c>
      <c r="CK693" s="3" t="s">
        <v>1549</v>
      </c>
      <c r="CL693" s="3">
        <v>209564</v>
      </c>
      <c r="CM693" s="3">
        <v>316</v>
      </c>
      <c r="CN693" s="3">
        <v>7757</v>
      </c>
      <c r="CO693" s="3">
        <v>0</v>
      </c>
      <c r="CP693" s="3">
        <v>0</v>
      </c>
    </row>
    <row r="694" spans="1:94" ht="75">
      <c r="A694" s="4">
        <v>42039324170000</v>
      </c>
      <c r="B694" s="7">
        <v>4203932417</v>
      </c>
      <c r="C694" s="4">
        <f>COUNTIF(Table2[API 10/UWI],Table1[[#This Row],[Cleaned API]])</f>
        <v>0</v>
      </c>
      <c r="D694" s="7" t="str">
        <f>IFERROR(INDEX(Table2[Permit Type],MATCH(Table1[[#This Row],[Cleaned API]],Table2[API 10/UWI],0)), "Not in Permit List")</f>
        <v>Not in Permit List</v>
      </c>
      <c r="E694" s="7" t="str">
        <f>IF(AND(Table1[[#This Row],[Occurences in Magnum Permit List]]&gt;0, Table1[[#This Row],[Data Pull Permit Type]]="NewDrill"), "Y", "N")</f>
        <v>N</v>
      </c>
      <c r="F694" s="3" t="s">
        <v>89</v>
      </c>
      <c r="G694" s="3" t="s">
        <v>1554</v>
      </c>
      <c r="H694" s="8">
        <v>1</v>
      </c>
      <c r="I694" s="3" t="s">
        <v>112</v>
      </c>
      <c r="J694" s="3" t="str">
        <f>LEFT(Table1[[#This Row],[County/Parish]],LEN(Table1[[#This Row],[County/Parish]])-5)</f>
        <v>BRAZORIA</v>
      </c>
      <c r="K694" s="6">
        <v>10300</v>
      </c>
      <c r="L694" s="3" t="s">
        <v>93</v>
      </c>
      <c r="M694" s="3" t="s">
        <v>94</v>
      </c>
      <c r="N694" s="3" t="s">
        <v>119</v>
      </c>
      <c r="O694" s="3">
        <v>11220</v>
      </c>
      <c r="P694" s="5">
        <v>33234</v>
      </c>
      <c r="Q694" s="5">
        <v>33390</v>
      </c>
      <c r="R694" s="5">
        <v>41609</v>
      </c>
      <c r="S694" s="3">
        <v>261</v>
      </c>
      <c r="T694" s="3">
        <v>3781683</v>
      </c>
      <c r="V694" s="3">
        <v>11738</v>
      </c>
      <c r="Y694" s="3">
        <v>461</v>
      </c>
      <c r="Z694" s="3">
        <v>23261</v>
      </c>
      <c r="AA694" s="3">
        <v>642019</v>
      </c>
      <c r="AC694" s="3">
        <v>91</v>
      </c>
      <c r="AD694" s="3">
        <v>26469</v>
      </c>
      <c r="AE694" s="3">
        <v>3229</v>
      </c>
      <c r="AF694" s="3" t="s">
        <v>108</v>
      </c>
      <c r="AG694" s="3">
        <v>710417</v>
      </c>
      <c r="AH694" s="3">
        <v>121632</v>
      </c>
      <c r="AI694" s="3">
        <v>564</v>
      </c>
      <c r="AK694" s="3">
        <v>24</v>
      </c>
      <c r="AL694" s="3">
        <v>801</v>
      </c>
      <c r="AM694" s="3">
        <v>4661</v>
      </c>
      <c r="AN694" s="3">
        <v>4805548</v>
      </c>
      <c r="AO694" s="3">
        <v>3</v>
      </c>
      <c r="AP694" s="3">
        <v>1</v>
      </c>
      <c r="AQ694" s="3">
        <v>6849</v>
      </c>
      <c r="AR694" s="5">
        <v>38659</v>
      </c>
      <c r="AS694" s="3">
        <v>42</v>
      </c>
      <c r="AT694" s="3">
        <v>60</v>
      </c>
      <c r="AU694" s="3">
        <v>390</v>
      </c>
      <c r="AV694" s="3">
        <v>192890</v>
      </c>
      <c r="AX694" s="3">
        <v>322170</v>
      </c>
      <c r="AZ694" s="3">
        <v>5.2</v>
      </c>
      <c r="BA694" s="3">
        <v>0</v>
      </c>
      <c r="BB694" s="3">
        <v>191102</v>
      </c>
      <c r="BC694" s="3">
        <v>7</v>
      </c>
      <c r="BD694" s="3">
        <v>767</v>
      </c>
      <c r="BE694" s="3">
        <v>3</v>
      </c>
      <c r="BF694" s="3">
        <v>32438</v>
      </c>
      <c r="BG694" s="3">
        <v>7</v>
      </c>
      <c r="BH694" s="3">
        <v>195</v>
      </c>
      <c r="BI694" s="3">
        <v>7</v>
      </c>
      <c r="BJ694" s="3">
        <v>10506</v>
      </c>
      <c r="BK694" s="3">
        <v>10549</v>
      </c>
      <c r="BL694" s="3">
        <v>0.59</v>
      </c>
      <c r="BN694" s="5">
        <v>40268</v>
      </c>
      <c r="BO694" s="3">
        <v>1</v>
      </c>
      <c r="BP694" s="3">
        <v>1</v>
      </c>
      <c r="BQ694" s="3" t="s">
        <v>789</v>
      </c>
      <c r="BR694" s="3" t="s">
        <v>150</v>
      </c>
      <c r="BS694" s="3">
        <v>139199</v>
      </c>
      <c r="BT694" s="3">
        <v>43</v>
      </c>
      <c r="BV694" s="3" t="s">
        <v>1555</v>
      </c>
      <c r="BW694" s="3" t="s">
        <v>99</v>
      </c>
      <c r="BX694" s="3">
        <v>3</v>
      </c>
      <c r="BY694" s="3" t="s">
        <v>100</v>
      </c>
      <c r="CA694" s="3" t="s">
        <v>101</v>
      </c>
      <c r="CD694" s="3">
        <v>29.2288067</v>
      </c>
      <c r="CE694" s="3">
        <v>82</v>
      </c>
      <c r="CF694" s="3">
        <v>-95.532607900000002</v>
      </c>
      <c r="CI694" s="3" t="s">
        <v>102</v>
      </c>
      <c r="CJ694" s="3" t="s">
        <v>89</v>
      </c>
      <c r="CK694" s="3" t="s">
        <v>417</v>
      </c>
      <c r="CL694" s="3">
        <v>209409</v>
      </c>
      <c r="CN694" s="3">
        <v>5907</v>
      </c>
      <c r="CO694" s="3">
        <v>39</v>
      </c>
      <c r="CP694" s="3">
        <v>0</v>
      </c>
    </row>
    <row r="695" spans="1:94" ht="60">
      <c r="A695" s="4">
        <v>42015301290000</v>
      </c>
      <c r="B695" s="7">
        <v>4201530129</v>
      </c>
      <c r="C695" s="4">
        <f>COUNTIF(Table2[API 10/UWI],Table1[[#This Row],[Cleaned API]])</f>
        <v>2</v>
      </c>
      <c r="D695" s="7" t="str">
        <f>IFERROR(INDEX(Table2[Permit Type],MATCH(Table1[[#This Row],[Cleaned API]],Table2[API 10/UWI],0)), "Not in Permit List")</f>
        <v>Recomplete</v>
      </c>
      <c r="E695" s="7" t="str">
        <f>IF(AND(Table1[[#This Row],[Occurences in Magnum Permit List]]&gt;0, Table1[[#This Row],[Data Pull Permit Type]]="NewDrill"), "Y", "N")</f>
        <v>N</v>
      </c>
      <c r="F695" s="3" t="s">
        <v>502</v>
      </c>
      <c r="G695" s="3" t="s">
        <v>1523</v>
      </c>
      <c r="H695" s="8">
        <v>1</v>
      </c>
      <c r="I695" s="3" t="s">
        <v>236</v>
      </c>
      <c r="J695" s="3" t="str">
        <f>LEFT(Table1[[#This Row],[County/Parish]],LEN(Table1[[#This Row],[County/Parish]])-5)</f>
        <v>AUSTIN</v>
      </c>
      <c r="K695" s="3" t="s">
        <v>639</v>
      </c>
      <c r="L695" s="3" t="s">
        <v>93</v>
      </c>
      <c r="M695" s="3" t="s">
        <v>94</v>
      </c>
      <c r="N695" s="3" t="s">
        <v>95</v>
      </c>
      <c r="O695" s="3">
        <v>10816</v>
      </c>
      <c r="P695" s="5">
        <v>34786</v>
      </c>
      <c r="Q695" s="5">
        <v>33329</v>
      </c>
      <c r="R695" s="5">
        <v>34731</v>
      </c>
      <c r="S695" s="3">
        <v>45</v>
      </c>
      <c r="T695" s="3">
        <v>143500</v>
      </c>
      <c r="V695" s="3">
        <v>9795</v>
      </c>
      <c r="Y695" s="3">
        <v>53</v>
      </c>
      <c r="Z695" s="3">
        <v>5126</v>
      </c>
      <c r="AA695" s="3">
        <v>33712</v>
      </c>
      <c r="AC695" s="3">
        <v>1030</v>
      </c>
      <c r="AD695" s="3">
        <v>12015</v>
      </c>
      <c r="AE695" s="3">
        <v>5452</v>
      </c>
      <c r="AF695" s="3" t="s">
        <v>108</v>
      </c>
      <c r="AG695" s="3">
        <v>67496</v>
      </c>
      <c r="AH695" s="3">
        <v>16701</v>
      </c>
      <c r="AI695" s="3">
        <v>2412</v>
      </c>
      <c r="AJ695" s="3" t="s">
        <v>181</v>
      </c>
      <c r="AK695" s="3">
        <v>31</v>
      </c>
      <c r="AL695" s="3">
        <v>96</v>
      </c>
      <c r="AM695" s="3">
        <v>385</v>
      </c>
      <c r="AN695" s="3">
        <v>573516</v>
      </c>
      <c r="AO695" s="3">
        <v>2</v>
      </c>
      <c r="AP695" s="3">
        <v>369</v>
      </c>
      <c r="AQ695" s="3">
        <v>5517</v>
      </c>
      <c r="AR695" s="5">
        <v>33807</v>
      </c>
      <c r="AS695" s="3">
        <v>198</v>
      </c>
      <c r="AT695" s="3">
        <v>65</v>
      </c>
      <c r="AU695" s="3">
        <v>650</v>
      </c>
      <c r="AV695" s="3">
        <v>12220</v>
      </c>
      <c r="AW695" s="3">
        <v>37339.023999999998</v>
      </c>
      <c r="AX695" s="3">
        <v>14650</v>
      </c>
      <c r="AY695" s="3">
        <v>26.782</v>
      </c>
      <c r="AZ695" s="3">
        <v>81.900000000000006</v>
      </c>
      <c r="BA695" s="3">
        <v>0</v>
      </c>
      <c r="BB695" s="3">
        <v>12015</v>
      </c>
      <c r="BC695" s="3">
        <v>1</v>
      </c>
      <c r="BD695" s="3">
        <v>1030</v>
      </c>
      <c r="BE695" s="3">
        <v>1</v>
      </c>
      <c r="BF695" s="3">
        <v>3033</v>
      </c>
      <c r="BG695" s="3">
        <v>1</v>
      </c>
      <c r="BH695" s="3">
        <v>18</v>
      </c>
      <c r="BI695" s="3">
        <v>1</v>
      </c>
      <c r="BJ695" s="3">
        <v>8979</v>
      </c>
      <c r="BK695" s="3">
        <v>8988</v>
      </c>
      <c r="BL695" s="3">
        <v>0.8</v>
      </c>
      <c r="BM695" s="3">
        <v>61.4</v>
      </c>
      <c r="BN695" s="5">
        <v>33331</v>
      </c>
      <c r="BO695" s="3">
        <v>1</v>
      </c>
      <c r="BP695" s="3">
        <v>1</v>
      </c>
      <c r="BQ695" s="3" t="s">
        <v>1205</v>
      </c>
      <c r="BR695" s="3" t="s">
        <v>1041</v>
      </c>
      <c r="BS695" s="3">
        <v>138061</v>
      </c>
      <c r="BT695" s="3">
        <v>9</v>
      </c>
      <c r="BV695" s="3" t="s">
        <v>640</v>
      </c>
      <c r="BW695" s="3" t="s">
        <v>99</v>
      </c>
      <c r="BX695" s="3">
        <v>3</v>
      </c>
      <c r="BY695" s="3" t="s">
        <v>100</v>
      </c>
      <c r="CA695" s="3" t="s">
        <v>101</v>
      </c>
      <c r="CD695" s="3">
        <v>29.970862700000001</v>
      </c>
      <c r="CE695" s="3">
        <v>37</v>
      </c>
      <c r="CF695" s="3">
        <v>-96.3297113</v>
      </c>
      <c r="CI695" s="3" t="s">
        <v>102</v>
      </c>
      <c r="CJ695" s="3" t="s">
        <v>502</v>
      </c>
      <c r="CK695" s="3" t="s">
        <v>1525</v>
      </c>
      <c r="CL695" s="3">
        <v>209295</v>
      </c>
      <c r="CM695" s="3">
        <v>410</v>
      </c>
      <c r="CN695" s="3">
        <v>15309</v>
      </c>
      <c r="CO695" s="3">
        <v>545</v>
      </c>
      <c r="CP695" s="3">
        <v>0</v>
      </c>
    </row>
    <row r="696" spans="1:94" ht="60">
      <c r="A696" s="4">
        <v>42015304730000</v>
      </c>
      <c r="B696" s="7">
        <v>4201530473</v>
      </c>
      <c r="C696" s="4">
        <f>COUNTIF(Table2[API 10/UWI],Table1[[#This Row],[Cleaned API]])</f>
        <v>0</v>
      </c>
      <c r="D696" s="7" t="str">
        <f>IFERROR(INDEX(Table2[Permit Type],MATCH(Table1[[#This Row],[Cleaned API]],Table2[API 10/UWI],0)), "Not in Permit List")</f>
        <v>Not in Permit List</v>
      </c>
      <c r="E696" s="7" t="str">
        <f>IF(AND(Table1[[#This Row],[Occurences in Magnum Permit List]]&gt;0, Table1[[#This Row],[Data Pull Permit Type]]="NewDrill"), "Y", "N")</f>
        <v>N</v>
      </c>
      <c r="F696" s="3" t="s">
        <v>89</v>
      </c>
      <c r="G696" s="3" t="s">
        <v>1556</v>
      </c>
      <c r="H696" s="8">
        <v>1</v>
      </c>
      <c r="I696" s="3" t="s">
        <v>236</v>
      </c>
      <c r="J696" s="3" t="str">
        <f>LEFT(Table1[[#This Row],[County/Parish]],LEN(Table1[[#This Row],[County/Parish]])-5)</f>
        <v>AUSTIN</v>
      </c>
      <c r="K696" s="3" t="s">
        <v>806</v>
      </c>
      <c r="L696" s="3" t="s">
        <v>93</v>
      </c>
      <c r="M696" s="3" t="s">
        <v>194</v>
      </c>
      <c r="N696" s="3" t="s">
        <v>95</v>
      </c>
      <c r="O696" s="3">
        <v>16761</v>
      </c>
      <c r="P696" s="5">
        <v>33355</v>
      </c>
      <c r="Q696" s="5">
        <v>33147</v>
      </c>
      <c r="R696" s="5">
        <v>33939</v>
      </c>
      <c r="S696" s="3">
        <v>21</v>
      </c>
      <c r="T696" s="3">
        <v>233457</v>
      </c>
      <c r="V696" s="3">
        <v>9647</v>
      </c>
      <c r="X696" s="3">
        <v>698</v>
      </c>
      <c r="Y696" s="3">
        <v>20386</v>
      </c>
      <c r="Z696" s="3">
        <v>1821</v>
      </c>
      <c r="AA696" s="3">
        <v>48557</v>
      </c>
      <c r="AC696" s="3">
        <v>274</v>
      </c>
      <c r="AD696" s="3">
        <v>1067</v>
      </c>
      <c r="AE696" s="3">
        <v>888</v>
      </c>
      <c r="AF696" s="3" t="s">
        <v>108</v>
      </c>
      <c r="AG696" s="3">
        <v>8561</v>
      </c>
      <c r="AH696" s="3">
        <v>2315</v>
      </c>
      <c r="AI696" s="3">
        <v>82</v>
      </c>
      <c r="AJ696" s="3" t="s">
        <v>181</v>
      </c>
      <c r="AK696" s="3">
        <v>6</v>
      </c>
      <c r="AL696" s="3">
        <v>24</v>
      </c>
      <c r="AM696" s="3">
        <v>108</v>
      </c>
      <c r="AN696" s="3">
        <v>143567</v>
      </c>
      <c r="AO696" s="3">
        <v>157</v>
      </c>
      <c r="AP696" s="3">
        <v>1445</v>
      </c>
      <c r="AQ696" s="3">
        <v>25080</v>
      </c>
      <c r="AR696" s="5">
        <v>40664</v>
      </c>
      <c r="AS696" s="3">
        <v>243</v>
      </c>
      <c r="AT696" s="3">
        <v>0</v>
      </c>
      <c r="AU696" s="3">
        <v>0</v>
      </c>
      <c r="AV696" s="3">
        <v>17930</v>
      </c>
      <c r="AW696" s="3">
        <v>26613.886999999999</v>
      </c>
      <c r="AX696" s="3">
        <v>24200</v>
      </c>
      <c r="AY696" s="3">
        <v>37.573999999999998</v>
      </c>
      <c r="AZ696" s="3">
        <v>55.8</v>
      </c>
      <c r="BA696" s="3">
        <v>34.200000000000003</v>
      </c>
      <c r="BB696" s="3">
        <v>22956</v>
      </c>
      <c r="BC696" s="3">
        <v>17</v>
      </c>
      <c r="BD696" s="3">
        <v>806</v>
      </c>
      <c r="BE696" s="3">
        <v>17</v>
      </c>
      <c r="BF696" s="3">
        <v>4632</v>
      </c>
      <c r="BG696" s="3">
        <v>17</v>
      </c>
      <c r="BH696" s="3">
        <v>28</v>
      </c>
      <c r="BI696" s="3">
        <v>17</v>
      </c>
      <c r="BJ696" s="3">
        <v>10802</v>
      </c>
      <c r="BK696" s="3">
        <v>10819</v>
      </c>
      <c r="BL696" s="3">
        <v>0.71</v>
      </c>
      <c r="BM696" s="3">
        <v>51.5</v>
      </c>
      <c r="BN696" s="5">
        <v>32938</v>
      </c>
      <c r="BO696" s="3">
        <v>1</v>
      </c>
      <c r="BP696" s="3">
        <v>1</v>
      </c>
      <c r="BQ696" s="3" t="s">
        <v>89</v>
      </c>
      <c r="BR696" s="3" t="s">
        <v>150</v>
      </c>
      <c r="BS696" s="3">
        <v>137697</v>
      </c>
      <c r="BT696" s="3">
        <v>17</v>
      </c>
      <c r="BV696" s="3" t="s">
        <v>640</v>
      </c>
      <c r="BW696" s="3" t="s">
        <v>99</v>
      </c>
      <c r="BX696" s="3">
        <v>3</v>
      </c>
      <c r="BY696" s="3" t="s">
        <v>100</v>
      </c>
      <c r="CA696" s="3" t="s">
        <v>101</v>
      </c>
      <c r="CD696" s="3">
        <v>29.985250799999999</v>
      </c>
      <c r="CE696" s="3">
        <v>58</v>
      </c>
      <c r="CF696" s="3">
        <v>-96.342894299999998</v>
      </c>
      <c r="CI696" s="3" t="s">
        <v>102</v>
      </c>
      <c r="CJ696" s="3" t="s">
        <v>89</v>
      </c>
      <c r="CK696" s="3" t="s">
        <v>808</v>
      </c>
      <c r="CL696" s="3">
        <v>209267</v>
      </c>
      <c r="CM696" s="3">
        <v>7604</v>
      </c>
      <c r="CN696" s="3">
        <v>202372</v>
      </c>
      <c r="CO696" s="3">
        <v>1521</v>
      </c>
      <c r="CP696" s="3">
        <v>0</v>
      </c>
    </row>
    <row r="697" spans="1:94" ht="45">
      <c r="A697" s="4">
        <v>42089316630000</v>
      </c>
      <c r="B697" s="7">
        <v>4208931663</v>
      </c>
      <c r="C697" s="4">
        <f>COUNTIF(Table2[API 10/UWI],Table1[[#This Row],[Cleaned API]])</f>
        <v>0</v>
      </c>
      <c r="D697" s="7" t="str">
        <f>IFERROR(INDEX(Table2[Permit Type],MATCH(Table1[[#This Row],[Cleaned API]],Table2[API 10/UWI],0)), "Not in Permit List")</f>
        <v>Not in Permit List</v>
      </c>
      <c r="E697" s="7" t="str">
        <f>IF(AND(Table1[[#This Row],[Occurences in Magnum Permit List]]&gt;0, Table1[[#This Row],[Data Pull Permit Type]]="NewDrill"), "Y", "N")</f>
        <v>N</v>
      </c>
      <c r="F697" s="3" t="s">
        <v>89</v>
      </c>
      <c r="G697" s="3" t="s">
        <v>1557</v>
      </c>
      <c r="H697" s="8">
        <v>1</v>
      </c>
      <c r="I697" s="3" t="s">
        <v>179</v>
      </c>
      <c r="J697" s="3" t="str">
        <f>LEFT(Table1[[#This Row],[County/Parish]],LEN(Table1[[#This Row],[County/Parish]])-5)</f>
        <v>COLORADO</v>
      </c>
      <c r="K697" s="3" t="s">
        <v>1558</v>
      </c>
      <c r="L697" s="3" t="s">
        <v>93</v>
      </c>
      <c r="M697" s="3" t="s">
        <v>94</v>
      </c>
      <c r="N697" s="3" t="s">
        <v>95</v>
      </c>
      <c r="O697" s="3">
        <v>11574</v>
      </c>
      <c r="P697" s="5">
        <v>31617</v>
      </c>
      <c r="Q697" s="5">
        <v>33147</v>
      </c>
      <c r="R697" s="5">
        <v>34029</v>
      </c>
      <c r="S697" s="3">
        <v>29</v>
      </c>
      <c r="T697" s="3">
        <v>166759</v>
      </c>
      <c r="V697" s="3">
        <v>3592</v>
      </c>
      <c r="X697" s="3">
        <v>19</v>
      </c>
      <c r="Y697" s="3">
        <v>981</v>
      </c>
      <c r="Z697" s="3">
        <v>420</v>
      </c>
      <c r="AA697" s="3">
        <v>31385</v>
      </c>
      <c r="AC697" s="3">
        <v>128</v>
      </c>
      <c r="AD697" s="3">
        <v>6756</v>
      </c>
      <c r="AE697" s="3">
        <v>1620</v>
      </c>
      <c r="AF697" s="3" t="s">
        <v>108</v>
      </c>
      <c r="AG697" s="3">
        <v>70749</v>
      </c>
      <c r="AH697" s="3">
        <v>13412</v>
      </c>
      <c r="AI697" s="3">
        <v>120</v>
      </c>
      <c r="AJ697" s="3" t="s">
        <v>181</v>
      </c>
      <c r="AK697" s="3">
        <v>9</v>
      </c>
      <c r="AL697" s="3">
        <v>63</v>
      </c>
      <c r="AM697" s="3">
        <v>327</v>
      </c>
      <c r="AN697" s="3">
        <v>378533</v>
      </c>
      <c r="AO697" s="3">
        <v>3</v>
      </c>
      <c r="AP697" s="3">
        <v>1739</v>
      </c>
      <c r="AQ697" s="3">
        <v>84750</v>
      </c>
      <c r="AR697" s="5">
        <v>42491</v>
      </c>
      <c r="AS697" s="3">
        <v>271</v>
      </c>
      <c r="AT697" s="3">
        <v>0</v>
      </c>
      <c r="AU697" s="3">
        <v>0</v>
      </c>
      <c r="AV697" s="3">
        <v>38360</v>
      </c>
      <c r="AW697" s="3">
        <v>48326.18</v>
      </c>
      <c r="AX697" s="3">
        <v>46430</v>
      </c>
      <c r="AY697" s="3">
        <v>20.693000000000001</v>
      </c>
      <c r="AZ697" s="3">
        <v>26.1</v>
      </c>
      <c r="BA697" s="3">
        <v>19.399999999999999</v>
      </c>
      <c r="BB697" s="3">
        <v>14764</v>
      </c>
      <c r="BC697" s="3">
        <v>4</v>
      </c>
      <c r="BD697" s="3">
        <v>341</v>
      </c>
      <c r="BE697" s="3">
        <v>4</v>
      </c>
      <c r="BF697" s="3">
        <v>2802</v>
      </c>
      <c r="BG697" s="3">
        <v>4</v>
      </c>
      <c r="BH697" s="3">
        <v>17</v>
      </c>
      <c r="BI697" s="3">
        <v>4</v>
      </c>
      <c r="BJ697" s="3">
        <v>8597</v>
      </c>
      <c r="BK697" s="3">
        <v>8632</v>
      </c>
      <c r="BL697" s="3">
        <v>0.67</v>
      </c>
      <c r="BM697" s="3">
        <v>52.1</v>
      </c>
      <c r="BN697" s="5">
        <v>35769</v>
      </c>
      <c r="BO697" s="3">
        <v>1</v>
      </c>
      <c r="BP697" s="3">
        <v>1</v>
      </c>
      <c r="BQ697" s="3" t="s">
        <v>89</v>
      </c>
      <c r="BR697" s="3" t="s">
        <v>212</v>
      </c>
      <c r="BS697" s="3">
        <v>136751</v>
      </c>
      <c r="BT697" s="3">
        <v>35</v>
      </c>
      <c r="BV697" s="3" t="s">
        <v>1514</v>
      </c>
      <c r="BW697" s="3" t="s">
        <v>99</v>
      </c>
      <c r="BX697" s="3">
        <v>3</v>
      </c>
      <c r="BY697" s="3" t="s">
        <v>100</v>
      </c>
      <c r="CA697" s="3" t="s">
        <v>101</v>
      </c>
      <c r="CD697" s="3">
        <v>29.536051799999999</v>
      </c>
      <c r="CE697" s="3">
        <v>524</v>
      </c>
      <c r="CF697" s="3">
        <v>-96.446219400000004</v>
      </c>
      <c r="CI697" s="3" t="s">
        <v>102</v>
      </c>
      <c r="CJ697" s="3" t="s">
        <v>89</v>
      </c>
      <c r="CK697" s="3" t="s">
        <v>1559</v>
      </c>
      <c r="CL697" s="3">
        <v>209172</v>
      </c>
      <c r="CM697" s="3">
        <v>233</v>
      </c>
      <c r="CN697" s="3">
        <v>11260</v>
      </c>
      <c r="CO697" s="3">
        <v>29</v>
      </c>
      <c r="CP697" s="3">
        <v>0</v>
      </c>
    </row>
    <row r="698" spans="1:94" ht="60">
      <c r="A698" s="4">
        <v>42015306050000</v>
      </c>
      <c r="B698" s="7">
        <v>4201530605</v>
      </c>
      <c r="C698" s="4">
        <f>COUNTIF(Table2[API 10/UWI],Table1[[#This Row],[Cleaned API]])</f>
        <v>1</v>
      </c>
      <c r="D698" s="7" t="str">
        <f>IFERROR(INDEX(Table2[Permit Type],MATCH(Table1[[#This Row],[Cleaned API]],Table2[API 10/UWI],0)), "Not in Permit List")</f>
        <v>Recomplete</v>
      </c>
      <c r="E698" s="7" t="str">
        <f>IF(AND(Table1[[#This Row],[Occurences in Magnum Permit List]]&gt;0, Table1[[#This Row],[Data Pull Permit Type]]="NewDrill"), "Y", "N")</f>
        <v>N</v>
      </c>
      <c r="F698" s="3" t="s">
        <v>502</v>
      </c>
      <c r="G698" s="3" t="s">
        <v>875</v>
      </c>
      <c r="H698" s="8">
        <v>2</v>
      </c>
      <c r="I698" s="3" t="s">
        <v>236</v>
      </c>
      <c r="J698" s="3" t="str">
        <f>LEFT(Table1[[#This Row],[County/Parish]],LEN(Table1[[#This Row],[County/Parish]])-5)</f>
        <v>AUSTIN</v>
      </c>
      <c r="K698" s="3" t="s">
        <v>1560</v>
      </c>
      <c r="L698" s="3" t="s">
        <v>93</v>
      </c>
      <c r="M698" s="3" t="s">
        <v>211</v>
      </c>
      <c r="N698" s="3" t="s">
        <v>95</v>
      </c>
      <c r="O698" s="3">
        <v>9745</v>
      </c>
      <c r="P698" s="5">
        <v>37658</v>
      </c>
      <c r="Q698" s="5">
        <v>33025</v>
      </c>
      <c r="R698" s="5">
        <v>37622</v>
      </c>
      <c r="S698" s="3">
        <v>152</v>
      </c>
      <c r="T698" s="3">
        <v>1284783</v>
      </c>
      <c r="V698" s="3">
        <v>26931</v>
      </c>
      <c r="Y698" s="3">
        <v>151</v>
      </c>
      <c r="Z698" s="3">
        <v>6969</v>
      </c>
      <c r="AA698" s="3">
        <v>241061</v>
      </c>
      <c r="AD698" s="3">
        <v>310</v>
      </c>
      <c r="AE698" s="3">
        <v>3209</v>
      </c>
      <c r="AF698" s="3" t="s">
        <v>108</v>
      </c>
      <c r="AG698" s="3">
        <v>120206</v>
      </c>
      <c r="AH698" s="3">
        <v>23243</v>
      </c>
      <c r="AI698" s="3">
        <v>332</v>
      </c>
      <c r="AJ698" s="3" t="s">
        <v>181</v>
      </c>
      <c r="AK698" s="3">
        <v>9</v>
      </c>
      <c r="AL698" s="3">
        <v>76</v>
      </c>
      <c r="AM698" s="3">
        <v>401</v>
      </c>
      <c r="AN698" s="3">
        <v>457774</v>
      </c>
      <c r="AO698" s="3">
        <v>13</v>
      </c>
      <c r="AQ698" s="3">
        <v>4173</v>
      </c>
      <c r="AR698" s="5">
        <v>37601</v>
      </c>
      <c r="AS698" s="3">
        <v>154</v>
      </c>
      <c r="AT698" s="3">
        <v>45</v>
      </c>
      <c r="AU698" s="3">
        <v>885</v>
      </c>
      <c r="AV698" s="3">
        <v>42430</v>
      </c>
      <c r="AX698" s="3">
        <v>47710</v>
      </c>
      <c r="AZ698" s="3">
        <v>23.6</v>
      </c>
      <c r="BA698" s="3">
        <v>0</v>
      </c>
      <c r="BB698" s="3">
        <v>36503</v>
      </c>
      <c r="BC698" s="3">
        <v>14</v>
      </c>
      <c r="BD698" s="3">
        <v>1174</v>
      </c>
      <c r="BE698" s="3">
        <v>17</v>
      </c>
      <c r="BF698" s="3">
        <v>7003</v>
      </c>
      <c r="BG698" s="3">
        <v>12</v>
      </c>
      <c r="BH698" s="3">
        <v>42</v>
      </c>
      <c r="BI698" s="3">
        <v>12</v>
      </c>
      <c r="BJ698" s="3">
        <v>9436</v>
      </c>
      <c r="BK698" s="3">
        <v>9458</v>
      </c>
      <c r="BL698" s="3">
        <v>0.69</v>
      </c>
      <c r="BM698" s="3">
        <v>59.7</v>
      </c>
      <c r="BN698" s="5">
        <v>33051</v>
      </c>
      <c r="BO698" s="3">
        <v>1</v>
      </c>
      <c r="BP698" s="3">
        <v>1</v>
      </c>
      <c r="BQ698" s="3" t="s">
        <v>1234</v>
      </c>
      <c r="BR698" s="3" t="s">
        <v>97</v>
      </c>
      <c r="BS698" s="3">
        <v>136074</v>
      </c>
      <c r="BT698" s="3">
        <v>22</v>
      </c>
      <c r="BV698" s="3" t="s">
        <v>1561</v>
      </c>
      <c r="BW698" s="3" t="s">
        <v>99</v>
      </c>
      <c r="BX698" s="3">
        <v>3</v>
      </c>
      <c r="BY698" s="3" t="s">
        <v>100</v>
      </c>
      <c r="BZ698" s="3">
        <v>209</v>
      </c>
      <c r="CA698" s="3" t="s">
        <v>101</v>
      </c>
      <c r="CD698" s="3">
        <v>29.659761799999998</v>
      </c>
      <c r="CE698" s="3">
        <v>226</v>
      </c>
      <c r="CF698" s="3">
        <v>-96.1847511</v>
      </c>
      <c r="CG698" s="3">
        <v>2</v>
      </c>
      <c r="CI698" s="3" t="s">
        <v>102</v>
      </c>
      <c r="CJ698" s="3" t="s">
        <v>502</v>
      </c>
      <c r="CK698" s="3" t="s">
        <v>152</v>
      </c>
      <c r="CL698" s="3">
        <v>209081</v>
      </c>
      <c r="CN698" s="3">
        <v>3496</v>
      </c>
      <c r="CO698" s="3">
        <v>183</v>
      </c>
      <c r="CP698" s="3">
        <v>0</v>
      </c>
    </row>
    <row r="699" spans="1:94" ht="45">
      <c r="A699" s="4">
        <v>42167310380000</v>
      </c>
      <c r="B699" s="7">
        <v>4216731038</v>
      </c>
      <c r="C699" s="4">
        <f>COUNTIF(Table2[API 10/UWI],Table1[[#This Row],[Cleaned API]])</f>
        <v>2</v>
      </c>
      <c r="D699" s="7" t="str">
        <f>IFERROR(INDEX(Table2[Permit Type],MATCH(Table1[[#This Row],[Cleaned API]],Table2[API 10/UWI],0)), "Not in Permit List")</f>
        <v>PlugBack</v>
      </c>
      <c r="E699" s="7" t="str">
        <f>IF(AND(Table1[[#This Row],[Occurences in Magnum Permit List]]&gt;0, Table1[[#This Row],[Data Pull Permit Type]]="NewDrill"), "Y", "N")</f>
        <v>N</v>
      </c>
      <c r="F699" s="3" t="s">
        <v>502</v>
      </c>
      <c r="G699" s="3" t="s">
        <v>1562</v>
      </c>
      <c r="H699" s="8">
        <v>1</v>
      </c>
      <c r="I699" s="3" t="s">
        <v>566</v>
      </c>
      <c r="J699" s="3" t="str">
        <f>LEFT(Table1[[#This Row],[County/Parish]],LEN(Table1[[#This Row],[County/Parish]])-5)</f>
        <v>GALVESTON</v>
      </c>
      <c r="K699" s="3" t="s">
        <v>1563</v>
      </c>
      <c r="L699" s="3" t="s">
        <v>93</v>
      </c>
      <c r="M699" s="3" t="s">
        <v>94</v>
      </c>
      <c r="N699" s="3" t="s">
        <v>95</v>
      </c>
      <c r="O699" s="3">
        <v>14680</v>
      </c>
      <c r="P699" s="5">
        <v>31158</v>
      </c>
      <c r="Q699" s="5">
        <v>33025</v>
      </c>
      <c r="R699" s="5">
        <v>33117</v>
      </c>
      <c r="S699" s="3">
        <v>4</v>
      </c>
      <c r="T699" s="3">
        <v>8867</v>
      </c>
      <c r="V699" s="3">
        <v>180</v>
      </c>
      <c r="X699" s="3">
        <v>23</v>
      </c>
      <c r="Y699" s="3">
        <v>2254</v>
      </c>
      <c r="Z699" s="3">
        <v>0</v>
      </c>
      <c r="AA699" s="3">
        <v>1658</v>
      </c>
      <c r="AC699" s="3">
        <v>9</v>
      </c>
      <c r="AD699" s="3">
        <v>665</v>
      </c>
      <c r="AF699" s="3" t="s">
        <v>108</v>
      </c>
      <c r="AK699" s="3">
        <v>3</v>
      </c>
      <c r="AL699" s="3">
        <v>8</v>
      </c>
      <c r="AM699" s="3">
        <v>29</v>
      </c>
      <c r="AN699" s="3">
        <v>46710</v>
      </c>
      <c r="AO699" s="3">
        <v>0</v>
      </c>
      <c r="AV699" s="3">
        <v>9910</v>
      </c>
      <c r="AW699" s="3">
        <v>49261.110999999997</v>
      </c>
      <c r="AX699" s="3">
        <v>49260</v>
      </c>
      <c r="AY699" s="3">
        <v>20.3</v>
      </c>
      <c r="AZ699" s="3">
        <v>100.9</v>
      </c>
      <c r="BA699" s="3">
        <v>10.199999999999999</v>
      </c>
      <c r="BB699" s="3">
        <v>5046</v>
      </c>
      <c r="BC699" s="3">
        <v>3</v>
      </c>
      <c r="BD699" s="3">
        <v>91</v>
      </c>
      <c r="BE699" s="3">
        <v>2</v>
      </c>
      <c r="BF699" s="3">
        <v>898</v>
      </c>
      <c r="BG699" s="3">
        <v>3</v>
      </c>
      <c r="BH699" s="3">
        <v>5</v>
      </c>
      <c r="BI699" s="3">
        <v>3</v>
      </c>
      <c r="BJ699" s="3">
        <v>13974</v>
      </c>
      <c r="BK699" s="3">
        <v>13994</v>
      </c>
      <c r="BL699" s="3">
        <v>0.65</v>
      </c>
      <c r="BM699" s="3">
        <v>46.8</v>
      </c>
      <c r="BN699" s="5">
        <v>33047</v>
      </c>
      <c r="BO699" s="3">
        <v>1</v>
      </c>
      <c r="BP699" s="3">
        <v>1</v>
      </c>
      <c r="BQ699" s="3" t="s">
        <v>1564</v>
      </c>
      <c r="BR699" s="3" t="s">
        <v>1163</v>
      </c>
      <c r="BS699" s="3">
        <v>135847</v>
      </c>
      <c r="BT699" s="3">
        <v>20</v>
      </c>
      <c r="BV699" s="3" t="s">
        <v>1565</v>
      </c>
      <c r="BW699" s="3" t="s">
        <v>99</v>
      </c>
      <c r="BX699" s="3">
        <v>3</v>
      </c>
      <c r="BY699" s="3" t="s">
        <v>100</v>
      </c>
      <c r="CA699" s="3" t="s">
        <v>101</v>
      </c>
      <c r="CD699" s="3">
        <v>29.338584300000001</v>
      </c>
      <c r="CE699" s="3">
        <v>5</v>
      </c>
      <c r="CF699" s="3">
        <v>-95.123599900000002</v>
      </c>
      <c r="CI699" s="3" t="s">
        <v>102</v>
      </c>
      <c r="CJ699" s="3" t="s">
        <v>502</v>
      </c>
      <c r="CK699" s="3" t="s">
        <v>1566</v>
      </c>
      <c r="CL699" s="3">
        <v>209043</v>
      </c>
      <c r="CM699" s="3">
        <v>180</v>
      </c>
      <c r="CN699" s="3">
        <v>8867</v>
      </c>
      <c r="CO699" s="3">
        <v>0</v>
      </c>
      <c r="CP699" s="3">
        <v>0</v>
      </c>
    </row>
    <row r="700" spans="1:94" ht="45">
      <c r="A700" s="4">
        <v>42481330030000</v>
      </c>
      <c r="B700" s="7">
        <v>4248133003</v>
      </c>
      <c r="C700" s="4">
        <f>COUNTIF(Table2[API 10/UWI],Table1[[#This Row],[Cleaned API]])</f>
        <v>0</v>
      </c>
      <c r="D700" s="7" t="str">
        <f>IFERROR(INDEX(Table2[Permit Type],MATCH(Table1[[#This Row],[Cleaned API]],Table2[API 10/UWI],0)), "Not in Permit List")</f>
        <v>Not in Permit List</v>
      </c>
      <c r="E700" s="7" t="str">
        <f>IF(AND(Table1[[#This Row],[Occurences in Magnum Permit List]]&gt;0, Table1[[#This Row],[Data Pull Permit Type]]="NewDrill"), "Y", "N")</f>
        <v>N</v>
      </c>
      <c r="F700" s="3" t="s">
        <v>89</v>
      </c>
      <c r="G700" s="3" t="s">
        <v>141</v>
      </c>
      <c r="H700" s="8">
        <v>7</v>
      </c>
      <c r="I700" s="3" t="s">
        <v>142</v>
      </c>
      <c r="J700" s="3" t="str">
        <f>LEFT(Table1[[#This Row],[County/Parish]],LEN(Table1[[#This Row],[County/Parish]])-5)</f>
        <v>WHARTON</v>
      </c>
      <c r="K700" s="3" t="s">
        <v>1567</v>
      </c>
      <c r="L700" s="3" t="s">
        <v>93</v>
      </c>
      <c r="M700" s="3" t="s">
        <v>94</v>
      </c>
      <c r="N700" s="3" t="s">
        <v>95</v>
      </c>
      <c r="O700" s="3">
        <v>7466</v>
      </c>
      <c r="P700" s="5">
        <v>31749</v>
      </c>
      <c r="Q700" s="5">
        <v>32843</v>
      </c>
      <c r="R700" s="5">
        <v>36130</v>
      </c>
      <c r="S700" s="3">
        <v>101</v>
      </c>
      <c r="T700" s="3">
        <v>590869</v>
      </c>
      <c r="V700" s="3">
        <v>1412</v>
      </c>
      <c r="X700" s="3">
        <v>3</v>
      </c>
      <c r="Z700" s="3">
        <v>1046455</v>
      </c>
      <c r="AA700" s="3">
        <v>99890</v>
      </c>
      <c r="AC700" s="3">
        <v>19</v>
      </c>
      <c r="AD700" s="3">
        <v>15259</v>
      </c>
      <c r="AE700" s="3">
        <v>237</v>
      </c>
      <c r="AF700" s="3" t="s">
        <v>108</v>
      </c>
      <c r="AG700" s="3">
        <v>63094</v>
      </c>
      <c r="AH700" s="3">
        <v>10753</v>
      </c>
      <c r="AI700" s="3">
        <v>87</v>
      </c>
      <c r="AK700" s="3">
        <v>1</v>
      </c>
      <c r="AL700" s="3">
        <v>84</v>
      </c>
      <c r="AM700" s="3">
        <v>498</v>
      </c>
      <c r="AN700" s="3">
        <v>502806</v>
      </c>
      <c r="AO700" s="3">
        <v>0</v>
      </c>
      <c r="AP700" s="3">
        <v>30</v>
      </c>
      <c r="AQ700" s="3">
        <v>81214</v>
      </c>
      <c r="AR700" s="5">
        <v>42491</v>
      </c>
      <c r="AS700" s="3">
        <v>395487</v>
      </c>
      <c r="AT700" s="3">
        <v>0</v>
      </c>
      <c r="AU700" s="3">
        <v>0</v>
      </c>
      <c r="AV700" s="3">
        <v>617480</v>
      </c>
      <c r="AW700" s="3">
        <v>7800333.3329999996</v>
      </c>
      <c r="AX700" s="3">
        <v>418460</v>
      </c>
      <c r="AY700" s="3">
        <v>0.128</v>
      </c>
      <c r="AZ700" s="3">
        <v>1.6</v>
      </c>
      <c r="BB700" s="3">
        <v>27158</v>
      </c>
      <c r="BC700" s="3">
        <v>41</v>
      </c>
      <c r="BD700" s="3">
        <v>109</v>
      </c>
      <c r="BE700" s="3">
        <v>6</v>
      </c>
      <c r="BF700" s="3">
        <v>4564</v>
      </c>
      <c r="BG700" s="3">
        <v>41</v>
      </c>
      <c r="BH700" s="3">
        <v>27</v>
      </c>
      <c r="BI700" s="3">
        <v>41</v>
      </c>
      <c r="BJ700" s="3">
        <v>5762</v>
      </c>
      <c r="BK700" s="3">
        <v>5767</v>
      </c>
      <c r="BL700" s="3">
        <v>0.6</v>
      </c>
      <c r="BN700" s="5">
        <v>34026</v>
      </c>
      <c r="BO700" s="3">
        <v>1</v>
      </c>
      <c r="BP700" s="3">
        <v>1</v>
      </c>
      <c r="BQ700" s="3" t="s">
        <v>89</v>
      </c>
      <c r="BR700" s="3" t="s">
        <v>212</v>
      </c>
      <c r="BS700" s="3">
        <v>133198</v>
      </c>
      <c r="BT700" s="3">
        <v>5</v>
      </c>
      <c r="BV700" s="3" t="s">
        <v>144</v>
      </c>
      <c r="BW700" s="3" t="s">
        <v>99</v>
      </c>
      <c r="BX700" s="3">
        <v>3</v>
      </c>
      <c r="BY700" s="3" t="s">
        <v>100</v>
      </c>
      <c r="BZ700" s="3">
        <v>23</v>
      </c>
      <c r="CA700" s="3" t="s">
        <v>101</v>
      </c>
      <c r="CD700" s="3">
        <v>29.065493499999999</v>
      </c>
      <c r="CE700" s="3">
        <v>287</v>
      </c>
      <c r="CF700" s="3">
        <v>-96.386321499999994</v>
      </c>
      <c r="CI700" s="3" t="s">
        <v>102</v>
      </c>
      <c r="CJ700" s="3" t="s">
        <v>89</v>
      </c>
      <c r="CK700" s="3" t="s">
        <v>145</v>
      </c>
      <c r="CL700" s="3">
        <v>208785</v>
      </c>
      <c r="CM700" s="3">
        <v>3</v>
      </c>
      <c r="CN700" s="3">
        <v>23401</v>
      </c>
      <c r="CO700" s="3">
        <v>116053</v>
      </c>
      <c r="CP700" s="3">
        <v>1471</v>
      </c>
    </row>
    <row r="701" spans="1:94" ht="75">
      <c r="A701" s="4">
        <v>42089304800000</v>
      </c>
      <c r="B701" s="7">
        <v>4208930480</v>
      </c>
      <c r="C701" s="4">
        <f>COUNTIF(Table2[API 10/UWI],Table1[[#This Row],[Cleaned API]])</f>
        <v>2</v>
      </c>
      <c r="D701" s="7" t="str">
        <f>IFERROR(INDEX(Table2[Permit Type],MATCH(Table1[[#This Row],[Cleaned API]],Table2[API 10/UWI],0)), "Not in Permit List")</f>
        <v>DeepenWithinCasing</v>
      </c>
      <c r="E701" s="7" t="str">
        <f>IF(AND(Table1[[#This Row],[Occurences in Magnum Permit List]]&gt;0, Table1[[#This Row],[Data Pull Permit Type]]="NewDrill"), "Y", "N")</f>
        <v>N</v>
      </c>
      <c r="F701" s="3" t="s">
        <v>502</v>
      </c>
      <c r="G701" s="3" t="s">
        <v>1540</v>
      </c>
      <c r="H701" s="8">
        <v>1</v>
      </c>
      <c r="I701" s="3" t="s">
        <v>179</v>
      </c>
      <c r="J701" s="3" t="str">
        <f>LEFT(Table1[[#This Row],[County/Parish]],LEN(Table1[[#This Row],[County/Parish]])-5)</f>
        <v>COLORADO</v>
      </c>
      <c r="K701" s="3" t="s">
        <v>1568</v>
      </c>
      <c r="L701" s="3" t="s">
        <v>93</v>
      </c>
      <c r="M701" s="3" t="s">
        <v>94</v>
      </c>
      <c r="N701" s="3" t="s">
        <v>119</v>
      </c>
      <c r="O701" s="3">
        <v>10417</v>
      </c>
      <c r="P701" s="5">
        <v>32790</v>
      </c>
      <c r="Q701" s="5">
        <v>32782</v>
      </c>
      <c r="R701" s="5">
        <v>34001</v>
      </c>
      <c r="S701" s="3">
        <v>36</v>
      </c>
      <c r="T701" s="3">
        <v>83105</v>
      </c>
      <c r="V701" s="3">
        <v>2478</v>
      </c>
      <c r="X701" s="3">
        <v>26</v>
      </c>
      <c r="Y701" s="3">
        <v>1101</v>
      </c>
      <c r="Z701" s="3">
        <v>4155</v>
      </c>
      <c r="AA701" s="3">
        <v>16329</v>
      </c>
      <c r="AC701" s="3">
        <v>5</v>
      </c>
      <c r="AD701" s="3">
        <v>1519</v>
      </c>
      <c r="AE701" s="3">
        <v>560</v>
      </c>
      <c r="AF701" s="3" t="s">
        <v>108</v>
      </c>
      <c r="AG701" s="3">
        <v>32915</v>
      </c>
      <c r="AH701" s="3">
        <v>6046</v>
      </c>
      <c r="AI701" s="3">
        <v>1646</v>
      </c>
      <c r="AJ701" s="3" t="s">
        <v>181</v>
      </c>
      <c r="AK701" s="3">
        <v>5</v>
      </c>
      <c r="AL701" s="3">
        <v>60</v>
      </c>
      <c r="AM701" s="3">
        <v>331</v>
      </c>
      <c r="AN701" s="3">
        <v>358633</v>
      </c>
      <c r="AO701" s="3">
        <v>55</v>
      </c>
      <c r="AP701" s="3">
        <v>644</v>
      </c>
      <c r="AQ701" s="3">
        <v>13575</v>
      </c>
      <c r="AR701" s="5">
        <v>33212</v>
      </c>
      <c r="AS701" s="3">
        <v>678</v>
      </c>
      <c r="AT701" s="3">
        <v>60</v>
      </c>
      <c r="AU701" s="3">
        <v>900</v>
      </c>
      <c r="AV701" s="3">
        <v>71400</v>
      </c>
      <c r="AW701" s="3">
        <v>47138.614000000001</v>
      </c>
      <c r="AX701" s="3">
        <v>33540</v>
      </c>
      <c r="AY701" s="3">
        <v>21.213999999999999</v>
      </c>
      <c r="AZ701" s="3">
        <v>14</v>
      </c>
      <c r="BA701" s="3">
        <v>23.6</v>
      </c>
      <c r="BB701" s="3">
        <v>9925</v>
      </c>
      <c r="BC701" s="3">
        <v>2</v>
      </c>
      <c r="BD701" s="3">
        <v>213</v>
      </c>
      <c r="BE701" s="3">
        <v>6</v>
      </c>
      <c r="BF701" s="3">
        <v>1793</v>
      </c>
      <c r="BG701" s="3">
        <v>2</v>
      </c>
      <c r="BH701" s="3">
        <v>11</v>
      </c>
      <c r="BI701" s="3">
        <v>2</v>
      </c>
      <c r="BJ701" s="3">
        <v>8722</v>
      </c>
      <c r="BK701" s="3">
        <v>8876</v>
      </c>
      <c r="BL701" s="3">
        <v>0.71</v>
      </c>
      <c r="BM701" s="3">
        <v>57.9</v>
      </c>
      <c r="BN701" s="5">
        <v>32811</v>
      </c>
      <c r="BO701" s="3">
        <v>1</v>
      </c>
      <c r="BP701" s="3">
        <v>1</v>
      </c>
      <c r="BQ701" s="3" t="s">
        <v>502</v>
      </c>
      <c r="BR701" s="3" t="s">
        <v>1041</v>
      </c>
      <c r="BS701" s="3">
        <v>132750</v>
      </c>
      <c r="BT701" s="3">
        <v>154</v>
      </c>
      <c r="BV701" s="3" t="s">
        <v>1494</v>
      </c>
      <c r="BW701" s="3" t="s">
        <v>99</v>
      </c>
      <c r="BX701" s="3">
        <v>3</v>
      </c>
      <c r="BY701" s="3" t="s">
        <v>100</v>
      </c>
      <c r="CA701" s="3" t="s">
        <v>101</v>
      </c>
      <c r="CD701" s="3">
        <v>29.709735299999998</v>
      </c>
      <c r="CE701" s="3">
        <v>44</v>
      </c>
      <c r="CF701" s="3">
        <v>-96.535956600000006</v>
      </c>
      <c r="CI701" s="3" t="s">
        <v>102</v>
      </c>
      <c r="CJ701" s="3" t="s">
        <v>502</v>
      </c>
      <c r="CK701" s="3" t="s">
        <v>1495</v>
      </c>
      <c r="CL701" s="3">
        <v>208738</v>
      </c>
      <c r="CM701" s="3">
        <v>101</v>
      </c>
      <c r="CN701" s="3">
        <v>4761</v>
      </c>
      <c r="CO701" s="3">
        <v>239</v>
      </c>
      <c r="CP701" s="3">
        <v>0</v>
      </c>
    </row>
    <row r="702" spans="1:94" ht="60">
      <c r="A702" s="4">
        <v>42291026660000</v>
      </c>
      <c r="B702" s="7">
        <v>4229102666</v>
      </c>
      <c r="C702" s="4">
        <f>COUNTIF(Table2[API 10/UWI],Table1[[#This Row],[Cleaned API]])</f>
        <v>0</v>
      </c>
      <c r="D702" s="7" t="str">
        <f>IFERROR(INDEX(Table2[Permit Type],MATCH(Table1[[#This Row],[Cleaned API]],Table2[API 10/UWI],0)), "Not in Permit List")</f>
        <v>Not in Permit List</v>
      </c>
      <c r="E702" s="7" t="str">
        <f>IF(AND(Table1[[#This Row],[Occurences in Magnum Permit List]]&gt;0, Table1[[#This Row],[Data Pull Permit Type]]="NewDrill"), "Y", "N")</f>
        <v>N</v>
      </c>
      <c r="F702" s="3" t="s">
        <v>490</v>
      </c>
      <c r="G702" s="3" t="s">
        <v>1569</v>
      </c>
      <c r="H702" s="8">
        <v>4</v>
      </c>
      <c r="I702" s="3" t="s">
        <v>492</v>
      </c>
      <c r="J702" s="3" t="str">
        <f>LEFT(Table1[[#This Row],[County/Parish]],LEN(Table1[[#This Row],[County/Parish]])-5)</f>
        <v>LIBERTY</v>
      </c>
      <c r="L702" s="3" t="s">
        <v>93</v>
      </c>
      <c r="M702" s="3" t="s">
        <v>194</v>
      </c>
      <c r="N702" s="3" t="s">
        <v>95</v>
      </c>
      <c r="O702" s="3">
        <v>8750</v>
      </c>
      <c r="P702" s="5">
        <v>19920</v>
      </c>
      <c r="Q702" s="5">
        <v>32782</v>
      </c>
      <c r="R702" s="5">
        <v>35186</v>
      </c>
      <c r="S702" s="3">
        <v>79</v>
      </c>
      <c r="T702" s="3">
        <v>352644</v>
      </c>
      <c r="V702" s="3">
        <v>8221</v>
      </c>
      <c r="Y702" s="3">
        <v>4</v>
      </c>
      <c r="Z702" s="3">
        <v>127342</v>
      </c>
      <c r="AA702" s="3">
        <v>66995</v>
      </c>
      <c r="AC702" s="3">
        <v>7</v>
      </c>
      <c r="AD702" s="3">
        <v>111</v>
      </c>
      <c r="AE702" s="3">
        <v>1305</v>
      </c>
      <c r="AF702" s="3" t="s">
        <v>108</v>
      </c>
      <c r="AG702" s="3">
        <v>58880</v>
      </c>
      <c r="AH702" s="3">
        <v>11118</v>
      </c>
      <c r="AI702" s="3">
        <v>21262</v>
      </c>
      <c r="AK702" s="3">
        <v>3</v>
      </c>
      <c r="AL702" s="3">
        <v>43</v>
      </c>
      <c r="AM702" s="3">
        <v>239</v>
      </c>
      <c r="AN702" s="3">
        <v>258933</v>
      </c>
      <c r="AO702" s="3">
        <v>1</v>
      </c>
      <c r="AP702" s="3">
        <v>168</v>
      </c>
      <c r="AQ702" s="3">
        <v>4729</v>
      </c>
      <c r="AR702" s="5">
        <v>42491</v>
      </c>
      <c r="AS702" s="3">
        <v>1709</v>
      </c>
      <c r="AT702" s="3">
        <v>0</v>
      </c>
      <c r="AU702" s="3">
        <v>0</v>
      </c>
      <c r="AV702" s="3">
        <v>70160</v>
      </c>
      <c r="AW702" s="3">
        <v>506000</v>
      </c>
      <c r="AX702" s="3">
        <v>42900</v>
      </c>
      <c r="AY702" s="3">
        <v>1.976</v>
      </c>
      <c r="AZ702" s="3">
        <v>14.3</v>
      </c>
      <c r="BA702" s="3">
        <v>0</v>
      </c>
      <c r="BB702" s="3">
        <v>13378</v>
      </c>
      <c r="BC702" s="3">
        <v>6</v>
      </c>
      <c r="BD702" s="3">
        <v>367</v>
      </c>
      <c r="BE702" s="3">
        <v>11</v>
      </c>
      <c r="BF702" s="3">
        <v>2548</v>
      </c>
      <c r="BG702" s="3">
        <v>6</v>
      </c>
      <c r="BH702" s="3">
        <v>15</v>
      </c>
      <c r="BI702" s="3">
        <v>6</v>
      </c>
      <c r="BJ702" s="3">
        <v>8172</v>
      </c>
      <c r="BK702" s="3">
        <v>8219</v>
      </c>
      <c r="BL702" s="3">
        <v>0.67</v>
      </c>
      <c r="BN702" s="5">
        <v>32806</v>
      </c>
      <c r="BO702" s="3">
        <v>1</v>
      </c>
      <c r="BP702" s="3">
        <v>1</v>
      </c>
      <c r="BS702" s="3">
        <v>132534</v>
      </c>
      <c r="BT702" s="3">
        <v>47</v>
      </c>
      <c r="BV702" s="3" t="s">
        <v>494</v>
      </c>
      <c r="BW702" s="3" t="s">
        <v>99</v>
      </c>
      <c r="BX702" s="3">
        <v>3</v>
      </c>
      <c r="BY702" s="3" t="s">
        <v>100</v>
      </c>
      <c r="BZ702" s="3">
        <v>134</v>
      </c>
      <c r="CA702" s="3" t="s">
        <v>101</v>
      </c>
      <c r="CD702" s="3">
        <v>30.0783892</v>
      </c>
      <c r="CE702" s="3">
        <v>488</v>
      </c>
      <c r="CF702" s="3">
        <v>-94.971097400000005</v>
      </c>
      <c r="CI702" s="3" t="s">
        <v>102</v>
      </c>
      <c r="CJ702" s="3" t="s">
        <v>495</v>
      </c>
      <c r="CK702" s="3" t="s">
        <v>152</v>
      </c>
      <c r="CL702" s="3">
        <v>208710</v>
      </c>
      <c r="CM702" s="3">
        <v>1</v>
      </c>
      <c r="CN702" s="3">
        <v>506</v>
      </c>
      <c r="CO702" s="3">
        <v>181</v>
      </c>
      <c r="CP702" s="3">
        <v>6632</v>
      </c>
    </row>
    <row r="703" spans="1:94" ht="60">
      <c r="A703" s="4">
        <v>42291026640000</v>
      </c>
      <c r="B703" s="7">
        <v>4229102664</v>
      </c>
      <c r="C703" s="4">
        <f>COUNTIF(Table2[API 10/UWI],Table1[[#This Row],[Cleaned API]])</f>
        <v>0</v>
      </c>
      <c r="D703" s="7" t="str">
        <f>IFERROR(INDEX(Table2[Permit Type],MATCH(Table1[[#This Row],[Cleaned API]],Table2[API 10/UWI],0)), "Not in Permit List")</f>
        <v>Not in Permit List</v>
      </c>
      <c r="E703" s="7" t="str">
        <f>IF(AND(Table1[[#This Row],[Occurences in Magnum Permit List]]&gt;0, Table1[[#This Row],[Data Pull Permit Type]]="NewDrill"), "Y", "N")</f>
        <v>N</v>
      </c>
      <c r="F703" s="3" t="s">
        <v>490</v>
      </c>
      <c r="G703" s="3" t="s">
        <v>1569</v>
      </c>
      <c r="H703" s="8">
        <v>2</v>
      </c>
      <c r="I703" s="3" t="s">
        <v>492</v>
      </c>
      <c r="J703" s="3" t="str">
        <f>LEFT(Table1[[#This Row],[County/Parish]],LEN(Table1[[#This Row],[County/Parish]])-5)</f>
        <v>LIBERTY</v>
      </c>
      <c r="L703" s="3" t="s">
        <v>93</v>
      </c>
      <c r="M703" s="3" t="s">
        <v>194</v>
      </c>
      <c r="N703" s="3" t="s">
        <v>119</v>
      </c>
      <c r="O703" s="3">
        <v>8616</v>
      </c>
      <c r="P703" s="5">
        <v>19763</v>
      </c>
      <c r="Q703" s="5">
        <v>32721</v>
      </c>
      <c r="R703" s="5">
        <v>35400</v>
      </c>
      <c r="S703" s="3">
        <v>80</v>
      </c>
      <c r="T703" s="3">
        <v>1078336</v>
      </c>
      <c r="V703" s="3">
        <v>15696</v>
      </c>
      <c r="Y703" s="3">
        <v>26</v>
      </c>
      <c r="Z703" s="3">
        <v>6167</v>
      </c>
      <c r="AA703" s="3">
        <v>195419</v>
      </c>
      <c r="AC703" s="3">
        <v>6</v>
      </c>
      <c r="AD703" s="3">
        <v>262</v>
      </c>
      <c r="AE703" s="3">
        <v>2761</v>
      </c>
      <c r="AF703" s="3" t="s">
        <v>108</v>
      </c>
      <c r="AG703" s="3">
        <v>100733</v>
      </c>
      <c r="AH703" s="3">
        <v>19550</v>
      </c>
      <c r="AI703" s="3">
        <v>106</v>
      </c>
      <c r="AK703" s="3">
        <v>4</v>
      </c>
      <c r="AL703" s="3">
        <v>55</v>
      </c>
      <c r="AM703" s="3">
        <v>305</v>
      </c>
      <c r="AN703" s="3">
        <v>327600</v>
      </c>
      <c r="AO703" s="3">
        <v>3</v>
      </c>
      <c r="AP703" s="3">
        <v>529</v>
      </c>
      <c r="AQ703" s="3">
        <v>73591</v>
      </c>
      <c r="AR703" s="5">
        <v>42491</v>
      </c>
      <c r="AS703" s="3">
        <v>4669</v>
      </c>
      <c r="AT703" s="3">
        <v>0</v>
      </c>
      <c r="AU703" s="3">
        <v>0</v>
      </c>
      <c r="AV703" s="3">
        <v>82540</v>
      </c>
      <c r="AW703" s="3">
        <v>118571.429</v>
      </c>
      <c r="AX703" s="3">
        <v>68700</v>
      </c>
      <c r="AY703" s="3">
        <v>8.4339999999999993</v>
      </c>
      <c r="AZ703" s="3">
        <v>12.1</v>
      </c>
      <c r="BA703" s="3">
        <v>0</v>
      </c>
      <c r="BB703" s="3">
        <v>25064</v>
      </c>
      <c r="BC703" s="3">
        <v>8</v>
      </c>
      <c r="BD703" s="3">
        <v>723</v>
      </c>
      <c r="BE703" s="3">
        <v>5</v>
      </c>
      <c r="BF703" s="3">
        <v>4786</v>
      </c>
      <c r="BG703" s="3">
        <v>8</v>
      </c>
      <c r="BH703" s="3">
        <v>29</v>
      </c>
      <c r="BI703" s="3">
        <v>8</v>
      </c>
      <c r="BJ703" s="3">
        <v>8130</v>
      </c>
      <c r="BK703" s="3">
        <v>8192</v>
      </c>
      <c r="BL703" s="3">
        <v>0.67</v>
      </c>
      <c r="BN703" s="5">
        <v>32732</v>
      </c>
      <c r="BO703" s="3">
        <v>1</v>
      </c>
      <c r="BP703" s="3">
        <v>1</v>
      </c>
      <c r="BS703" s="3">
        <v>132238</v>
      </c>
      <c r="BT703" s="3">
        <v>62</v>
      </c>
      <c r="BV703" s="3" t="s">
        <v>494</v>
      </c>
      <c r="BW703" s="3" t="s">
        <v>99</v>
      </c>
      <c r="BX703" s="3">
        <v>3</v>
      </c>
      <c r="BY703" s="3" t="s">
        <v>100</v>
      </c>
      <c r="BZ703" s="3">
        <v>134</v>
      </c>
      <c r="CA703" s="3" t="s">
        <v>101</v>
      </c>
      <c r="CD703" s="3">
        <v>30.079945500000001</v>
      </c>
      <c r="CE703" s="3">
        <v>488</v>
      </c>
      <c r="CF703" s="3">
        <v>-94.968213599999999</v>
      </c>
      <c r="CI703" s="3" t="s">
        <v>102</v>
      </c>
      <c r="CJ703" s="3" t="s">
        <v>495</v>
      </c>
      <c r="CK703" s="3" t="s">
        <v>152</v>
      </c>
      <c r="CL703" s="3">
        <v>208672</v>
      </c>
      <c r="CM703" s="3">
        <v>35</v>
      </c>
      <c r="CN703" s="3">
        <v>4150</v>
      </c>
      <c r="CO703" s="3">
        <v>447</v>
      </c>
      <c r="CP703" s="3">
        <v>6632</v>
      </c>
    </row>
    <row r="704" spans="1:94" ht="60">
      <c r="A704" s="4">
        <v>42015305920000</v>
      </c>
      <c r="B704" s="7">
        <v>4201530592</v>
      </c>
      <c r="C704" s="4">
        <f>COUNTIF(Table2[API 10/UWI],Table1[[#This Row],[Cleaned API]])</f>
        <v>0</v>
      </c>
      <c r="D704" s="7" t="str">
        <f>IFERROR(INDEX(Table2[Permit Type],MATCH(Table1[[#This Row],[Cleaned API]],Table2[API 10/UWI],0)), "Not in Permit List")</f>
        <v>Not in Permit List</v>
      </c>
      <c r="E704" s="7" t="str">
        <f>IF(AND(Table1[[#This Row],[Occurences in Magnum Permit List]]&gt;0, Table1[[#This Row],[Data Pull Permit Type]]="NewDrill"), "Y", "N")</f>
        <v>N</v>
      </c>
      <c r="F704" s="3" t="s">
        <v>89</v>
      </c>
      <c r="G704" s="3" t="s">
        <v>875</v>
      </c>
      <c r="H704" s="8">
        <v>1</v>
      </c>
      <c r="I704" s="3" t="s">
        <v>236</v>
      </c>
      <c r="J704" s="3" t="str">
        <f>LEFT(Table1[[#This Row],[County/Parish]],LEN(Table1[[#This Row],[County/Parish]])-5)</f>
        <v>AUSTIN</v>
      </c>
      <c r="K704" s="3" t="s">
        <v>1560</v>
      </c>
      <c r="L704" s="3" t="s">
        <v>93</v>
      </c>
      <c r="M704" s="3" t="s">
        <v>94</v>
      </c>
      <c r="N704" s="3" t="s">
        <v>95</v>
      </c>
      <c r="O704" s="3">
        <v>9733</v>
      </c>
      <c r="P704" s="5">
        <v>32596</v>
      </c>
      <c r="Q704" s="5">
        <v>32599</v>
      </c>
      <c r="R704" s="5">
        <v>38139</v>
      </c>
      <c r="S704" s="3">
        <v>174</v>
      </c>
      <c r="T704" s="3">
        <v>2636932</v>
      </c>
      <c r="V704" s="3">
        <v>53160</v>
      </c>
      <c r="Y704" s="3">
        <v>2463</v>
      </c>
      <c r="Z704" s="3">
        <v>17106</v>
      </c>
      <c r="AA704" s="3">
        <v>492649</v>
      </c>
      <c r="AC704" s="3">
        <v>20</v>
      </c>
      <c r="AD704" s="3">
        <v>372</v>
      </c>
      <c r="AE704" s="3">
        <v>20</v>
      </c>
      <c r="AF704" s="3" t="s">
        <v>108</v>
      </c>
      <c r="AG704" s="3">
        <v>372</v>
      </c>
      <c r="AH704" s="3">
        <v>82</v>
      </c>
      <c r="AI704" s="3">
        <v>0</v>
      </c>
      <c r="AJ704" s="3" t="s">
        <v>181</v>
      </c>
      <c r="AK704" s="3">
        <v>33</v>
      </c>
      <c r="AL704" s="3">
        <v>204</v>
      </c>
      <c r="AM704" s="3">
        <v>1030</v>
      </c>
      <c r="AN704" s="3">
        <v>1226250</v>
      </c>
      <c r="AO704" s="3">
        <v>315</v>
      </c>
      <c r="AQ704" s="3">
        <v>24086</v>
      </c>
      <c r="AR704" s="5">
        <v>42491</v>
      </c>
      <c r="AS704" s="3">
        <v>2720</v>
      </c>
      <c r="AT704" s="3">
        <v>0</v>
      </c>
      <c r="AU704" s="3">
        <v>0</v>
      </c>
      <c r="AW704" s="3">
        <v>26306000</v>
      </c>
      <c r="AX704" s="3">
        <v>49600</v>
      </c>
      <c r="AY704" s="3">
        <v>3.7999999999999999E-2</v>
      </c>
      <c r="AZ704" s="3">
        <v>0</v>
      </c>
      <c r="BA704" s="3">
        <v>0</v>
      </c>
      <c r="BB704" s="3">
        <v>78746</v>
      </c>
      <c r="BC704" s="3">
        <v>33</v>
      </c>
      <c r="BD704" s="3">
        <v>1779</v>
      </c>
      <c r="BE704" s="3">
        <v>22</v>
      </c>
      <c r="BF704" s="3">
        <v>14726</v>
      </c>
      <c r="BG704" s="3">
        <v>33</v>
      </c>
      <c r="BH704" s="3">
        <v>88</v>
      </c>
      <c r="BI704" s="3">
        <v>33</v>
      </c>
      <c r="BJ704" s="3">
        <v>9389</v>
      </c>
      <c r="BK704" s="3">
        <v>9452</v>
      </c>
      <c r="BL704" s="3">
        <v>0.69</v>
      </c>
      <c r="BM704" s="3">
        <v>53.1</v>
      </c>
      <c r="BN704" s="5">
        <v>34790</v>
      </c>
      <c r="BO704" s="3">
        <v>1</v>
      </c>
      <c r="BP704" s="3">
        <v>1</v>
      </c>
      <c r="BQ704" s="3" t="s">
        <v>89</v>
      </c>
      <c r="BR704" s="3" t="s">
        <v>150</v>
      </c>
      <c r="BS704" s="3">
        <v>130820</v>
      </c>
      <c r="BT704" s="3">
        <v>63</v>
      </c>
      <c r="BV704" s="3" t="s">
        <v>1561</v>
      </c>
      <c r="BW704" s="3" t="s">
        <v>99</v>
      </c>
      <c r="BX704" s="3">
        <v>3</v>
      </c>
      <c r="BY704" s="3" t="s">
        <v>100</v>
      </c>
      <c r="BZ704" s="3">
        <v>209</v>
      </c>
      <c r="CA704" s="3" t="s">
        <v>101</v>
      </c>
      <c r="CD704" s="3">
        <v>29.661414099999998</v>
      </c>
      <c r="CE704" s="3">
        <v>226</v>
      </c>
      <c r="CF704" s="3">
        <v>-96.189594400000004</v>
      </c>
      <c r="CG704" s="3">
        <v>2</v>
      </c>
      <c r="CI704" s="3" t="s">
        <v>102</v>
      </c>
      <c r="CJ704" s="3" t="s">
        <v>89</v>
      </c>
      <c r="CK704" s="3" t="s">
        <v>152</v>
      </c>
      <c r="CL704" s="3">
        <v>208520</v>
      </c>
      <c r="CM704" s="3">
        <v>2</v>
      </c>
      <c r="CN704" s="3">
        <v>52612</v>
      </c>
      <c r="CO704" s="3">
        <v>6711</v>
      </c>
      <c r="CP704" s="3">
        <v>0</v>
      </c>
    </row>
    <row r="705" spans="1:94" ht="60">
      <c r="A705" s="4">
        <v>42201320820000</v>
      </c>
      <c r="B705" s="7">
        <v>4220132082</v>
      </c>
      <c r="C705" s="4">
        <f>COUNTIF(Table2[API 10/UWI],Table1[[#This Row],[Cleaned API]])</f>
        <v>0</v>
      </c>
      <c r="D705" s="7" t="str">
        <f>IFERROR(INDEX(Table2[Permit Type],MATCH(Table1[[#This Row],[Cleaned API]],Table2[API 10/UWI],0)), "Not in Permit List")</f>
        <v>Not in Permit List</v>
      </c>
      <c r="E705" s="7" t="str">
        <f>IF(AND(Table1[[#This Row],[Occurences in Magnum Permit List]]&gt;0, Table1[[#This Row],[Data Pull Permit Type]]="NewDrill"), "Y", "N")</f>
        <v>N</v>
      </c>
      <c r="F705" s="3" t="s">
        <v>89</v>
      </c>
      <c r="G705" s="3" t="s">
        <v>539</v>
      </c>
      <c r="H705" s="8">
        <v>3</v>
      </c>
      <c r="I705" s="3" t="s">
        <v>540</v>
      </c>
      <c r="J705" s="3" t="str">
        <f>LEFT(Table1[[#This Row],[County/Parish]],LEN(Table1[[#This Row],[County/Parish]])-5)</f>
        <v>HARRIS</v>
      </c>
      <c r="K705" s="3" t="s">
        <v>792</v>
      </c>
      <c r="L705" s="3" t="s">
        <v>93</v>
      </c>
      <c r="M705" s="3" t="s">
        <v>94</v>
      </c>
      <c r="N705" s="3" t="s">
        <v>95</v>
      </c>
      <c r="O705" s="3">
        <v>11500</v>
      </c>
      <c r="P705" s="5">
        <v>32010</v>
      </c>
      <c r="Q705" s="5">
        <v>32417</v>
      </c>
      <c r="R705" s="5">
        <v>33664</v>
      </c>
      <c r="S705" s="3">
        <v>39</v>
      </c>
      <c r="T705" s="3">
        <v>1261680</v>
      </c>
      <c r="V705" s="3">
        <v>46862</v>
      </c>
      <c r="X705" s="3">
        <v>33</v>
      </c>
      <c r="Y705" s="3">
        <v>455</v>
      </c>
      <c r="Z705" s="3">
        <v>39007</v>
      </c>
      <c r="AA705" s="3">
        <v>257142</v>
      </c>
      <c r="AC705" s="3">
        <v>1493</v>
      </c>
      <c r="AD705" s="3">
        <v>42876</v>
      </c>
      <c r="AE705" s="3">
        <v>4760</v>
      </c>
      <c r="AF705" s="3" t="s">
        <v>108</v>
      </c>
      <c r="AG705" s="3">
        <v>120893</v>
      </c>
      <c r="AH705" s="3">
        <v>24909</v>
      </c>
      <c r="AI705" s="3">
        <v>110</v>
      </c>
      <c r="AK705" s="3">
        <v>33</v>
      </c>
      <c r="AL705" s="3">
        <v>200</v>
      </c>
      <c r="AM705" s="3">
        <v>1002</v>
      </c>
      <c r="AN705" s="3">
        <v>1197333</v>
      </c>
      <c r="AO705" s="3">
        <v>71</v>
      </c>
      <c r="AP705" s="3">
        <v>11443</v>
      </c>
      <c r="AQ705" s="3">
        <v>324160</v>
      </c>
      <c r="AR705" s="5">
        <v>42491</v>
      </c>
      <c r="AS705" s="3">
        <v>8165</v>
      </c>
      <c r="AT705" s="3">
        <v>0</v>
      </c>
      <c r="AU705" s="3">
        <v>0</v>
      </c>
      <c r="AV705" s="3">
        <v>30840</v>
      </c>
      <c r="AW705" s="3">
        <v>30155.543000000001</v>
      </c>
      <c r="AX705" s="3">
        <v>26920</v>
      </c>
      <c r="AY705" s="3">
        <v>33.161000000000001</v>
      </c>
      <c r="AZ705" s="3">
        <v>32.4</v>
      </c>
      <c r="BA705" s="3">
        <v>72.5</v>
      </c>
      <c r="BB705" s="3">
        <v>75372</v>
      </c>
      <c r="BC705" s="3">
        <v>15</v>
      </c>
      <c r="BD705" s="3">
        <v>3019</v>
      </c>
      <c r="BE705" s="3">
        <v>13</v>
      </c>
      <c r="BF705" s="3">
        <v>15205</v>
      </c>
      <c r="BG705" s="3">
        <v>15</v>
      </c>
      <c r="BH705" s="3">
        <v>91</v>
      </c>
      <c r="BI705" s="3">
        <v>15</v>
      </c>
      <c r="BJ705" s="3">
        <v>10802</v>
      </c>
      <c r="BK705" s="3">
        <v>10860</v>
      </c>
      <c r="BL705" s="3">
        <v>0.64</v>
      </c>
      <c r="BM705" s="3">
        <v>50.1</v>
      </c>
      <c r="BN705" s="5">
        <v>32673</v>
      </c>
      <c r="BO705" s="3">
        <v>1</v>
      </c>
      <c r="BP705" s="3">
        <v>1</v>
      </c>
      <c r="BQ705" s="3" t="s">
        <v>842</v>
      </c>
      <c r="BR705" s="3" t="s">
        <v>331</v>
      </c>
      <c r="BS705" s="3">
        <v>129832</v>
      </c>
      <c r="BT705" s="3">
        <v>58</v>
      </c>
      <c r="BV705" s="3" t="s">
        <v>542</v>
      </c>
      <c r="BW705" s="3" t="s">
        <v>99</v>
      </c>
      <c r="BX705" s="3">
        <v>3</v>
      </c>
      <c r="BY705" s="3" t="s">
        <v>100</v>
      </c>
      <c r="CA705" s="3" t="s">
        <v>101</v>
      </c>
      <c r="CD705" s="3">
        <v>29.859592599999999</v>
      </c>
      <c r="CE705" s="3">
        <v>54</v>
      </c>
      <c r="CF705" s="3">
        <v>-94.973339300000006</v>
      </c>
      <c r="CI705" s="3" t="s">
        <v>102</v>
      </c>
      <c r="CJ705" s="3" t="s">
        <v>89</v>
      </c>
      <c r="CK705" s="3" t="s">
        <v>543</v>
      </c>
      <c r="CL705" s="3">
        <v>208395</v>
      </c>
      <c r="CM705" s="3">
        <v>7162</v>
      </c>
      <c r="CN705" s="3">
        <v>215974</v>
      </c>
      <c r="CO705" s="3">
        <v>28495</v>
      </c>
      <c r="CP705" s="3">
        <v>0</v>
      </c>
    </row>
    <row r="706" spans="1:94" ht="60">
      <c r="A706" s="4">
        <v>42089303210000</v>
      </c>
      <c r="B706" s="7">
        <v>4208930321</v>
      </c>
      <c r="C706" s="4">
        <f>COUNTIF(Table2[API 10/UWI],Table1[[#This Row],[Cleaned API]])</f>
        <v>3</v>
      </c>
      <c r="D706" s="7" t="str">
        <f>IFERROR(INDEX(Table2[Permit Type],MATCH(Table1[[#This Row],[Cleaned API]],Table2[API 10/UWI],0)), "Not in Permit List")</f>
        <v>DeepenWithinCasing</v>
      </c>
      <c r="E706" s="7" t="str">
        <f>IF(AND(Table1[[#This Row],[Occurences in Magnum Permit List]]&gt;0, Table1[[#This Row],[Data Pull Permit Type]]="NewDrill"), "Y", "N")</f>
        <v>N</v>
      </c>
      <c r="F706" s="3" t="s">
        <v>502</v>
      </c>
      <c r="G706" s="3" t="s">
        <v>1570</v>
      </c>
      <c r="H706" s="8" t="s">
        <v>320</v>
      </c>
      <c r="I706" s="3" t="s">
        <v>179</v>
      </c>
      <c r="J706" s="3" t="str">
        <f>LEFT(Table1[[#This Row],[County/Parish]],LEN(Table1[[#This Row],[County/Parish]])-5)</f>
        <v>COLORADO</v>
      </c>
      <c r="K706" s="3" t="s">
        <v>1571</v>
      </c>
      <c r="L706" s="3" t="s">
        <v>93</v>
      </c>
      <c r="M706" s="3" t="s">
        <v>94</v>
      </c>
      <c r="N706" s="3" t="s">
        <v>95</v>
      </c>
      <c r="O706" s="3">
        <v>10816</v>
      </c>
      <c r="P706" s="5">
        <v>32396</v>
      </c>
      <c r="Q706" s="5">
        <v>32417</v>
      </c>
      <c r="R706" s="5">
        <v>33635</v>
      </c>
      <c r="S706" s="3">
        <v>41</v>
      </c>
      <c r="T706" s="3">
        <v>860542</v>
      </c>
      <c r="V706" s="3">
        <v>26366</v>
      </c>
      <c r="X706" s="3">
        <v>13</v>
      </c>
      <c r="Y706" s="3">
        <v>426</v>
      </c>
      <c r="Z706" s="3">
        <v>21282</v>
      </c>
      <c r="AA706" s="3">
        <v>169790</v>
      </c>
      <c r="AC706" s="3">
        <v>685</v>
      </c>
      <c r="AD706" s="3">
        <v>22095</v>
      </c>
      <c r="AE706" s="3">
        <v>4514</v>
      </c>
      <c r="AF706" s="3" t="s">
        <v>108</v>
      </c>
      <c r="AG706" s="3">
        <v>126914</v>
      </c>
      <c r="AH706" s="3">
        <v>25666</v>
      </c>
      <c r="AI706" s="3">
        <v>2987</v>
      </c>
      <c r="AJ706" s="3" t="s">
        <v>181</v>
      </c>
      <c r="AK706" s="3">
        <v>25</v>
      </c>
      <c r="AL706" s="3">
        <v>143</v>
      </c>
      <c r="AM706" s="3">
        <v>707</v>
      </c>
      <c r="AN706" s="3">
        <v>857733</v>
      </c>
      <c r="AO706" s="3">
        <v>57</v>
      </c>
      <c r="AP706" s="3">
        <v>8802</v>
      </c>
      <c r="AQ706" s="3">
        <v>288484</v>
      </c>
      <c r="AR706" s="5">
        <v>33725</v>
      </c>
      <c r="AS706" s="3">
        <v>7219</v>
      </c>
      <c r="AT706" s="3">
        <v>0</v>
      </c>
      <c r="AU706" s="3">
        <v>0</v>
      </c>
      <c r="AV706" s="3">
        <v>28040</v>
      </c>
      <c r="AW706" s="3">
        <v>41163.644999999997</v>
      </c>
      <c r="AX706" s="3">
        <v>32640</v>
      </c>
      <c r="AY706" s="3">
        <v>24.292999999999999</v>
      </c>
      <c r="AZ706" s="3">
        <v>35.700000000000003</v>
      </c>
      <c r="BA706" s="3">
        <v>30.5</v>
      </c>
      <c r="BB706" s="3">
        <v>27478</v>
      </c>
      <c r="BC706" s="3">
        <v>17</v>
      </c>
      <c r="BD706" s="3">
        <v>884</v>
      </c>
      <c r="BE706" s="3">
        <v>6</v>
      </c>
      <c r="BF706" s="3">
        <v>5362</v>
      </c>
      <c r="BG706" s="3">
        <v>17</v>
      </c>
      <c r="BH706" s="3">
        <v>32</v>
      </c>
      <c r="BI706" s="3">
        <v>17</v>
      </c>
      <c r="BJ706" s="3">
        <v>8262</v>
      </c>
      <c r="BK706" s="3">
        <v>8274</v>
      </c>
      <c r="BL706" s="3">
        <v>0.7</v>
      </c>
      <c r="BM706" s="3">
        <v>53.9</v>
      </c>
      <c r="BN706" s="5">
        <v>32403</v>
      </c>
      <c r="BO706" s="3">
        <v>1</v>
      </c>
      <c r="BP706" s="3">
        <v>1</v>
      </c>
      <c r="BQ706" s="3" t="s">
        <v>1269</v>
      </c>
      <c r="BR706" s="3" t="s">
        <v>1041</v>
      </c>
      <c r="BS706" s="3">
        <v>129028</v>
      </c>
      <c r="BT706" s="3">
        <v>12</v>
      </c>
      <c r="BV706" s="3" t="s">
        <v>344</v>
      </c>
      <c r="BW706" s="3" t="s">
        <v>99</v>
      </c>
      <c r="BX706" s="3">
        <v>3</v>
      </c>
      <c r="BY706" s="3" t="s">
        <v>100</v>
      </c>
      <c r="BZ706" s="3">
        <v>55</v>
      </c>
      <c r="CA706" s="3" t="s">
        <v>101</v>
      </c>
      <c r="CD706" s="3">
        <v>29.5265874</v>
      </c>
      <c r="CE706" s="3">
        <v>283</v>
      </c>
      <c r="CF706" s="3">
        <v>-96.583928400000005</v>
      </c>
      <c r="CI706" s="3" t="s">
        <v>102</v>
      </c>
      <c r="CJ706" s="3" t="s">
        <v>502</v>
      </c>
      <c r="CK706" s="3" t="s">
        <v>401</v>
      </c>
      <c r="CL706" s="3">
        <v>208309</v>
      </c>
      <c r="CM706" s="3">
        <v>4302</v>
      </c>
      <c r="CN706" s="3">
        <v>177086</v>
      </c>
      <c r="CO706" s="3">
        <v>3527</v>
      </c>
      <c r="CP706" s="3">
        <v>0</v>
      </c>
    </row>
    <row r="707" spans="1:94" ht="75">
      <c r="A707" s="4">
        <v>42089303450000</v>
      </c>
      <c r="B707" s="7">
        <v>4208930345</v>
      </c>
      <c r="C707" s="4">
        <f>COUNTIF(Table2[API 10/UWI],Table1[[#This Row],[Cleaned API]])</f>
        <v>2</v>
      </c>
      <c r="D707" s="7" t="str">
        <f>IFERROR(INDEX(Table2[Permit Type],MATCH(Table1[[#This Row],[Cleaned API]],Table2[API 10/UWI],0)), "Not in Permit List")</f>
        <v>DeepenWithinCasing</v>
      </c>
      <c r="E707" s="7" t="str">
        <f>IF(AND(Table1[[#This Row],[Occurences in Magnum Permit List]]&gt;0, Table1[[#This Row],[Data Pull Permit Type]]="NewDrill"), "Y", "N")</f>
        <v>N</v>
      </c>
      <c r="F707" s="3" t="s">
        <v>89</v>
      </c>
      <c r="G707" s="3" t="s">
        <v>1572</v>
      </c>
      <c r="H707" s="8">
        <v>1</v>
      </c>
      <c r="I707" s="3" t="s">
        <v>179</v>
      </c>
      <c r="J707" s="3" t="str">
        <f>LEFT(Table1[[#This Row],[County/Parish]],LEN(Table1[[#This Row],[County/Parish]])-5)</f>
        <v>COLORADO</v>
      </c>
      <c r="K707" s="3" t="s">
        <v>315</v>
      </c>
      <c r="L707" s="3" t="s">
        <v>93</v>
      </c>
      <c r="M707" s="3" t="s">
        <v>194</v>
      </c>
      <c r="N707" s="3" t="s">
        <v>95</v>
      </c>
      <c r="O707" s="3">
        <v>10250</v>
      </c>
      <c r="P707" s="5">
        <v>32271</v>
      </c>
      <c r="Q707" s="5">
        <v>34486</v>
      </c>
      <c r="R707" s="5">
        <v>40179</v>
      </c>
      <c r="S707" s="3">
        <v>181</v>
      </c>
      <c r="T707" s="3">
        <v>884079</v>
      </c>
      <c r="V707" s="3">
        <v>22327</v>
      </c>
      <c r="X707" s="3">
        <v>8</v>
      </c>
      <c r="Y707" s="3">
        <v>37</v>
      </c>
      <c r="Z707" s="3">
        <v>155665</v>
      </c>
      <c r="AA707" s="3">
        <v>169674</v>
      </c>
      <c r="AC707" s="3">
        <v>165</v>
      </c>
      <c r="AD707" s="3">
        <v>4778</v>
      </c>
      <c r="AE707" s="3">
        <v>1186</v>
      </c>
      <c r="AF707" s="3" t="s">
        <v>108</v>
      </c>
      <c r="AG707" s="3">
        <v>30459</v>
      </c>
      <c r="AH707" s="3">
        <v>6263</v>
      </c>
      <c r="AI707" s="3">
        <v>6368</v>
      </c>
      <c r="AJ707" s="3" t="s">
        <v>181</v>
      </c>
      <c r="AK707" s="3">
        <v>11</v>
      </c>
      <c r="AL707" s="3">
        <v>55</v>
      </c>
      <c r="AM707" s="3">
        <v>259</v>
      </c>
      <c r="AN707" s="3">
        <v>327935</v>
      </c>
      <c r="AO707" s="3">
        <v>6</v>
      </c>
      <c r="AP707" s="3">
        <v>713</v>
      </c>
      <c r="AQ707" s="3">
        <v>21840</v>
      </c>
      <c r="AR707" s="5">
        <v>36005</v>
      </c>
      <c r="AS707" s="3">
        <v>3639</v>
      </c>
      <c r="AT707" s="3">
        <v>595</v>
      </c>
      <c r="AU707" s="3">
        <v>2015</v>
      </c>
      <c r="AV707" s="3">
        <v>22720</v>
      </c>
      <c r="AW707" s="3">
        <v>55917.292999999998</v>
      </c>
      <c r="AX707" s="3">
        <v>39600</v>
      </c>
      <c r="AY707" s="3">
        <v>17.884</v>
      </c>
      <c r="AZ707" s="3">
        <v>44</v>
      </c>
      <c r="BA707" s="3">
        <v>216.2</v>
      </c>
      <c r="BB707" s="3">
        <v>8406</v>
      </c>
      <c r="BC707" s="3">
        <v>122</v>
      </c>
      <c r="BD707" s="3">
        <v>354</v>
      </c>
      <c r="BE707" s="3">
        <v>2</v>
      </c>
      <c r="BF707" s="3">
        <v>1694</v>
      </c>
      <c r="BG707" s="3">
        <v>2</v>
      </c>
      <c r="BH707" s="3">
        <v>10</v>
      </c>
      <c r="BI707" s="3">
        <v>2</v>
      </c>
      <c r="BJ707" s="3">
        <v>10104</v>
      </c>
      <c r="BK707" s="3">
        <v>10188</v>
      </c>
      <c r="BL707" s="3">
        <v>0.72</v>
      </c>
      <c r="BM707" s="3">
        <v>46.2</v>
      </c>
      <c r="BN707" s="5">
        <v>34468</v>
      </c>
      <c r="BO707" s="3">
        <v>1</v>
      </c>
      <c r="BP707" s="3">
        <v>1</v>
      </c>
      <c r="BQ707" s="3" t="s">
        <v>158</v>
      </c>
      <c r="BR707" s="3" t="s">
        <v>150</v>
      </c>
      <c r="BS707" s="3">
        <v>128383</v>
      </c>
      <c r="BT707" s="3">
        <v>84</v>
      </c>
      <c r="BV707" s="3" t="s">
        <v>344</v>
      </c>
      <c r="BW707" s="3" t="s">
        <v>99</v>
      </c>
      <c r="BX707" s="3">
        <v>3</v>
      </c>
      <c r="BY707" s="3" t="s">
        <v>100</v>
      </c>
      <c r="BZ707" s="3">
        <v>55</v>
      </c>
      <c r="CA707" s="3" t="s">
        <v>101</v>
      </c>
      <c r="CD707" s="3">
        <v>29.521193700000001</v>
      </c>
      <c r="CE707" s="3">
        <v>283</v>
      </c>
      <c r="CF707" s="3">
        <v>-96.588690799999995</v>
      </c>
      <c r="CI707" s="3" t="s">
        <v>102</v>
      </c>
      <c r="CJ707" s="3" t="s">
        <v>89</v>
      </c>
      <c r="CK707" s="3" t="s">
        <v>401</v>
      </c>
      <c r="CL707" s="3">
        <v>208231</v>
      </c>
      <c r="CM707" s="3">
        <v>266</v>
      </c>
      <c r="CN707" s="3">
        <v>14874</v>
      </c>
      <c r="CO707" s="3">
        <v>2478</v>
      </c>
      <c r="CP707" s="3">
        <v>0</v>
      </c>
    </row>
    <row r="708" spans="1:94" ht="60">
      <c r="A708" s="4">
        <v>42089303450000</v>
      </c>
      <c r="B708" s="7">
        <v>4208930345</v>
      </c>
      <c r="C708" s="4">
        <f>COUNTIF(Table2[API 10/UWI],Table1[[#This Row],[Cleaned API]])</f>
        <v>2</v>
      </c>
      <c r="D708" s="7" t="str">
        <f>IFERROR(INDEX(Table2[Permit Type],MATCH(Table1[[#This Row],[Cleaned API]],Table2[API 10/UWI],0)), "Not in Permit List")</f>
        <v>DeepenWithinCasing</v>
      </c>
      <c r="E708" s="7" t="str">
        <f>IF(AND(Table1[[#This Row],[Occurences in Magnum Permit List]]&gt;0, Table1[[#This Row],[Data Pull Permit Type]]="NewDrill"), "Y", "N")</f>
        <v>N</v>
      </c>
      <c r="F708" s="3" t="s">
        <v>502</v>
      </c>
      <c r="G708" s="3" t="s">
        <v>1572</v>
      </c>
      <c r="H708" s="8" t="s">
        <v>320</v>
      </c>
      <c r="I708" s="3" t="s">
        <v>179</v>
      </c>
      <c r="J708" s="3" t="str">
        <f>LEFT(Table1[[#This Row],[County/Parish]],LEN(Table1[[#This Row],[County/Parish]])-5)</f>
        <v>COLORADO</v>
      </c>
      <c r="K708" s="3" t="s">
        <v>1571</v>
      </c>
      <c r="L708" s="3" t="s">
        <v>93</v>
      </c>
      <c r="M708" s="3" t="s">
        <v>94</v>
      </c>
      <c r="N708" s="3" t="s">
        <v>95</v>
      </c>
      <c r="O708" s="3">
        <v>10250</v>
      </c>
      <c r="P708" s="5">
        <v>32271</v>
      </c>
      <c r="Q708" s="5">
        <v>32325</v>
      </c>
      <c r="R708" s="5">
        <v>32721</v>
      </c>
      <c r="S708" s="3">
        <v>14</v>
      </c>
      <c r="T708" s="3">
        <v>233258</v>
      </c>
      <c r="V708" s="3">
        <v>7096</v>
      </c>
      <c r="X708" s="3">
        <v>229</v>
      </c>
      <c r="Y708" s="3">
        <v>8977</v>
      </c>
      <c r="Z708" s="3">
        <v>19769</v>
      </c>
      <c r="AA708" s="3">
        <v>45972</v>
      </c>
      <c r="AC708" s="3">
        <v>267</v>
      </c>
      <c r="AD708" s="3">
        <v>6226</v>
      </c>
      <c r="AE708" s="3">
        <v>3840</v>
      </c>
      <c r="AF708" s="3" t="s">
        <v>108</v>
      </c>
      <c r="AG708" s="3">
        <v>119403</v>
      </c>
      <c r="AH708" s="3">
        <v>23741</v>
      </c>
      <c r="AI708" s="3">
        <v>10121</v>
      </c>
      <c r="AJ708" s="3" t="s">
        <v>181</v>
      </c>
      <c r="AK708" s="3">
        <v>23</v>
      </c>
      <c r="AL708" s="3">
        <v>140</v>
      </c>
      <c r="AM708" s="3">
        <v>703</v>
      </c>
      <c r="AN708" s="3">
        <v>842548</v>
      </c>
      <c r="AO708" s="3">
        <v>761</v>
      </c>
      <c r="AP708" s="3">
        <v>987</v>
      </c>
      <c r="AQ708" s="3">
        <v>28025</v>
      </c>
      <c r="AR708" s="5">
        <v>34274</v>
      </c>
      <c r="AS708" s="3">
        <v>2376</v>
      </c>
      <c r="AT708" s="3">
        <v>0</v>
      </c>
      <c r="AU708" s="3">
        <v>0</v>
      </c>
      <c r="AV708" s="3">
        <v>30280</v>
      </c>
      <c r="AW708" s="3">
        <v>33595.186999999998</v>
      </c>
      <c r="AX708" s="3">
        <v>32870</v>
      </c>
      <c r="AY708" s="3">
        <v>29.765999999999998</v>
      </c>
      <c r="AZ708" s="3">
        <v>33</v>
      </c>
      <c r="BA708" s="3">
        <v>25.5</v>
      </c>
      <c r="BB708" s="3">
        <v>25592</v>
      </c>
      <c r="BC708" s="3">
        <v>3</v>
      </c>
      <c r="BD708" s="3">
        <v>793</v>
      </c>
      <c r="BE708" s="3">
        <v>5</v>
      </c>
      <c r="BF708" s="3">
        <v>5006</v>
      </c>
      <c r="BG708" s="3">
        <v>3</v>
      </c>
      <c r="BH708" s="3">
        <v>30</v>
      </c>
      <c r="BI708" s="3">
        <v>3</v>
      </c>
      <c r="BJ708" s="3">
        <v>8266</v>
      </c>
      <c r="BK708" s="3">
        <v>8280</v>
      </c>
      <c r="BL708" s="3">
        <v>0.69</v>
      </c>
      <c r="BM708" s="3">
        <v>62</v>
      </c>
      <c r="BN708" s="5">
        <v>32347</v>
      </c>
      <c r="BO708" s="3">
        <v>1</v>
      </c>
      <c r="BP708" s="3">
        <v>1</v>
      </c>
      <c r="BQ708" s="3" t="s">
        <v>1269</v>
      </c>
      <c r="BR708" s="3" t="s">
        <v>1241</v>
      </c>
      <c r="BS708" s="3">
        <v>128382</v>
      </c>
      <c r="BT708" s="3">
        <v>14</v>
      </c>
      <c r="BV708" s="3" t="s">
        <v>344</v>
      </c>
      <c r="BW708" s="3" t="s">
        <v>99</v>
      </c>
      <c r="BX708" s="3">
        <v>3</v>
      </c>
      <c r="BY708" s="3" t="s">
        <v>100</v>
      </c>
      <c r="BZ708" s="3">
        <v>55</v>
      </c>
      <c r="CA708" s="3" t="s">
        <v>101</v>
      </c>
      <c r="CD708" s="3">
        <v>29.521193700000001</v>
      </c>
      <c r="CE708" s="3">
        <v>283</v>
      </c>
      <c r="CF708" s="3">
        <v>-96.588690799999995</v>
      </c>
      <c r="CI708" s="3" t="s">
        <v>102</v>
      </c>
      <c r="CJ708" s="3" t="s">
        <v>502</v>
      </c>
      <c r="CK708" s="3" t="s">
        <v>401</v>
      </c>
      <c r="CL708" s="3">
        <v>208230</v>
      </c>
      <c r="CM708" s="3">
        <v>6109</v>
      </c>
      <c r="CN708" s="3">
        <v>205233</v>
      </c>
      <c r="CO708" s="3">
        <v>17393</v>
      </c>
      <c r="CP708" s="3">
        <v>0</v>
      </c>
    </row>
    <row r="709" spans="1:94" ht="60">
      <c r="A709" s="4">
        <v>42015302950000</v>
      </c>
      <c r="B709" s="7">
        <v>4201530295</v>
      </c>
      <c r="C709" s="4">
        <f>COUNTIF(Table2[API 10/UWI],Table1[[#This Row],[Cleaned API]])</f>
        <v>1</v>
      </c>
      <c r="D709" s="7" t="str">
        <f>IFERROR(INDEX(Table2[Permit Type],MATCH(Table1[[#This Row],[Cleaned API]],Table2[API 10/UWI],0)), "Not in Permit List")</f>
        <v>Recomplete</v>
      </c>
      <c r="E709" s="7" t="str">
        <f>IF(AND(Table1[[#This Row],[Occurences in Magnum Permit List]]&gt;0, Table1[[#This Row],[Data Pull Permit Type]]="NewDrill"), "Y", "N")</f>
        <v>N</v>
      </c>
      <c r="F709" s="3" t="s">
        <v>89</v>
      </c>
      <c r="G709" s="3" t="s">
        <v>777</v>
      </c>
      <c r="H709" s="8">
        <v>1</v>
      </c>
      <c r="I709" s="3" t="s">
        <v>236</v>
      </c>
      <c r="J709" s="3" t="str">
        <f>LEFT(Table1[[#This Row],[County/Parish]],LEN(Table1[[#This Row],[County/Parish]])-5)</f>
        <v>AUSTIN</v>
      </c>
      <c r="K709" s="3" t="s">
        <v>753</v>
      </c>
      <c r="L709" s="3" t="s">
        <v>93</v>
      </c>
      <c r="M709" s="3" t="s">
        <v>211</v>
      </c>
      <c r="N709" s="3" t="s">
        <v>95</v>
      </c>
      <c r="O709" s="3">
        <v>12905</v>
      </c>
      <c r="P709" s="5">
        <v>38322</v>
      </c>
      <c r="Q709" s="5">
        <v>32295</v>
      </c>
      <c r="R709" s="5">
        <v>38384</v>
      </c>
      <c r="S709" s="3">
        <v>200</v>
      </c>
      <c r="T709" s="3">
        <v>661539</v>
      </c>
      <c r="V709" s="3">
        <v>1469</v>
      </c>
      <c r="X709" s="3">
        <v>1</v>
      </c>
      <c r="Y709" s="3">
        <v>51</v>
      </c>
      <c r="Z709" s="3">
        <v>40467</v>
      </c>
      <c r="AA709" s="3">
        <v>111726</v>
      </c>
      <c r="AC709" s="3">
        <v>34</v>
      </c>
      <c r="AD709" s="3">
        <v>9733</v>
      </c>
      <c r="AE709" s="3">
        <v>385</v>
      </c>
      <c r="AF709" s="3" t="s">
        <v>108</v>
      </c>
      <c r="AG709" s="3">
        <v>103841</v>
      </c>
      <c r="AH709" s="3">
        <v>17692</v>
      </c>
      <c r="AI709" s="3">
        <v>910</v>
      </c>
      <c r="AJ709" s="3" t="s">
        <v>181</v>
      </c>
      <c r="AK709" s="3">
        <v>3</v>
      </c>
      <c r="AL709" s="3">
        <v>148</v>
      </c>
      <c r="AM709" s="3">
        <v>873</v>
      </c>
      <c r="AN709" s="3">
        <v>889355</v>
      </c>
      <c r="AO709" s="3">
        <v>1</v>
      </c>
      <c r="AP709" s="3">
        <v>4</v>
      </c>
      <c r="AQ709" s="3">
        <v>7997</v>
      </c>
      <c r="AR709" s="5">
        <v>41395</v>
      </c>
      <c r="AS709" s="3">
        <v>175</v>
      </c>
      <c r="AT709" s="3">
        <v>0</v>
      </c>
      <c r="AU709" s="3">
        <v>0</v>
      </c>
      <c r="AV709" s="3">
        <v>310900</v>
      </c>
      <c r="AW709" s="3">
        <v>2048250</v>
      </c>
      <c r="AX709" s="3">
        <v>450330</v>
      </c>
      <c r="AY709" s="3">
        <v>0.48799999999999999</v>
      </c>
      <c r="AZ709" s="3">
        <v>3.2</v>
      </c>
      <c r="BA709" s="3">
        <v>19.600000000000001</v>
      </c>
      <c r="BB709" s="3">
        <v>27048</v>
      </c>
      <c r="BC709" s="3">
        <v>2</v>
      </c>
      <c r="BD709" s="3">
        <v>101</v>
      </c>
      <c r="BE709" s="3">
        <v>5</v>
      </c>
      <c r="BF709" s="3">
        <v>4595</v>
      </c>
      <c r="BG709" s="3">
        <v>2</v>
      </c>
      <c r="BH709" s="3">
        <v>28</v>
      </c>
      <c r="BI709" s="3">
        <v>2</v>
      </c>
      <c r="BJ709" s="3">
        <v>9963</v>
      </c>
      <c r="BK709" s="3">
        <v>9976</v>
      </c>
      <c r="BL709" s="3">
        <v>0.66</v>
      </c>
      <c r="BN709" s="5">
        <v>32309</v>
      </c>
      <c r="BO709" s="3">
        <v>1</v>
      </c>
      <c r="BP709" s="3">
        <v>1</v>
      </c>
      <c r="BQ709" s="3" t="s">
        <v>1490</v>
      </c>
      <c r="BR709" s="3" t="s">
        <v>150</v>
      </c>
      <c r="BS709" s="3">
        <v>128230</v>
      </c>
      <c r="BT709" s="3">
        <v>13</v>
      </c>
      <c r="BV709" s="3" t="s">
        <v>624</v>
      </c>
      <c r="BW709" s="3" t="s">
        <v>99</v>
      </c>
      <c r="BX709" s="3">
        <v>3</v>
      </c>
      <c r="BY709" s="3" t="s">
        <v>100</v>
      </c>
      <c r="CA709" s="3" t="s">
        <v>101</v>
      </c>
      <c r="CD709" s="3">
        <v>29.7605939</v>
      </c>
      <c r="CE709" s="3">
        <v>5</v>
      </c>
      <c r="CF709" s="3">
        <v>-96.189263100000005</v>
      </c>
      <c r="CI709" s="3" t="s">
        <v>102</v>
      </c>
      <c r="CJ709" s="3" t="s">
        <v>89</v>
      </c>
      <c r="CK709" s="3" t="s">
        <v>625</v>
      </c>
      <c r="CL709" s="3">
        <v>208205</v>
      </c>
      <c r="CM709" s="3">
        <v>4</v>
      </c>
      <c r="CN709" s="3">
        <v>8193</v>
      </c>
      <c r="CO709" s="3">
        <v>180</v>
      </c>
      <c r="CP709" s="3">
        <v>0</v>
      </c>
    </row>
    <row r="710" spans="1:94" ht="60">
      <c r="A710" s="4">
        <v>42201321220000</v>
      </c>
      <c r="B710" s="7">
        <v>4220132122</v>
      </c>
      <c r="C710" s="4">
        <f>COUNTIF(Table2[API 10/UWI],Table1[[#This Row],[Cleaned API]])</f>
        <v>0</v>
      </c>
      <c r="D710" s="7" t="str">
        <f>IFERROR(INDEX(Table2[Permit Type],MATCH(Table1[[#This Row],[Cleaned API]],Table2[API 10/UWI],0)), "Not in Permit List")</f>
        <v>Not in Permit List</v>
      </c>
      <c r="E710" s="7" t="str">
        <f>IF(AND(Table1[[#This Row],[Occurences in Magnum Permit List]]&gt;0, Table1[[#This Row],[Data Pull Permit Type]]="NewDrill"), "Y", "N")</f>
        <v>N</v>
      </c>
      <c r="F710" s="3" t="s">
        <v>89</v>
      </c>
      <c r="G710" s="3" t="s">
        <v>539</v>
      </c>
      <c r="H710" s="8">
        <v>5</v>
      </c>
      <c r="I710" s="3" t="s">
        <v>540</v>
      </c>
      <c r="J710" s="3" t="str">
        <f>LEFT(Table1[[#This Row],[County/Parish]],LEN(Table1[[#This Row],[County/Parish]])-5)</f>
        <v>HARRIS</v>
      </c>
      <c r="K710" s="3" t="s">
        <v>541</v>
      </c>
      <c r="L710" s="3" t="s">
        <v>93</v>
      </c>
      <c r="M710" s="3" t="s">
        <v>94</v>
      </c>
      <c r="N710" s="3" t="s">
        <v>95</v>
      </c>
      <c r="O710" s="3">
        <v>11330</v>
      </c>
      <c r="P710" s="5">
        <v>32186</v>
      </c>
      <c r="Q710" s="5">
        <v>32264</v>
      </c>
      <c r="R710" s="5">
        <v>32599</v>
      </c>
      <c r="S710" s="3">
        <v>12</v>
      </c>
      <c r="T710" s="3">
        <v>2032293</v>
      </c>
      <c r="V710" s="3">
        <v>34236</v>
      </c>
      <c r="X710" s="3">
        <v>393</v>
      </c>
      <c r="Y710" s="3">
        <v>24869</v>
      </c>
      <c r="Z710" s="3">
        <v>3502</v>
      </c>
      <c r="AA710" s="3">
        <v>372952</v>
      </c>
      <c r="AC710" s="3">
        <v>786</v>
      </c>
      <c r="AD710" s="3">
        <v>30933</v>
      </c>
      <c r="AE710" s="3">
        <v>19829</v>
      </c>
      <c r="AF710" s="3" t="s">
        <v>108</v>
      </c>
      <c r="AG710" s="3">
        <v>1070798</v>
      </c>
      <c r="AH710" s="3">
        <v>198295</v>
      </c>
      <c r="AI710" s="3">
        <v>1845</v>
      </c>
      <c r="AK710" s="3">
        <v>96</v>
      </c>
      <c r="AL710" s="3">
        <v>927</v>
      </c>
      <c r="AM710" s="3">
        <v>4990</v>
      </c>
      <c r="AN710" s="3">
        <v>5564867</v>
      </c>
      <c r="AO710" s="3">
        <v>43</v>
      </c>
      <c r="AR710" s="5">
        <v>42491</v>
      </c>
      <c r="AT710" s="3">
        <v>0</v>
      </c>
      <c r="AU710" s="3">
        <v>0</v>
      </c>
      <c r="AV710" s="3">
        <v>52130</v>
      </c>
      <c r="AW710" s="3">
        <v>59361.286</v>
      </c>
      <c r="AX710" s="3">
        <v>59360</v>
      </c>
      <c r="AY710" s="3">
        <v>16.846</v>
      </c>
      <c r="AZ710" s="3">
        <v>19.2</v>
      </c>
      <c r="BA710" s="3">
        <v>15.8</v>
      </c>
      <c r="BB710" s="3">
        <v>239497</v>
      </c>
      <c r="BC710" s="3">
        <v>4</v>
      </c>
      <c r="BD710" s="3">
        <v>4768</v>
      </c>
      <c r="BE710" s="3">
        <v>4</v>
      </c>
      <c r="BF710" s="3">
        <v>44684</v>
      </c>
      <c r="BG710" s="3">
        <v>4</v>
      </c>
      <c r="BH710" s="3">
        <v>268</v>
      </c>
      <c r="BI710" s="3">
        <v>4</v>
      </c>
      <c r="BJ710" s="3">
        <v>10663</v>
      </c>
      <c r="BK710" s="3">
        <v>10684</v>
      </c>
      <c r="BL710" s="3">
        <v>0.65</v>
      </c>
      <c r="BM710" s="3">
        <v>59.2</v>
      </c>
      <c r="BN710" s="5">
        <v>32283</v>
      </c>
      <c r="BO710" s="3">
        <v>1</v>
      </c>
      <c r="BP710" s="3">
        <v>1</v>
      </c>
      <c r="BQ710" s="3" t="s">
        <v>842</v>
      </c>
      <c r="BR710" s="3" t="s">
        <v>331</v>
      </c>
      <c r="BS710" s="3">
        <v>127418</v>
      </c>
      <c r="BT710" s="3">
        <v>21</v>
      </c>
      <c r="BV710" s="3" t="s">
        <v>542</v>
      </c>
      <c r="BW710" s="3" t="s">
        <v>99</v>
      </c>
      <c r="BX710" s="3">
        <v>3</v>
      </c>
      <c r="BY710" s="3" t="s">
        <v>100</v>
      </c>
      <c r="CA710" s="3" t="s">
        <v>101</v>
      </c>
      <c r="CD710" s="3">
        <v>29.8582386</v>
      </c>
      <c r="CE710" s="3">
        <v>54</v>
      </c>
      <c r="CF710" s="3">
        <v>-94.984066400000003</v>
      </c>
      <c r="CI710" s="3" t="s">
        <v>102</v>
      </c>
      <c r="CJ710" s="3" t="s">
        <v>89</v>
      </c>
      <c r="CK710" s="3" t="s">
        <v>543</v>
      </c>
      <c r="CL710" s="3">
        <v>208100</v>
      </c>
      <c r="CM710" s="3">
        <v>34236</v>
      </c>
      <c r="CN710" s="3">
        <v>2032293</v>
      </c>
      <c r="CO710" s="3">
        <v>3502</v>
      </c>
      <c r="CP710" s="3">
        <v>0</v>
      </c>
    </row>
    <row r="711" spans="1:94" ht="60">
      <c r="A711" s="4">
        <v>42167311420000</v>
      </c>
      <c r="B711" s="7">
        <v>4216731142</v>
      </c>
      <c r="C711" s="4">
        <f>COUNTIF(Table2[API 10/UWI],Table1[[#This Row],[Cleaned API]])</f>
        <v>0</v>
      </c>
      <c r="D711" s="7" t="str">
        <f>IFERROR(INDEX(Table2[Permit Type],MATCH(Table1[[#This Row],[Cleaned API]],Table2[API 10/UWI],0)), "Not in Permit List")</f>
        <v>Not in Permit List</v>
      </c>
      <c r="E711" s="7" t="str">
        <f>IF(AND(Table1[[#This Row],[Occurences in Magnum Permit List]]&gt;0, Table1[[#This Row],[Data Pull Permit Type]]="NewDrill"), "Y", "N")</f>
        <v>N</v>
      </c>
      <c r="F711" s="3" t="s">
        <v>89</v>
      </c>
      <c r="G711" s="3" t="s">
        <v>1573</v>
      </c>
      <c r="H711" s="8">
        <v>1</v>
      </c>
      <c r="I711" s="3" t="s">
        <v>566</v>
      </c>
      <c r="J711" s="3" t="str">
        <f>LEFT(Table1[[#This Row],[County/Parish]],LEN(Table1[[#This Row],[County/Parish]])-5)</f>
        <v>GALVESTON</v>
      </c>
      <c r="K711" s="3" t="s">
        <v>1574</v>
      </c>
      <c r="L711" s="3" t="s">
        <v>93</v>
      </c>
      <c r="M711" s="3" t="s">
        <v>94</v>
      </c>
      <c r="N711" s="3" t="s">
        <v>95</v>
      </c>
      <c r="O711" s="3">
        <v>12800</v>
      </c>
      <c r="P711" s="5">
        <v>32094</v>
      </c>
      <c r="Q711" s="5">
        <v>32174</v>
      </c>
      <c r="R711" s="5">
        <v>36951</v>
      </c>
      <c r="S711" s="3">
        <v>154</v>
      </c>
      <c r="T711" s="3">
        <v>4967736</v>
      </c>
      <c r="V711" s="3">
        <v>658719</v>
      </c>
      <c r="Y711" s="3">
        <v>90</v>
      </c>
      <c r="Z711" s="3">
        <v>970242</v>
      </c>
      <c r="AA711" s="3">
        <v>1486675</v>
      </c>
      <c r="AC711" s="3">
        <v>713</v>
      </c>
      <c r="AD711" s="3">
        <v>5784</v>
      </c>
      <c r="AE711" s="3">
        <v>12806</v>
      </c>
      <c r="AF711" s="3" t="s">
        <v>108</v>
      </c>
      <c r="AG711" s="3">
        <v>95593</v>
      </c>
      <c r="AH711" s="3">
        <v>28738</v>
      </c>
      <c r="AI711" s="3">
        <v>115</v>
      </c>
      <c r="AK711" s="3">
        <v>70</v>
      </c>
      <c r="AL711" s="3">
        <v>160</v>
      </c>
      <c r="AM711" s="3">
        <v>540</v>
      </c>
      <c r="AN711" s="3">
        <v>960067</v>
      </c>
      <c r="AO711" s="3">
        <v>1</v>
      </c>
      <c r="AP711" s="3">
        <v>6520</v>
      </c>
      <c r="AQ711" s="3">
        <v>46898</v>
      </c>
      <c r="AR711" s="5">
        <v>36349</v>
      </c>
      <c r="AS711" s="3">
        <v>28640</v>
      </c>
      <c r="AT711" s="3">
        <v>550</v>
      </c>
      <c r="AU711" s="3">
        <v>1850</v>
      </c>
      <c r="AW711" s="3">
        <v>3753.7890000000002</v>
      </c>
      <c r="AX711" s="3">
        <v>7540</v>
      </c>
      <c r="AY711" s="3">
        <v>266.39699999999999</v>
      </c>
      <c r="AZ711" s="3">
        <v>0</v>
      </c>
      <c r="BA711" s="3">
        <v>0</v>
      </c>
      <c r="BB711" s="3">
        <v>107493</v>
      </c>
      <c r="BC711" s="3">
        <v>19</v>
      </c>
      <c r="BD711" s="3">
        <v>14703</v>
      </c>
      <c r="BE711" s="3">
        <v>19</v>
      </c>
      <c r="BF711" s="3">
        <v>32619</v>
      </c>
      <c r="BG711" s="3">
        <v>19</v>
      </c>
      <c r="BH711" s="3">
        <v>196</v>
      </c>
      <c r="BI711" s="3">
        <v>19</v>
      </c>
      <c r="BJ711" s="3">
        <v>12452</v>
      </c>
      <c r="BK711" s="3">
        <v>12583</v>
      </c>
      <c r="BL711" s="3">
        <v>0.71</v>
      </c>
      <c r="BM711" s="3">
        <v>47.1</v>
      </c>
      <c r="BN711" s="5">
        <v>32191</v>
      </c>
      <c r="BO711" s="3">
        <v>1</v>
      </c>
      <c r="BP711" s="3">
        <v>1</v>
      </c>
      <c r="BQ711" s="3" t="s">
        <v>842</v>
      </c>
      <c r="BR711" s="3" t="s">
        <v>165</v>
      </c>
      <c r="BS711" s="3">
        <v>126864</v>
      </c>
      <c r="BT711" s="3">
        <v>131</v>
      </c>
      <c r="BV711" s="3" t="s">
        <v>1575</v>
      </c>
      <c r="BW711" s="3" t="s">
        <v>99</v>
      </c>
      <c r="BX711" s="3">
        <v>3</v>
      </c>
      <c r="BY711" s="3" t="s">
        <v>100</v>
      </c>
      <c r="BZ711" s="3">
        <v>1</v>
      </c>
      <c r="CA711" s="3" t="s">
        <v>101</v>
      </c>
      <c r="CD711" s="3">
        <v>29.368079399999999</v>
      </c>
      <c r="CE711" s="3">
        <v>636</v>
      </c>
      <c r="CF711" s="3">
        <v>-95.131949500000005</v>
      </c>
      <c r="CI711" s="3" t="s">
        <v>102</v>
      </c>
      <c r="CJ711" s="3" t="s">
        <v>89</v>
      </c>
      <c r="CK711" s="3" t="s">
        <v>1576</v>
      </c>
      <c r="CL711" s="3">
        <v>208023</v>
      </c>
      <c r="CM711" s="3">
        <v>2705</v>
      </c>
      <c r="CN711" s="3">
        <v>10154</v>
      </c>
      <c r="CO711" s="3">
        <v>161</v>
      </c>
      <c r="CP711" s="3">
        <v>0</v>
      </c>
    </row>
    <row r="712" spans="1:94" ht="60">
      <c r="A712" s="4">
        <v>42201320820000</v>
      </c>
      <c r="B712" s="7">
        <v>4220132082</v>
      </c>
      <c r="C712" s="4">
        <f>COUNTIF(Table2[API 10/UWI],Table1[[#This Row],[Cleaned API]])</f>
        <v>0</v>
      </c>
      <c r="D712" s="7" t="str">
        <f>IFERROR(INDEX(Table2[Permit Type],MATCH(Table1[[#This Row],[Cleaned API]],Table2[API 10/UWI],0)), "Not in Permit List")</f>
        <v>Not in Permit List</v>
      </c>
      <c r="E712" s="7" t="str">
        <f>IF(AND(Table1[[#This Row],[Occurences in Magnum Permit List]]&gt;0, Table1[[#This Row],[Data Pull Permit Type]]="NewDrill"), "Y", "N")</f>
        <v>N</v>
      </c>
      <c r="F712" s="3" t="s">
        <v>89</v>
      </c>
      <c r="G712" s="3" t="s">
        <v>539</v>
      </c>
      <c r="H712" s="8">
        <v>3</v>
      </c>
      <c r="I712" s="3" t="s">
        <v>540</v>
      </c>
      <c r="J712" s="3" t="str">
        <f>LEFT(Table1[[#This Row],[County/Parish]],LEN(Table1[[#This Row],[County/Parish]])-5)</f>
        <v>HARRIS</v>
      </c>
      <c r="K712" s="3" t="s">
        <v>541</v>
      </c>
      <c r="L712" s="3" t="s">
        <v>93</v>
      </c>
      <c r="M712" s="3" t="s">
        <v>94</v>
      </c>
      <c r="N712" s="3" t="s">
        <v>95</v>
      </c>
      <c r="O712" s="3">
        <v>11500</v>
      </c>
      <c r="P712" s="5">
        <v>32010</v>
      </c>
      <c r="Q712" s="5">
        <v>32051</v>
      </c>
      <c r="R712" s="5">
        <v>32203</v>
      </c>
      <c r="S712" s="3">
        <v>6</v>
      </c>
      <c r="T712" s="3">
        <v>4059665</v>
      </c>
      <c r="V712" s="3">
        <v>110836</v>
      </c>
      <c r="X712" s="3">
        <v>1944</v>
      </c>
      <c r="Y712" s="3">
        <v>82773</v>
      </c>
      <c r="Z712" s="3">
        <v>3348</v>
      </c>
      <c r="AA712" s="3">
        <v>787447</v>
      </c>
      <c r="AC712" s="3">
        <v>16844</v>
      </c>
      <c r="AD712" s="3">
        <v>806232</v>
      </c>
      <c r="AE712" s="3">
        <v>110836</v>
      </c>
      <c r="AF712" s="3" t="s">
        <v>108</v>
      </c>
      <c r="AG712" s="3">
        <v>4059665</v>
      </c>
      <c r="AH712" s="3">
        <v>787447</v>
      </c>
      <c r="AI712" s="3">
        <v>3348</v>
      </c>
      <c r="AK712" s="3">
        <v>1514</v>
      </c>
      <c r="AL712" s="3">
        <v>8064</v>
      </c>
      <c r="AM712" s="3">
        <v>39300</v>
      </c>
      <c r="AN712" s="3">
        <v>48385433</v>
      </c>
      <c r="AO712" s="3">
        <v>69</v>
      </c>
      <c r="AR712" s="5">
        <v>42491</v>
      </c>
      <c r="AT712" s="3">
        <v>0</v>
      </c>
      <c r="AU712" s="3">
        <v>0</v>
      </c>
      <c r="AV712" s="3">
        <v>25950</v>
      </c>
      <c r="AW712" s="3">
        <v>36627.675000000003</v>
      </c>
      <c r="AX712" s="3">
        <v>36630</v>
      </c>
      <c r="AY712" s="3">
        <v>27.302</v>
      </c>
      <c r="AZ712" s="3">
        <v>38.5</v>
      </c>
      <c r="BA712" s="3">
        <v>23.5</v>
      </c>
      <c r="BB712" s="3">
        <v>1179007</v>
      </c>
      <c r="BC712" s="3">
        <v>2</v>
      </c>
      <c r="BD712" s="3">
        <v>45426</v>
      </c>
      <c r="BE712" s="3">
        <v>2</v>
      </c>
      <c r="BF712" s="3">
        <v>241927</v>
      </c>
      <c r="BG712" s="3">
        <v>2</v>
      </c>
      <c r="BH712" s="3">
        <v>1452</v>
      </c>
      <c r="BI712" s="3">
        <v>2</v>
      </c>
      <c r="BJ712" s="3">
        <v>10930</v>
      </c>
      <c r="BK712" s="3">
        <v>10959</v>
      </c>
      <c r="BL712" s="3">
        <v>0.65</v>
      </c>
      <c r="BM712" s="3">
        <v>47.4</v>
      </c>
      <c r="BN712" s="5">
        <v>32054</v>
      </c>
      <c r="BO712" s="3">
        <v>1</v>
      </c>
      <c r="BP712" s="3">
        <v>1</v>
      </c>
      <c r="BQ712" s="3" t="s">
        <v>842</v>
      </c>
      <c r="BR712" s="3" t="s">
        <v>331</v>
      </c>
      <c r="BS712" s="3">
        <v>125468</v>
      </c>
      <c r="BT712" s="3">
        <v>29</v>
      </c>
      <c r="BV712" s="3" t="s">
        <v>542</v>
      </c>
      <c r="BW712" s="3" t="s">
        <v>99</v>
      </c>
      <c r="BX712" s="3">
        <v>3</v>
      </c>
      <c r="BY712" s="3" t="s">
        <v>100</v>
      </c>
      <c r="CA712" s="3" t="s">
        <v>101</v>
      </c>
      <c r="CD712" s="3">
        <v>29.859592599999999</v>
      </c>
      <c r="CE712" s="3">
        <v>54</v>
      </c>
      <c r="CF712" s="3">
        <v>-94.973339300000006</v>
      </c>
      <c r="CI712" s="3" t="s">
        <v>102</v>
      </c>
      <c r="CJ712" s="3" t="s">
        <v>89</v>
      </c>
      <c r="CK712" s="3" t="s">
        <v>543</v>
      </c>
      <c r="CL712" s="3">
        <v>207831</v>
      </c>
      <c r="CM712" s="3">
        <v>110836</v>
      </c>
      <c r="CN712" s="3">
        <v>4059665</v>
      </c>
      <c r="CO712" s="3">
        <v>3348</v>
      </c>
      <c r="CP712" s="3">
        <v>0</v>
      </c>
    </row>
    <row r="713" spans="1:94" ht="60">
      <c r="A713" s="4">
        <v>42089304800000</v>
      </c>
      <c r="B713" s="7">
        <v>4208930480</v>
      </c>
      <c r="C713" s="4">
        <f>COUNTIF(Table2[API 10/UWI],Table1[[#This Row],[Cleaned API]])</f>
        <v>2</v>
      </c>
      <c r="D713" s="7" t="str">
        <f>IFERROR(INDEX(Table2[Permit Type],MATCH(Table1[[#This Row],[Cleaned API]],Table2[API 10/UWI],0)), "Not in Permit List")</f>
        <v>DeepenWithinCasing</v>
      </c>
      <c r="E713" s="7" t="str">
        <f>IF(AND(Table1[[#This Row],[Occurences in Magnum Permit List]]&gt;0, Table1[[#This Row],[Data Pull Permit Type]]="NewDrill"), "Y", "N")</f>
        <v>N</v>
      </c>
      <c r="F713" s="3" t="s">
        <v>502</v>
      </c>
      <c r="G713" s="3" t="s">
        <v>1540</v>
      </c>
      <c r="H713" s="8">
        <v>1</v>
      </c>
      <c r="I713" s="3" t="s">
        <v>179</v>
      </c>
      <c r="J713" s="3" t="str">
        <f>LEFT(Table1[[#This Row],[County/Parish]],LEN(Table1[[#This Row],[County/Parish]])-5)</f>
        <v>COLORADO</v>
      </c>
      <c r="K713" s="3">
        <v>9350</v>
      </c>
      <c r="L713" s="3" t="s">
        <v>93</v>
      </c>
      <c r="M713" s="3" t="s">
        <v>94</v>
      </c>
      <c r="N713" s="3" t="s">
        <v>119</v>
      </c>
      <c r="O713" s="3">
        <v>10417</v>
      </c>
      <c r="P713" s="5">
        <v>32790</v>
      </c>
      <c r="Q713" s="5">
        <v>31564</v>
      </c>
      <c r="R713" s="5">
        <v>32660</v>
      </c>
      <c r="S713" s="3">
        <v>34</v>
      </c>
      <c r="T713" s="3">
        <v>338356</v>
      </c>
      <c r="V713" s="3">
        <v>6442</v>
      </c>
      <c r="X713" s="3">
        <v>80</v>
      </c>
      <c r="Y713" s="3">
        <v>5684</v>
      </c>
      <c r="Z713" s="3">
        <v>2928</v>
      </c>
      <c r="AA713" s="3">
        <v>62835</v>
      </c>
      <c r="AC713" s="3">
        <v>71</v>
      </c>
      <c r="AD713" s="3">
        <v>2455</v>
      </c>
      <c r="AE713" s="3">
        <v>1662</v>
      </c>
      <c r="AF713" s="3" t="s">
        <v>108</v>
      </c>
      <c r="AG713" s="3">
        <v>63574</v>
      </c>
      <c r="AH713" s="3">
        <v>12258</v>
      </c>
      <c r="AI713" s="3">
        <v>1053</v>
      </c>
      <c r="AJ713" s="3" t="s">
        <v>181</v>
      </c>
      <c r="AK713" s="3">
        <v>15</v>
      </c>
      <c r="AL713" s="3">
        <v>106</v>
      </c>
      <c r="AM713" s="3">
        <v>544</v>
      </c>
      <c r="AN713" s="3">
        <v>633065</v>
      </c>
      <c r="AO713" s="3">
        <v>51</v>
      </c>
      <c r="AP713" s="3">
        <v>1878</v>
      </c>
      <c r="AQ713" s="3">
        <v>92095</v>
      </c>
      <c r="AR713" s="5">
        <v>32813</v>
      </c>
      <c r="AS713" s="3">
        <v>576</v>
      </c>
      <c r="AT713" s="3">
        <v>0</v>
      </c>
      <c r="AU713" s="3">
        <v>0</v>
      </c>
      <c r="AV713" s="3">
        <v>36850</v>
      </c>
      <c r="AW713" s="3">
        <v>69360.047999999995</v>
      </c>
      <c r="AX713" s="3">
        <v>52520</v>
      </c>
      <c r="AY713" s="3">
        <v>14.417999999999999</v>
      </c>
      <c r="AZ713" s="3">
        <v>27.1</v>
      </c>
      <c r="BA713" s="3">
        <v>14.1</v>
      </c>
      <c r="BB713" s="3">
        <v>22127</v>
      </c>
      <c r="BC713" s="3">
        <v>24</v>
      </c>
      <c r="BD713" s="3">
        <v>458</v>
      </c>
      <c r="BE713" s="3">
        <v>2</v>
      </c>
      <c r="BF713" s="3">
        <v>4057</v>
      </c>
      <c r="BG713" s="3">
        <v>24</v>
      </c>
      <c r="BH713" s="3">
        <v>24</v>
      </c>
      <c r="BI713" s="3">
        <v>24</v>
      </c>
      <c r="BJ713" s="3">
        <v>9046</v>
      </c>
      <c r="BK713" s="3">
        <v>9056</v>
      </c>
      <c r="BL713" s="3">
        <v>0.74</v>
      </c>
      <c r="BM713" s="3">
        <v>6.3</v>
      </c>
      <c r="BN713" s="5">
        <v>31589</v>
      </c>
      <c r="BO713" s="3">
        <v>1</v>
      </c>
      <c r="BP713" s="3">
        <v>1</v>
      </c>
      <c r="BQ713" s="3" t="s">
        <v>1269</v>
      </c>
      <c r="BR713" s="3" t="s">
        <v>1241</v>
      </c>
      <c r="BS713" s="3">
        <v>121685</v>
      </c>
      <c r="BT713" s="3">
        <v>10</v>
      </c>
      <c r="BV713" s="3" t="s">
        <v>1494</v>
      </c>
      <c r="BW713" s="3" t="s">
        <v>99</v>
      </c>
      <c r="BX713" s="3">
        <v>3</v>
      </c>
      <c r="BY713" s="3" t="s">
        <v>100</v>
      </c>
      <c r="CA713" s="3" t="s">
        <v>101</v>
      </c>
      <c r="CD713" s="3">
        <v>29.709735299999998</v>
      </c>
      <c r="CE713" s="3">
        <v>44</v>
      </c>
      <c r="CF713" s="3">
        <v>-96.535956600000006</v>
      </c>
      <c r="CI713" s="3" t="s">
        <v>102</v>
      </c>
      <c r="CJ713" s="3" t="s">
        <v>502</v>
      </c>
      <c r="CK713" s="3" t="s">
        <v>1495</v>
      </c>
      <c r="CL713" s="3">
        <v>207417</v>
      </c>
      <c r="CM713" s="3">
        <v>1672</v>
      </c>
      <c r="CN713" s="3">
        <v>115970</v>
      </c>
      <c r="CO713" s="3">
        <v>991</v>
      </c>
      <c r="CP713" s="3">
        <v>0</v>
      </c>
    </row>
    <row r="714" spans="1:94" ht="30">
      <c r="A714" s="4">
        <v>42039313490000</v>
      </c>
      <c r="B714" s="7">
        <v>4203931349</v>
      </c>
      <c r="C714" s="4">
        <f>COUNTIF(Table2[API 10/UWI],Table1[[#This Row],[Cleaned API]])</f>
        <v>1</v>
      </c>
      <c r="D714" s="7" t="str">
        <f>IFERROR(INDEX(Table2[Permit Type],MATCH(Table1[[#This Row],[Cleaned API]],Table2[API 10/UWI],0)), "Not in Permit List")</f>
        <v>DeepenWithinCasing</v>
      </c>
      <c r="E714" s="7" t="str">
        <f>IF(AND(Table1[[#This Row],[Occurences in Magnum Permit List]]&gt;0, Table1[[#This Row],[Data Pull Permit Type]]="NewDrill"), "Y", "N")</f>
        <v>N</v>
      </c>
      <c r="F714" s="3" t="s">
        <v>89</v>
      </c>
      <c r="G714" s="3" t="s">
        <v>1577</v>
      </c>
      <c r="H714" s="8" t="s">
        <v>978</v>
      </c>
      <c r="I714" s="3" t="s">
        <v>112</v>
      </c>
      <c r="J714" s="3" t="str">
        <f>LEFT(Table1[[#This Row],[County/Parish]],LEN(Table1[[#This Row],[County/Parish]])-5)</f>
        <v>BRAZORIA</v>
      </c>
      <c r="K714" s="3" t="s">
        <v>503</v>
      </c>
      <c r="L714" s="3" t="s">
        <v>93</v>
      </c>
      <c r="M714" s="3" t="s">
        <v>94</v>
      </c>
      <c r="N714" s="3" t="s">
        <v>95</v>
      </c>
      <c r="O714" s="3">
        <v>13477</v>
      </c>
      <c r="P714" s="5">
        <v>31534</v>
      </c>
      <c r="Q714" s="5">
        <v>31533</v>
      </c>
      <c r="R714" s="5">
        <v>34151</v>
      </c>
      <c r="S714" s="3">
        <v>85</v>
      </c>
      <c r="T714" s="3">
        <v>520938</v>
      </c>
      <c r="V714" s="3">
        <v>7240</v>
      </c>
      <c r="X714" s="3">
        <v>275</v>
      </c>
      <c r="Y714" s="3">
        <v>6769</v>
      </c>
      <c r="Z714" s="3">
        <v>169371</v>
      </c>
      <c r="AA714" s="3">
        <v>94063</v>
      </c>
      <c r="AC714" s="3">
        <v>9</v>
      </c>
      <c r="AD714" s="3">
        <v>400</v>
      </c>
      <c r="AE714" s="3">
        <v>47</v>
      </c>
      <c r="AF714" s="3" t="s">
        <v>108</v>
      </c>
      <c r="AG714" s="3">
        <v>5739</v>
      </c>
      <c r="AH714" s="3">
        <v>1004</v>
      </c>
      <c r="AI714" s="3">
        <v>287</v>
      </c>
      <c r="AK714" s="3">
        <v>0</v>
      </c>
      <c r="AL714" s="3">
        <v>3</v>
      </c>
      <c r="AM714" s="3">
        <v>16</v>
      </c>
      <c r="AN714" s="3">
        <v>15567</v>
      </c>
      <c r="AO714" s="3">
        <v>541</v>
      </c>
      <c r="AP714" s="3">
        <v>382</v>
      </c>
      <c r="AQ714" s="3">
        <v>33716</v>
      </c>
      <c r="AR714" s="5">
        <v>38292</v>
      </c>
      <c r="AS714" s="3">
        <v>5436</v>
      </c>
      <c r="AT714" s="3">
        <v>0</v>
      </c>
      <c r="AU714" s="3">
        <v>0</v>
      </c>
      <c r="AW714" s="3">
        <v>53310.262999999999</v>
      </c>
      <c r="AX714" s="3">
        <v>71950</v>
      </c>
      <c r="AY714" s="3">
        <v>18.757999999999999</v>
      </c>
      <c r="AZ714" s="3">
        <v>0</v>
      </c>
      <c r="BA714" s="3">
        <v>40.6</v>
      </c>
      <c r="BB714" s="3">
        <v>32027</v>
      </c>
      <c r="BC714" s="3">
        <v>35</v>
      </c>
      <c r="BD714" s="3">
        <v>421</v>
      </c>
      <c r="BE714" s="3">
        <v>34</v>
      </c>
      <c r="BF714" s="3">
        <v>5740</v>
      </c>
      <c r="BG714" s="3">
        <v>35</v>
      </c>
      <c r="BH714" s="3">
        <v>34</v>
      </c>
      <c r="BI714" s="3">
        <v>35</v>
      </c>
      <c r="BJ714" s="3">
        <v>12577</v>
      </c>
      <c r="BK714" s="3">
        <v>12634</v>
      </c>
      <c r="BL714" s="3">
        <v>0.63</v>
      </c>
      <c r="BM714" s="3">
        <v>48</v>
      </c>
      <c r="BN714" s="5">
        <v>32449</v>
      </c>
      <c r="BO714" s="3">
        <v>1</v>
      </c>
      <c r="BP714" s="3">
        <v>1</v>
      </c>
      <c r="BS714" s="3">
        <v>121304</v>
      </c>
      <c r="BT714" s="3">
        <v>57</v>
      </c>
      <c r="BV714" s="3" t="s">
        <v>504</v>
      </c>
      <c r="BW714" s="3" t="s">
        <v>99</v>
      </c>
      <c r="BX714" s="3">
        <v>3</v>
      </c>
      <c r="BY714" s="3" t="s">
        <v>100</v>
      </c>
      <c r="BZ714" s="3">
        <v>65</v>
      </c>
      <c r="CA714" s="3" t="s">
        <v>101</v>
      </c>
      <c r="CD714" s="3">
        <v>28.995428100000002</v>
      </c>
      <c r="CE714" s="3">
        <v>26</v>
      </c>
      <c r="CF714" s="3">
        <v>-95.6966331</v>
      </c>
      <c r="CI714" s="3" t="s">
        <v>102</v>
      </c>
      <c r="CJ714" s="3" t="s">
        <v>89</v>
      </c>
      <c r="CK714" s="3" t="s">
        <v>505</v>
      </c>
      <c r="CL714" s="3">
        <v>207359</v>
      </c>
      <c r="CM714" s="3">
        <v>419</v>
      </c>
      <c r="CN714" s="3">
        <v>22337</v>
      </c>
      <c r="CO714" s="3">
        <v>1785</v>
      </c>
      <c r="CP714" s="3">
        <v>0</v>
      </c>
    </row>
    <row r="715" spans="1:94" ht="75">
      <c r="A715" s="4">
        <v>42481319540000</v>
      </c>
      <c r="B715" s="7">
        <v>4248131954</v>
      </c>
      <c r="C715" s="4">
        <f>COUNTIF(Table2[API 10/UWI],Table1[[#This Row],[Cleaned API]])</f>
        <v>0</v>
      </c>
      <c r="D715" s="7" t="str">
        <f>IFERROR(INDEX(Table2[Permit Type],MATCH(Table1[[#This Row],[Cleaned API]],Table2[API 10/UWI],0)), "Not in Permit List")</f>
        <v>Not in Permit List</v>
      </c>
      <c r="E715" s="7" t="str">
        <f>IF(AND(Table1[[#This Row],[Occurences in Magnum Permit List]]&gt;0, Table1[[#This Row],[Data Pull Permit Type]]="NewDrill"), "Y", "N")</f>
        <v>N</v>
      </c>
      <c r="F715" s="3" t="s">
        <v>502</v>
      </c>
      <c r="G715" s="3" t="s">
        <v>1578</v>
      </c>
      <c r="H715" s="8">
        <v>3</v>
      </c>
      <c r="I715" s="3" t="s">
        <v>142</v>
      </c>
      <c r="J715" s="3" t="str">
        <f>LEFT(Table1[[#This Row],[County/Parish]],LEN(Table1[[#This Row],[County/Parish]])-5)</f>
        <v>WHARTON</v>
      </c>
      <c r="K715" s="3" t="s">
        <v>1579</v>
      </c>
      <c r="L715" s="3" t="s">
        <v>93</v>
      </c>
      <c r="M715" s="3" t="s">
        <v>194</v>
      </c>
      <c r="N715" s="3" t="s">
        <v>95</v>
      </c>
      <c r="O715" s="3">
        <v>14000</v>
      </c>
      <c r="P715" s="5">
        <v>31378</v>
      </c>
      <c r="Q715" s="5">
        <v>31413</v>
      </c>
      <c r="R715" s="5">
        <v>37257</v>
      </c>
      <c r="S715" s="3">
        <v>157</v>
      </c>
      <c r="T715" s="3">
        <v>113677</v>
      </c>
      <c r="V715" s="3">
        <v>171</v>
      </c>
      <c r="Y715" s="3">
        <v>13</v>
      </c>
      <c r="Z715" s="3">
        <v>7369</v>
      </c>
      <c r="AA715" s="3">
        <v>19117</v>
      </c>
      <c r="AC715" s="3">
        <v>25</v>
      </c>
      <c r="AD715" s="3">
        <v>2322</v>
      </c>
      <c r="AE715" s="3">
        <v>71</v>
      </c>
      <c r="AF715" s="3" t="s">
        <v>108</v>
      </c>
      <c r="AG715" s="3">
        <v>13748</v>
      </c>
      <c r="AH715" s="3">
        <v>2362</v>
      </c>
      <c r="AI715" s="3">
        <v>770</v>
      </c>
      <c r="AK715" s="3">
        <v>1</v>
      </c>
      <c r="AL715" s="3">
        <v>8</v>
      </c>
      <c r="AM715" s="3">
        <v>41</v>
      </c>
      <c r="AN715" s="3">
        <v>47536</v>
      </c>
      <c r="AO715" s="3">
        <v>1</v>
      </c>
      <c r="AQ715" s="3">
        <v>127</v>
      </c>
      <c r="AR715" s="5">
        <v>37240</v>
      </c>
      <c r="AS715" s="3">
        <v>1</v>
      </c>
      <c r="AT715" s="3">
        <v>2000</v>
      </c>
      <c r="AU715" s="3">
        <v>3700</v>
      </c>
      <c r="AV715" s="3">
        <v>38370</v>
      </c>
      <c r="AX715" s="3">
        <v>664780</v>
      </c>
      <c r="AZ715" s="3">
        <v>26.1</v>
      </c>
      <c r="BA715" s="3">
        <v>0</v>
      </c>
      <c r="BB715" s="3">
        <v>4542</v>
      </c>
      <c r="BC715" s="3">
        <v>12</v>
      </c>
      <c r="BD715" s="3">
        <v>30</v>
      </c>
      <c r="BE715" s="3">
        <v>2</v>
      </c>
      <c r="BF715" s="3">
        <v>758</v>
      </c>
      <c r="BG715" s="3">
        <v>12</v>
      </c>
      <c r="BH715" s="3">
        <v>5</v>
      </c>
      <c r="BI715" s="3">
        <v>12</v>
      </c>
      <c r="BJ715" s="3">
        <v>10968</v>
      </c>
      <c r="BK715" s="3">
        <v>11116</v>
      </c>
      <c r="BL715" s="3">
        <v>0.66</v>
      </c>
      <c r="BN715" s="5">
        <v>31414</v>
      </c>
      <c r="BO715" s="3">
        <v>1</v>
      </c>
      <c r="BP715" s="3">
        <v>1</v>
      </c>
      <c r="BQ715" s="3" t="s">
        <v>928</v>
      </c>
      <c r="BR715" s="3" t="s">
        <v>1580</v>
      </c>
      <c r="BS715" s="3">
        <v>120046</v>
      </c>
      <c r="BT715" s="3">
        <v>148</v>
      </c>
      <c r="BV715" s="3" t="s">
        <v>1581</v>
      </c>
      <c r="BW715" s="3" t="s">
        <v>99</v>
      </c>
      <c r="BX715" s="3">
        <v>3</v>
      </c>
      <c r="BY715" s="3" t="s">
        <v>100</v>
      </c>
      <c r="CA715" s="3" t="s">
        <v>101</v>
      </c>
      <c r="CD715" s="3">
        <v>29.471417500000001</v>
      </c>
      <c r="CE715" s="3">
        <v>53</v>
      </c>
      <c r="CF715" s="3">
        <v>-96.283722900000001</v>
      </c>
      <c r="CI715" s="3" t="s">
        <v>102</v>
      </c>
      <c r="CJ715" s="3" t="s">
        <v>502</v>
      </c>
      <c r="CK715" s="3" t="s">
        <v>1582</v>
      </c>
      <c r="CL715" s="3">
        <v>207214</v>
      </c>
      <c r="CN715" s="3">
        <v>71</v>
      </c>
      <c r="CO715" s="3">
        <v>5</v>
      </c>
      <c r="CP715" s="3">
        <v>0</v>
      </c>
    </row>
    <row r="716" spans="1:94" ht="45">
      <c r="A716" s="4">
        <v>42167310380000</v>
      </c>
      <c r="B716" s="7">
        <v>4216731038</v>
      </c>
      <c r="C716" s="4">
        <f>COUNTIF(Table2[API 10/UWI],Table1[[#This Row],[Cleaned API]])</f>
        <v>2</v>
      </c>
      <c r="D716" s="7" t="str">
        <f>IFERROR(INDEX(Table2[Permit Type],MATCH(Table1[[#This Row],[Cleaned API]],Table2[API 10/UWI],0)), "Not in Permit List")</f>
        <v>PlugBack</v>
      </c>
      <c r="E716" s="7" t="str">
        <f>IF(AND(Table1[[#This Row],[Occurences in Magnum Permit List]]&gt;0, Table1[[#This Row],[Data Pull Permit Type]]="NewDrill"), "Y", "N")</f>
        <v>N</v>
      </c>
      <c r="F716" s="3" t="s">
        <v>502</v>
      </c>
      <c r="G716" s="3" t="s">
        <v>1583</v>
      </c>
      <c r="H716" s="8">
        <v>1</v>
      </c>
      <c r="I716" s="3" t="s">
        <v>566</v>
      </c>
      <c r="J716" s="3" t="str">
        <f>LEFT(Table1[[#This Row],[County/Parish]],LEN(Table1[[#This Row],[County/Parish]])-5)</f>
        <v>GALVESTON</v>
      </c>
      <c r="K716" s="6">
        <v>14280</v>
      </c>
      <c r="L716" s="3" t="s">
        <v>93</v>
      </c>
      <c r="M716" s="3" t="s">
        <v>94</v>
      </c>
      <c r="N716" s="3" t="s">
        <v>95</v>
      </c>
      <c r="O716" s="3">
        <v>14680</v>
      </c>
      <c r="P716" s="5">
        <v>31158</v>
      </c>
      <c r="Q716" s="5">
        <v>31260</v>
      </c>
      <c r="R716" s="5">
        <v>32905</v>
      </c>
      <c r="S716" s="3">
        <v>43</v>
      </c>
      <c r="T716" s="3">
        <v>2385183</v>
      </c>
      <c r="V716" s="3">
        <v>162127</v>
      </c>
      <c r="Y716" s="3">
        <v>7</v>
      </c>
      <c r="Z716" s="3">
        <v>10524</v>
      </c>
      <c r="AA716" s="3">
        <v>559658</v>
      </c>
      <c r="AC716" s="3">
        <v>333</v>
      </c>
      <c r="AD716" s="3">
        <v>3438</v>
      </c>
      <c r="AE716" s="3">
        <v>32300</v>
      </c>
      <c r="AF716" s="3" t="s">
        <v>108</v>
      </c>
      <c r="AG716" s="3">
        <v>321557</v>
      </c>
      <c r="AH716" s="3">
        <v>85893</v>
      </c>
      <c r="AI716" s="3">
        <v>1107</v>
      </c>
      <c r="AK716" s="3">
        <v>309</v>
      </c>
      <c r="AL716" s="3">
        <v>819</v>
      </c>
      <c r="AM716" s="3">
        <v>3058</v>
      </c>
      <c r="AN716" s="3">
        <v>4911400</v>
      </c>
      <c r="AO716" s="3">
        <v>0</v>
      </c>
      <c r="AP716" s="3">
        <v>1812</v>
      </c>
      <c r="AQ716" s="3">
        <v>54400</v>
      </c>
      <c r="AR716" s="5">
        <v>32902</v>
      </c>
      <c r="AS716" s="3">
        <v>1301</v>
      </c>
      <c r="AT716" s="3">
        <v>400</v>
      </c>
      <c r="AU716" s="3">
        <v>750</v>
      </c>
      <c r="AW716" s="3">
        <v>20486.691999999999</v>
      </c>
      <c r="AX716" s="3">
        <v>14710</v>
      </c>
      <c r="AY716" s="3">
        <v>48.811999999999998</v>
      </c>
      <c r="AZ716" s="3">
        <v>0</v>
      </c>
      <c r="BA716" s="3">
        <v>0</v>
      </c>
      <c r="BB716" s="3">
        <v>116305</v>
      </c>
      <c r="BC716" s="3">
        <v>5</v>
      </c>
      <c r="BD716" s="3">
        <v>11818</v>
      </c>
      <c r="BE716" s="3">
        <v>5</v>
      </c>
      <c r="BF716" s="3">
        <v>31202</v>
      </c>
      <c r="BG716" s="3">
        <v>5</v>
      </c>
      <c r="BH716" s="3">
        <v>187</v>
      </c>
      <c r="BI716" s="3">
        <v>5</v>
      </c>
      <c r="BJ716" s="3">
        <v>14280</v>
      </c>
      <c r="BK716" s="3">
        <v>14288</v>
      </c>
      <c r="BL716" s="3">
        <v>0.68</v>
      </c>
      <c r="BM716" s="3">
        <v>50.1</v>
      </c>
      <c r="BN716" s="5">
        <v>31260</v>
      </c>
      <c r="BO716" s="3">
        <v>1</v>
      </c>
      <c r="BP716" s="3">
        <v>1</v>
      </c>
      <c r="BQ716" s="3" t="s">
        <v>1564</v>
      </c>
      <c r="BR716" s="3" t="s">
        <v>1163</v>
      </c>
      <c r="BS716" s="3">
        <v>118951</v>
      </c>
      <c r="BT716" s="3">
        <v>8</v>
      </c>
      <c r="BV716" s="3" t="s">
        <v>1565</v>
      </c>
      <c r="BW716" s="3" t="s">
        <v>99</v>
      </c>
      <c r="BX716" s="3">
        <v>3</v>
      </c>
      <c r="BY716" s="3" t="s">
        <v>100</v>
      </c>
      <c r="CA716" s="3" t="s">
        <v>101</v>
      </c>
      <c r="CD716" s="3">
        <v>29.338584300000001</v>
      </c>
      <c r="CE716" s="3">
        <v>5</v>
      </c>
      <c r="CF716" s="3">
        <v>-95.123599900000002</v>
      </c>
      <c r="CI716" s="3" t="s">
        <v>102</v>
      </c>
      <c r="CJ716" s="3" t="s">
        <v>502</v>
      </c>
      <c r="CK716" s="3" t="s">
        <v>1566</v>
      </c>
      <c r="CL716" s="3">
        <v>207069</v>
      </c>
      <c r="CM716" s="3">
        <v>263</v>
      </c>
      <c r="CN716" s="3">
        <v>5388</v>
      </c>
      <c r="CO716" s="3">
        <v>172</v>
      </c>
      <c r="CP716" s="3">
        <v>0</v>
      </c>
    </row>
    <row r="717" spans="1:94" ht="60">
      <c r="A717" s="4">
        <v>42039305750000</v>
      </c>
      <c r="B717" s="7">
        <v>4203930575</v>
      </c>
      <c r="C717" s="4">
        <f>COUNTIF(Table2[API 10/UWI],Table1[[#This Row],[Cleaned API]])</f>
        <v>0</v>
      </c>
      <c r="D717" s="7" t="str">
        <f>IFERROR(INDEX(Table2[Permit Type],MATCH(Table1[[#This Row],[Cleaned API]],Table2[API 10/UWI],0)), "Not in Permit List")</f>
        <v>Not in Permit List</v>
      </c>
      <c r="E717" s="7" t="str">
        <f>IF(AND(Table1[[#This Row],[Occurences in Magnum Permit List]]&gt;0, Table1[[#This Row],[Data Pull Permit Type]]="NewDrill"), "Y", "N")</f>
        <v>N</v>
      </c>
      <c r="F717" s="3" t="s">
        <v>89</v>
      </c>
      <c r="G717" s="3" t="s">
        <v>414</v>
      </c>
      <c r="H717" s="8">
        <v>3</v>
      </c>
      <c r="I717" s="3" t="s">
        <v>112</v>
      </c>
      <c r="J717" s="3" t="str">
        <f>LEFT(Table1[[#This Row],[County/Parish]],LEN(Table1[[#This Row],[County/Parish]])-5)</f>
        <v>BRAZORIA</v>
      </c>
      <c r="K717" s="3">
        <v>9850</v>
      </c>
      <c r="L717" s="3" t="s">
        <v>93</v>
      </c>
      <c r="M717" s="3" t="s">
        <v>94</v>
      </c>
      <c r="N717" s="3" t="s">
        <v>95</v>
      </c>
      <c r="O717" s="3">
        <v>10410</v>
      </c>
      <c r="P717" s="5">
        <v>40660</v>
      </c>
      <c r="Q717" s="5">
        <v>31229</v>
      </c>
      <c r="R717" s="5">
        <v>32021</v>
      </c>
      <c r="S717" s="3">
        <v>6</v>
      </c>
      <c r="T717" s="3">
        <v>5069</v>
      </c>
      <c r="Y717" s="3">
        <v>424</v>
      </c>
      <c r="Z717" s="3">
        <v>0</v>
      </c>
      <c r="AA717" s="3">
        <v>845</v>
      </c>
      <c r="AD717" s="3">
        <v>1223</v>
      </c>
      <c r="AE717" s="3">
        <v>0</v>
      </c>
      <c r="AF717" s="3" t="s">
        <v>108</v>
      </c>
      <c r="AG717" s="3">
        <v>4055</v>
      </c>
      <c r="AH717" s="3">
        <v>676</v>
      </c>
      <c r="AI717" s="3">
        <v>0</v>
      </c>
      <c r="AK717" s="3">
        <v>0</v>
      </c>
      <c r="AL717" s="3">
        <v>8</v>
      </c>
      <c r="AM717" s="3">
        <v>49</v>
      </c>
      <c r="AN717" s="3">
        <v>49290</v>
      </c>
      <c r="AO717" s="3">
        <v>0</v>
      </c>
      <c r="AQ717" s="3">
        <v>729</v>
      </c>
      <c r="AR717" s="5">
        <v>40664</v>
      </c>
      <c r="AS717" s="3">
        <v>0</v>
      </c>
      <c r="AT717" s="3">
        <v>0</v>
      </c>
      <c r="AU717" s="3">
        <v>0</v>
      </c>
      <c r="AZ717" s="3">
        <v>0</v>
      </c>
      <c r="BA717" s="3">
        <v>0</v>
      </c>
      <c r="BB717" s="3">
        <v>1528</v>
      </c>
      <c r="BC717" s="3">
        <v>2</v>
      </c>
      <c r="BF717" s="3">
        <v>255</v>
      </c>
      <c r="BG717" s="3">
        <v>2</v>
      </c>
      <c r="BH717" s="3">
        <v>2</v>
      </c>
      <c r="BI717" s="3">
        <v>2</v>
      </c>
      <c r="BJ717" s="3">
        <v>3900</v>
      </c>
      <c r="BK717" s="3">
        <v>3940</v>
      </c>
      <c r="BL717" s="3">
        <v>0.62</v>
      </c>
      <c r="BN717" s="5">
        <v>40670</v>
      </c>
      <c r="BO717" s="3">
        <v>1</v>
      </c>
      <c r="BP717" s="3">
        <v>1</v>
      </c>
      <c r="BQ717" s="3" t="s">
        <v>89</v>
      </c>
      <c r="BR717" s="3" t="s">
        <v>150</v>
      </c>
      <c r="BS717" s="3">
        <v>117988</v>
      </c>
      <c r="BT717" s="3">
        <v>40</v>
      </c>
      <c r="BV717" s="3" t="s">
        <v>416</v>
      </c>
      <c r="BW717" s="3" t="s">
        <v>99</v>
      </c>
      <c r="BX717" s="3">
        <v>3</v>
      </c>
      <c r="BY717" s="3" t="s">
        <v>100</v>
      </c>
      <c r="CA717" s="3" t="s">
        <v>101</v>
      </c>
      <c r="CD717" s="3">
        <v>29.215332799999999</v>
      </c>
      <c r="CE717" s="3">
        <v>82</v>
      </c>
      <c r="CF717" s="3">
        <v>-95.505092700000006</v>
      </c>
      <c r="CI717" s="3" t="s">
        <v>102</v>
      </c>
      <c r="CJ717" s="3" t="s">
        <v>89</v>
      </c>
      <c r="CK717" s="3" t="s">
        <v>417</v>
      </c>
      <c r="CL717" s="3">
        <v>206965</v>
      </c>
      <c r="CN717" s="3">
        <v>1014</v>
      </c>
      <c r="CO717" s="3">
        <v>0</v>
      </c>
      <c r="CP717" s="3">
        <v>0</v>
      </c>
    </row>
    <row r="718" spans="1:94" ht="60">
      <c r="A718" s="4">
        <v>42071316880000</v>
      </c>
      <c r="B718" s="7">
        <v>4207131688</v>
      </c>
      <c r="C718" s="4">
        <f>COUNTIF(Table2[API 10/UWI],Table1[[#This Row],[Cleaned API]])</f>
        <v>4</v>
      </c>
      <c r="D718" s="7" t="str">
        <f>IFERROR(INDEX(Table2[Permit Type],MATCH(Table1[[#This Row],[Cleaned API]],Table2[API 10/UWI],0)), "Not in Permit List")</f>
        <v>Recomplete</v>
      </c>
      <c r="E718" s="7" t="str">
        <f>IF(AND(Table1[[#This Row],[Occurences in Magnum Permit List]]&gt;0, Table1[[#This Row],[Data Pull Permit Type]]="NewDrill"), "Y", "N")</f>
        <v>N</v>
      </c>
      <c r="F718" s="3" t="s">
        <v>502</v>
      </c>
      <c r="G718" s="3" t="s">
        <v>1584</v>
      </c>
      <c r="H718" s="8">
        <v>2</v>
      </c>
      <c r="I718" s="3" t="s">
        <v>507</v>
      </c>
      <c r="J718" s="3" t="str">
        <f>LEFT(Table1[[#This Row],[County/Parish]],LEN(Table1[[#This Row],[County/Parish]])-5)</f>
        <v>CHAMBERS</v>
      </c>
      <c r="K718" s="3" t="s">
        <v>1530</v>
      </c>
      <c r="L718" s="3" t="s">
        <v>93</v>
      </c>
      <c r="M718" s="3" t="s">
        <v>94</v>
      </c>
      <c r="N718" s="3" t="s">
        <v>95</v>
      </c>
      <c r="O718" s="3">
        <v>9200</v>
      </c>
      <c r="P718" s="5">
        <v>38027</v>
      </c>
      <c r="Q718" s="5">
        <v>31229</v>
      </c>
      <c r="R718" s="5">
        <v>33604</v>
      </c>
      <c r="S718" s="3">
        <v>78</v>
      </c>
      <c r="T718" s="3">
        <v>1221639</v>
      </c>
      <c r="V718" s="3">
        <v>10058</v>
      </c>
      <c r="X718" s="3">
        <v>10</v>
      </c>
      <c r="Y718" s="3">
        <v>1342</v>
      </c>
      <c r="Z718" s="3">
        <v>334426</v>
      </c>
      <c r="AA718" s="3">
        <v>213665</v>
      </c>
      <c r="AC718" s="3">
        <v>104</v>
      </c>
      <c r="AD718" s="3">
        <v>8316</v>
      </c>
      <c r="AE718" s="3">
        <v>3490</v>
      </c>
      <c r="AF718" s="3" t="s">
        <v>108</v>
      </c>
      <c r="AG718" s="3">
        <v>406227</v>
      </c>
      <c r="AH718" s="3">
        <v>71195</v>
      </c>
      <c r="AI718" s="3">
        <v>16580</v>
      </c>
      <c r="AK718" s="3">
        <v>19</v>
      </c>
      <c r="AL718" s="3">
        <v>418</v>
      </c>
      <c r="AM718" s="3">
        <v>2394</v>
      </c>
      <c r="AN718" s="3">
        <v>2510000</v>
      </c>
      <c r="AO718" s="3">
        <v>6710</v>
      </c>
      <c r="AP718" s="3">
        <v>596</v>
      </c>
      <c r="AQ718" s="3">
        <v>85689</v>
      </c>
      <c r="AR718" s="5">
        <v>33611</v>
      </c>
      <c r="AS718" s="3">
        <v>99030</v>
      </c>
      <c r="AT718" s="3">
        <v>2800</v>
      </c>
      <c r="AU718" s="3">
        <v>3400</v>
      </c>
      <c r="AV718" s="3">
        <v>123680</v>
      </c>
      <c r="AW718" s="3">
        <v>100135.87</v>
      </c>
      <c r="AX718" s="3">
        <v>121460</v>
      </c>
      <c r="AY718" s="3">
        <v>9.9860000000000007</v>
      </c>
      <c r="AZ718" s="3">
        <v>8.1</v>
      </c>
      <c r="BA718" s="3">
        <v>7.5</v>
      </c>
      <c r="BB718" s="3">
        <v>86304</v>
      </c>
      <c r="BC718" s="3">
        <v>6</v>
      </c>
      <c r="BD718" s="3">
        <v>739</v>
      </c>
      <c r="BE718" s="3">
        <v>6</v>
      </c>
      <c r="BF718" s="3">
        <v>15123</v>
      </c>
      <c r="BG718" s="3">
        <v>6</v>
      </c>
      <c r="BH718" s="3">
        <v>91</v>
      </c>
      <c r="BI718" s="3">
        <v>6</v>
      </c>
      <c r="BJ718" s="3">
        <v>8924</v>
      </c>
      <c r="BK718" s="3">
        <v>8930</v>
      </c>
      <c r="BL718" s="3">
        <v>0.66</v>
      </c>
      <c r="BM718" s="3">
        <v>51</v>
      </c>
      <c r="BN718" s="5">
        <v>31158</v>
      </c>
      <c r="BO718" s="3">
        <v>1</v>
      </c>
      <c r="BP718" s="3">
        <v>1</v>
      </c>
      <c r="BQ718" s="3" t="s">
        <v>1585</v>
      </c>
      <c r="BR718" s="3" t="s">
        <v>1041</v>
      </c>
      <c r="BS718" s="3">
        <v>116311</v>
      </c>
      <c r="BT718" s="3">
        <v>6</v>
      </c>
      <c r="BV718" s="3" t="s">
        <v>524</v>
      </c>
      <c r="BW718" s="3" t="s">
        <v>99</v>
      </c>
      <c r="BX718" s="3">
        <v>3</v>
      </c>
      <c r="BY718" s="3" t="s">
        <v>100</v>
      </c>
      <c r="CA718" s="3" t="s">
        <v>101</v>
      </c>
      <c r="CD718" s="3">
        <v>29.8033812</v>
      </c>
      <c r="CE718" s="3">
        <v>48</v>
      </c>
      <c r="CF718" s="3">
        <v>-94.651257099999995</v>
      </c>
      <c r="CI718" s="3" t="s">
        <v>102</v>
      </c>
      <c r="CJ718" s="3" t="s">
        <v>502</v>
      </c>
      <c r="CK718" s="3" t="s">
        <v>791</v>
      </c>
      <c r="CL718" s="3">
        <v>206769</v>
      </c>
      <c r="CM718" s="3">
        <v>368</v>
      </c>
      <c r="CN718" s="3">
        <v>36850</v>
      </c>
      <c r="CO718" s="3">
        <v>73683</v>
      </c>
      <c r="CP718" s="3">
        <v>0</v>
      </c>
    </row>
    <row r="719" spans="1:94" ht="60">
      <c r="A719" s="4">
        <v>42481010480000</v>
      </c>
      <c r="B719" s="7">
        <v>4248101048</v>
      </c>
      <c r="C719" s="4">
        <f>COUNTIF(Table2[API 10/UWI],Table1[[#This Row],[Cleaned API]])</f>
        <v>0</v>
      </c>
      <c r="D719" s="7" t="str">
        <f>IFERROR(INDEX(Table2[Permit Type],MATCH(Table1[[#This Row],[Cleaned API]],Table2[API 10/UWI],0)), "Not in Permit List")</f>
        <v>Not in Permit List</v>
      </c>
      <c r="E719" s="7" t="str">
        <f>IF(AND(Table1[[#This Row],[Occurences in Magnum Permit List]]&gt;0, Table1[[#This Row],[Data Pull Permit Type]]="NewDrill"), "Y", "N")</f>
        <v>N</v>
      </c>
      <c r="F719" s="3" t="s">
        <v>490</v>
      </c>
      <c r="G719" s="3" t="s">
        <v>1586</v>
      </c>
      <c r="H719" s="8">
        <v>1</v>
      </c>
      <c r="I719" s="3" t="s">
        <v>142</v>
      </c>
      <c r="J719" s="3" t="str">
        <f>LEFT(Table1[[#This Row],[County/Parish]],LEN(Table1[[#This Row],[County/Parish]])-5)</f>
        <v>WHARTON</v>
      </c>
      <c r="K719" s="3" t="s">
        <v>597</v>
      </c>
      <c r="L719" s="3" t="s">
        <v>93</v>
      </c>
      <c r="M719" s="3" t="s">
        <v>194</v>
      </c>
      <c r="N719" s="3" t="s">
        <v>95</v>
      </c>
      <c r="O719" s="3">
        <v>6318</v>
      </c>
      <c r="P719" s="5">
        <v>22731</v>
      </c>
      <c r="Q719" s="5">
        <v>30987</v>
      </c>
      <c r="R719" s="5">
        <v>33848</v>
      </c>
      <c r="S719" s="3">
        <v>9</v>
      </c>
      <c r="T719" s="3">
        <v>3631</v>
      </c>
      <c r="Y719" s="3">
        <v>6</v>
      </c>
      <c r="Z719" s="3">
        <v>0</v>
      </c>
      <c r="AA719" s="3">
        <v>605</v>
      </c>
      <c r="AD719" s="3">
        <v>61</v>
      </c>
      <c r="AE719" s="3">
        <v>0</v>
      </c>
      <c r="AF719" s="3" t="s">
        <v>108</v>
      </c>
      <c r="AG719" s="3">
        <v>1607</v>
      </c>
      <c r="AH719" s="3">
        <v>268</v>
      </c>
      <c r="AI719" s="3">
        <v>0</v>
      </c>
      <c r="AK719" s="3">
        <v>0</v>
      </c>
      <c r="AL719" s="3">
        <v>0</v>
      </c>
      <c r="AM719" s="3">
        <v>1</v>
      </c>
      <c r="AN719" s="3">
        <v>1387</v>
      </c>
      <c r="AO719" s="3">
        <v>0</v>
      </c>
      <c r="AR719" s="5">
        <v>38473</v>
      </c>
      <c r="AT719" s="3">
        <v>0</v>
      </c>
      <c r="AU719" s="3">
        <v>0</v>
      </c>
      <c r="AZ719" s="3">
        <v>0</v>
      </c>
      <c r="BA719" s="3">
        <v>0</v>
      </c>
      <c r="BB719" s="3">
        <v>1354</v>
      </c>
      <c r="BC719" s="3">
        <v>4</v>
      </c>
      <c r="BF719" s="3">
        <v>226</v>
      </c>
      <c r="BG719" s="3">
        <v>4</v>
      </c>
      <c r="BH719" s="3">
        <v>1</v>
      </c>
      <c r="BI719" s="3">
        <v>4</v>
      </c>
      <c r="BJ719" s="3">
        <v>6011</v>
      </c>
      <c r="BK719" s="3">
        <v>6017</v>
      </c>
      <c r="BL719" s="3">
        <v>0.56999999999999995</v>
      </c>
      <c r="BN719" s="5">
        <v>31006</v>
      </c>
      <c r="BO719" s="3">
        <v>1</v>
      </c>
      <c r="BP719" s="3">
        <v>1</v>
      </c>
      <c r="BQ719" s="3" t="s">
        <v>842</v>
      </c>
      <c r="BS719" s="3">
        <v>114698</v>
      </c>
      <c r="BT719" s="3">
        <v>6</v>
      </c>
      <c r="BV719" s="3" t="s">
        <v>550</v>
      </c>
      <c r="BW719" s="3" t="s">
        <v>99</v>
      </c>
      <c r="BX719" s="3">
        <v>3</v>
      </c>
      <c r="BY719" s="3" t="s">
        <v>100</v>
      </c>
      <c r="CA719" s="3" t="s">
        <v>101</v>
      </c>
      <c r="CD719" s="3">
        <v>29.258125100000001</v>
      </c>
      <c r="CE719" s="3">
        <v>7</v>
      </c>
      <c r="CF719" s="3">
        <v>-96.069411200000005</v>
      </c>
      <c r="CI719" s="3" t="s">
        <v>102</v>
      </c>
      <c r="CJ719" s="3" t="s">
        <v>495</v>
      </c>
      <c r="CK719" s="3" t="s">
        <v>551</v>
      </c>
      <c r="CL719" s="3">
        <v>206598</v>
      </c>
      <c r="CN719" s="3">
        <v>919</v>
      </c>
      <c r="CO719" s="3">
        <v>0</v>
      </c>
      <c r="CP719" s="3">
        <v>0</v>
      </c>
    </row>
    <row r="720" spans="1:94" ht="60">
      <c r="A720" s="4">
        <v>42089313330000</v>
      </c>
      <c r="B720" s="7">
        <v>4208931333</v>
      </c>
      <c r="C720" s="4">
        <f>COUNTIF(Table2[API 10/UWI],Table1[[#This Row],[Cleaned API]])</f>
        <v>0</v>
      </c>
      <c r="D720" s="7" t="str">
        <f>IFERROR(INDEX(Table2[Permit Type],MATCH(Table1[[#This Row],[Cleaned API]],Table2[API 10/UWI],0)), "Not in Permit List")</f>
        <v>Not in Permit List</v>
      </c>
      <c r="E720" s="7" t="str">
        <f>IF(AND(Table1[[#This Row],[Occurences in Magnum Permit List]]&gt;0, Table1[[#This Row],[Data Pull Permit Type]]="NewDrill"), "Y", "N")</f>
        <v>N</v>
      </c>
      <c r="F720" s="3" t="s">
        <v>502</v>
      </c>
      <c r="G720" s="3" t="s">
        <v>1587</v>
      </c>
      <c r="H720" s="8">
        <v>3</v>
      </c>
      <c r="I720" s="3" t="s">
        <v>179</v>
      </c>
      <c r="J720" s="3" t="str">
        <f>LEFT(Table1[[#This Row],[County/Parish]],LEN(Table1[[#This Row],[County/Parish]])-5)</f>
        <v>COLORADO</v>
      </c>
      <c r="K720" s="3">
        <v>7210</v>
      </c>
      <c r="L720" s="3" t="s">
        <v>93</v>
      </c>
      <c r="M720" s="3" t="s">
        <v>94</v>
      </c>
      <c r="N720" s="3" t="s">
        <v>95</v>
      </c>
      <c r="O720" s="3">
        <v>8408</v>
      </c>
      <c r="Q720" s="5">
        <v>31048</v>
      </c>
      <c r="R720" s="5">
        <v>32599</v>
      </c>
      <c r="S720" s="3">
        <v>46</v>
      </c>
      <c r="T720" s="3">
        <v>246371</v>
      </c>
      <c r="V720" s="3">
        <v>6556</v>
      </c>
      <c r="X720" s="3">
        <v>92</v>
      </c>
      <c r="Y720" s="3">
        <v>611</v>
      </c>
      <c r="Z720" s="3">
        <v>2187</v>
      </c>
      <c r="AA720" s="3">
        <v>47618</v>
      </c>
      <c r="AC720" s="3">
        <v>350</v>
      </c>
      <c r="AD720" s="3">
        <v>16510</v>
      </c>
      <c r="AE720" s="3">
        <v>1713</v>
      </c>
      <c r="AF720" s="3" t="s">
        <v>108</v>
      </c>
      <c r="AG720" s="3">
        <v>91083</v>
      </c>
      <c r="AH720" s="3">
        <v>16894</v>
      </c>
      <c r="AI720" s="3">
        <v>729</v>
      </c>
      <c r="AJ720" s="3" t="s">
        <v>181</v>
      </c>
      <c r="AK720" s="3">
        <v>9</v>
      </c>
      <c r="AL720" s="3">
        <v>90</v>
      </c>
      <c r="AM720" s="3">
        <v>488</v>
      </c>
      <c r="AN720" s="3">
        <v>542143</v>
      </c>
      <c r="AO720" s="3">
        <v>10</v>
      </c>
      <c r="AP720" s="3">
        <v>1654</v>
      </c>
      <c r="AQ720" s="3">
        <v>33992</v>
      </c>
      <c r="AR720" s="5">
        <v>32271</v>
      </c>
      <c r="AS720" s="3">
        <v>261</v>
      </c>
      <c r="AT720" s="3">
        <v>35</v>
      </c>
      <c r="AU720" s="3">
        <v>1000</v>
      </c>
      <c r="AV720" s="3">
        <v>53760</v>
      </c>
      <c r="AW720" s="3">
        <v>8605.4240000000009</v>
      </c>
      <c r="AX720" s="3">
        <v>37580</v>
      </c>
      <c r="AY720" s="3">
        <v>116.206</v>
      </c>
      <c r="AZ720" s="3">
        <v>18.600000000000001</v>
      </c>
      <c r="BA720" s="3">
        <v>150.6</v>
      </c>
      <c r="BB720" s="3">
        <v>17956</v>
      </c>
      <c r="BC720" s="3">
        <v>5</v>
      </c>
      <c r="BD720" s="3">
        <v>420</v>
      </c>
      <c r="BE720" s="3">
        <v>5</v>
      </c>
      <c r="BF720" s="3">
        <v>3413</v>
      </c>
      <c r="BG720" s="3">
        <v>5</v>
      </c>
      <c r="BH720" s="3">
        <v>20</v>
      </c>
      <c r="BI720" s="3">
        <v>5</v>
      </c>
      <c r="BJ720" s="3">
        <v>7203</v>
      </c>
      <c r="BK720" s="3">
        <v>7216</v>
      </c>
      <c r="BL720" s="3">
        <v>0.66</v>
      </c>
      <c r="BM720" s="3">
        <v>43.4</v>
      </c>
      <c r="BN720" s="5">
        <v>31046</v>
      </c>
      <c r="BO720" s="3">
        <v>1</v>
      </c>
      <c r="BP720" s="3">
        <v>1</v>
      </c>
      <c r="BQ720" s="3" t="s">
        <v>1234</v>
      </c>
      <c r="BR720" s="3" t="s">
        <v>1588</v>
      </c>
      <c r="BS720" s="3">
        <v>114420</v>
      </c>
      <c r="BT720" s="3">
        <v>13</v>
      </c>
      <c r="BV720" s="3" t="s">
        <v>1494</v>
      </c>
      <c r="BW720" s="3" t="s">
        <v>99</v>
      </c>
      <c r="BX720" s="3">
        <v>3</v>
      </c>
      <c r="BY720" s="3" t="s">
        <v>100</v>
      </c>
      <c r="CA720" s="3" t="s">
        <v>101</v>
      </c>
      <c r="CD720" s="3">
        <v>29.7245974</v>
      </c>
      <c r="CE720" s="3">
        <v>44</v>
      </c>
      <c r="CF720" s="3">
        <v>-96.5272626</v>
      </c>
      <c r="CI720" s="3" t="s">
        <v>102</v>
      </c>
      <c r="CJ720" s="3" t="s">
        <v>502</v>
      </c>
      <c r="CK720" s="3" t="s">
        <v>1495</v>
      </c>
      <c r="CL720" s="3">
        <v>206561</v>
      </c>
      <c r="CM720" s="3">
        <v>1475</v>
      </c>
      <c r="CN720" s="3">
        <v>12693</v>
      </c>
      <c r="CO720" s="3">
        <v>201</v>
      </c>
      <c r="CP720" s="3">
        <v>0</v>
      </c>
    </row>
    <row r="721" spans="1:94" ht="45">
      <c r="A721" s="4">
        <v>42071315330000</v>
      </c>
      <c r="B721" s="7">
        <v>4207131533</v>
      </c>
      <c r="C721" s="4">
        <f>COUNTIF(Table2[API 10/UWI],Table1[[#This Row],[Cleaned API]])</f>
        <v>0</v>
      </c>
      <c r="D721" s="7" t="str">
        <f>IFERROR(INDEX(Table2[Permit Type],MATCH(Table1[[#This Row],[Cleaned API]],Table2[API 10/UWI],0)), "Not in Permit List")</f>
        <v>Not in Permit List</v>
      </c>
      <c r="E721" s="7" t="str">
        <f>IF(AND(Table1[[#This Row],[Occurences in Magnum Permit List]]&gt;0, Table1[[#This Row],[Data Pull Permit Type]]="NewDrill"), "Y", "N")</f>
        <v>N</v>
      </c>
      <c r="F721" s="3" t="s">
        <v>89</v>
      </c>
      <c r="G721" s="3" t="s">
        <v>1589</v>
      </c>
      <c r="H721" s="8">
        <v>23</v>
      </c>
      <c r="I721" s="3" t="s">
        <v>507</v>
      </c>
      <c r="J721" s="3" t="str">
        <f>LEFT(Table1[[#This Row],[County/Parish]],LEN(Table1[[#This Row],[County/Parish]])-5)</f>
        <v>CHAMBERS</v>
      </c>
      <c r="K721" s="3" t="s">
        <v>1590</v>
      </c>
      <c r="L721" s="3" t="s">
        <v>93</v>
      </c>
      <c r="M721" s="3" t="s">
        <v>94</v>
      </c>
      <c r="N721" s="3" t="s">
        <v>95</v>
      </c>
      <c r="O721" s="3">
        <v>14900</v>
      </c>
      <c r="P721" s="5">
        <v>38722</v>
      </c>
      <c r="Q721" s="5">
        <v>30895</v>
      </c>
      <c r="R721" s="5">
        <v>43983</v>
      </c>
      <c r="S721" s="3">
        <v>281</v>
      </c>
      <c r="T721" s="3">
        <v>1017620</v>
      </c>
      <c r="U721" s="3">
        <v>55</v>
      </c>
      <c r="V721" s="3">
        <v>15946</v>
      </c>
      <c r="W721" s="3">
        <v>0</v>
      </c>
      <c r="X721" s="3">
        <v>1</v>
      </c>
      <c r="Y721" s="3">
        <v>1784</v>
      </c>
      <c r="Z721" s="3">
        <v>7254</v>
      </c>
      <c r="AA721" s="3">
        <v>185549</v>
      </c>
      <c r="AC721" s="3">
        <v>30</v>
      </c>
      <c r="AD721" s="3">
        <v>2638</v>
      </c>
      <c r="AE721" s="3">
        <v>30</v>
      </c>
      <c r="AF721" s="3" t="s">
        <v>108</v>
      </c>
      <c r="AG721" s="3">
        <v>2638</v>
      </c>
      <c r="AH721" s="3">
        <v>470</v>
      </c>
      <c r="AI721" s="3">
        <v>6</v>
      </c>
      <c r="AK721" s="3">
        <v>23</v>
      </c>
      <c r="AL721" s="3">
        <v>151</v>
      </c>
      <c r="AM721" s="3">
        <v>772</v>
      </c>
      <c r="AN721" s="3">
        <v>908333</v>
      </c>
      <c r="AO721" s="3">
        <v>71</v>
      </c>
      <c r="AR721" s="5">
        <v>43693</v>
      </c>
      <c r="AT721" s="3">
        <v>300</v>
      </c>
      <c r="AU721" s="3">
        <v>1250</v>
      </c>
      <c r="AW721" s="3">
        <v>223232.55799999999</v>
      </c>
      <c r="AX721" s="3">
        <v>63820</v>
      </c>
      <c r="AY721" s="3">
        <v>4.4800000000000004</v>
      </c>
      <c r="AZ721" s="3">
        <v>0</v>
      </c>
      <c r="BA721" s="3">
        <v>0.6</v>
      </c>
      <c r="BB721" s="3">
        <v>42422</v>
      </c>
      <c r="BC721" s="3">
        <v>12</v>
      </c>
      <c r="BD721" s="3">
        <v>978</v>
      </c>
      <c r="BE721" s="3">
        <v>16</v>
      </c>
      <c r="BF721" s="3">
        <v>7671</v>
      </c>
      <c r="BG721" s="3">
        <v>12</v>
      </c>
      <c r="BH721" s="3">
        <v>46</v>
      </c>
      <c r="BI721" s="3">
        <v>12</v>
      </c>
      <c r="BJ721" s="3">
        <v>12610</v>
      </c>
      <c r="BK721" s="3">
        <v>12920</v>
      </c>
      <c r="BL721" s="3">
        <v>0.63</v>
      </c>
      <c r="BN721" s="5">
        <v>35512</v>
      </c>
      <c r="BO721" s="3">
        <v>1</v>
      </c>
      <c r="BP721" s="3">
        <v>1</v>
      </c>
      <c r="BQ721" s="3" t="s">
        <v>89</v>
      </c>
      <c r="BR721" s="3" t="s">
        <v>294</v>
      </c>
      <c r="BS721" s="3">
        <v>113719</v>
      </c>
      <c r="BT721" s="3">
        <v>310</v>
      </c>
      <c r="BV721" s="3" t="s">
        <v>512</v>
      </c>
      <c r="BW721" s="3" t="s">
        <v>99</v>
      </c>
      <c r="BX721" s="3">
        <v>3</v>
      </c>
      <c r="BY721" s="3" t="s">
        <v>100</v>
      </c>
      <c r="CA721" s="3" t="s">
        <v>101</v>
      </c>
      <c r="CD721" s="3">
        <v>29.5457401</v>
      </c>
      <c r="CE721" s="3">
        <v>70</v>
      </c>
      <c r="CF721" s="3">
        <v>-94.736388500000004</v>
      </c>
      <c r="CI721" s="3" t="s">
        <v>102</v>
      </c>
      <c r="CJ721" s="3" t="s">
        <v>89</v>
      </c>
      <c r="CK721" s="3" t="s">
        <v>1484</v>
      </c>
      <c r="CL721" s="3">
        <v>206485</v>
      </c>
      <c r="CM721" s="3">
        <v>86</v>
      </c>
      <c r="CN721" s="3">
        <v>19198</v>
      </c>
      <c r="CO721" s="3">
        <v>742</v>
      </c>
      <c r="CP721" s="3">
        <v>0</v>
      </c>
    </row>
    <row r="722" spans="1:94" ht="60">
      <c r="A722" s="4">
        <v>42015302160000</v>
      </c>
      <c r="B722" s="7">
        <v>4201530216</v>
      </c>
      <c r="C722" s="4">
        <f>COUNTIF(Table2[API 10/UWI],Table1[[#This Row],[Cleaned API]])</f>
        <v>2</v>
      </c>
      <c r="D722" s="7" t="str">
        <f>IFERROR(INDEX(Table2[Permit Type],MATCH(Table1[[#This Row],[Cleaned API]],Table2[API 10/UWI],0)), "Not in Permit List")</f>
        <v>PlugBack</v>
      </c>
      <c r="E722" s="7" t="str">
        <f>IF(AND(Table1[[#This Row],[Occurences in Magnum Permit List]]&gt;0, Table1[[#This Row],[Data Pull Permit Type]]="NewDrill"), "Y", "N")</f>
        <v>N</v>
      </c>
      <c r="F722" s="3" t="s">
        <v>502</v>
      </c>
      <c r="G722" s="3" t="s">
        <v>1591</v>
      </c>
      <c r="H722" s="8">
        <v>2</v>
      </c>
      <c r="I722" s="3" t="s">
        <v>236</v>
      </c>
      <c r="J722" s="3" t="str">
        <f>LEFT(Table1[[#This Row],[County/Parish]],LEN(Table1[[#This Row],[County/Parish]])-5)</f>
        <v>AUSTIN</v>
      </c>
      <c r="K722" s="3" t="s">
        <v>1592</v>
      </c>
      <c r="L722" s="3" t="s">
        <v>93</v>
      </c>
      <c r="M722" s="3" t="s">
        <v>94</v>
      </c>
      <c r="N722" s="3" t="s">
        <v>95</v>
      </c>
      <c r="O722" s="3">
        <v>10514</v>
      </c>
      <c r="P722" s="5">
        <v>33543</v>
      </c>
      <c r="Q722" s="5">
        <v>30621</v>
      </c>
      <c r="R722" s="5">
        <v>33482</v>
      </c>
      <c r="S722" s="3">
        <v>95</v>
      </c>
      <c r="T722" s="3">
        <v>194279</v>
      </c>
      <c r="V722" s="3">
        <v>8795</v>
      </c>
      <c r="Y722" s="3">
        <v>22</v>
      </c>
      <c r="Z722" s="3">
        <v>10740</v>
      </c>
      <c r="AA722" s="3">
        <v>41175</v>
      </c>
      <c r="AC722" s="3">
        <v>36</v>
      </c>
      <c r="AD722" s="3">
        <v>2117</v>
      </c>
      <c r="AE722" s="3">
        <v>1140</v>
      </c>
      <c r="AF722" s="3" t="s">
        <v>108</v>
      </c>
      <c r="AG722" s="3">
        <v>31880</v>
      </c>
      <c r="AH722" s="3">
        <v>6453</v>
      </c>
      <c r="AI722" s="3">
        <v>503</v>
      </c>
      <c r="AJ722" s="3" t="s">
        <v>181</v>
      </c>
      <c r="AK722" s="3">
        <v>8</v>
      </c>
      <c r="AL722" s="3">
        <v>36</v>
      </c>
      <c r="AM722" s="3">
        <v>167</v>
      </c>
      <c r="AN722" s="3">
        <v>213613</v>
      </c>
      <c r="AO722" s="3">
        <v>1</v>
      </c>
      <c r="AP722" s="3">
        <v>708</v>
      </c>
      <c r="AQ722" s="3">
        <v>8240</v>
      </c>
      <c r="AR722" s="5">
        <v>35186</v>
      </c>
      <c r="AS722" s="3">
        <v>362</v>
      </c>
      <c r="AT722" s="3">
        <v>0</v>
      </c>
      <c r="AU722" s="3">
        <v>0</v>
      </c>
      <c r="AV722" s="3">
        <v>21250</v>
      </c>
      <c r="AW722" s="3">
        <v>16468.438999999998</v>
      </c>
      <c r="AX722" s="3">
        <v>22090</v>
      </c>
      <c r="AY722" s="3">
        <v>60.722000000000001</v>
      </c>
      <c r="AZ722" s="3">
        <v>47.1</v>
      </c>
      <c r="BA722" s="3">
        <v>0</v>
      </c>
      <c r="BB722" s="3">
        <v>6967</v>
      </c>
      <c r="BC722" s="3">
        <v>10</v>
      </c>
      <c r="BD722" s="3">
        <v>270</v>
      </c>
      <c r="BE722" s="3">
        <v>14</v>
      </c>
      <c r="BF722" s="3">
        <v>1348</v>
      </c>
      <c r="BG722" s="3">
        <v>10</v>
      </c>
      <c r="BH722" s="3">
        <v>8</v>
      </c>
      <c r="BI722" s="3">
        <v>10</v>
      </c>
      <c r="BJ722" s="3">
        <v>9868</v>
      </c>
      <c r="BK722" s="3">
        <v>9882</v>
      </c>
      <c r="BL722" s="3">
        <v>0.7</v>
      </c>
      <c r="BM722" s="3">
        <v>52.4</v>
      </c>
      <c r="BN722" s="5">
        <v>30634</v>
      </c>
      <c r="BO722" s="3">
        <v>1</v>
      </c>
      <c r="BP722" s="3">
        <v>1</v>
      </c>
      <c r="BQ722" s="3" t="s">
        <v>1205</v>
      </c>
      <c r="BR722" s="3" t="s">
        <v>1041</v>
      </c>
      <c r="BS722" s="3">
        <v>108822</v>
      </c>
      <c r="BT722" s="3">
        <v>14</v>
      </c>
      <c r="BV722" s="3" t="s">
        <v>1215</v>
      </c>
      <c r="BW722" s="3" t="s">
        <v>99</v>
      </c>
      <c r="BX722" s="3">
        <v>3</v>
      </c>
      <c r="BY722" s="3" t="s">
        <v>100</v>
      </c>
      <c r="CA722" s="3" t="s">
        <v>101</v>
      </c>
      <c r="CD722" s="3">
        <v>29.931153800000001</v>
      </c>
      <c r="CE722" s="3">
        <v>403</v>
      </c>
      <c r="CF722" s="3">
        <v>-96.377984299999994</v>
      </c>
      <c r="CI722" s="3" t="s">
        <v>102</v>
      </c>
      <c r="CJ722" s="3" t="s">
        <v>502</v>
      </c>
      <c r="CK722" s="3" t="s">
        <v>1549</v>
      </c>
      <c r="CL722" s="3">
        <v>205912</v>
      </c>
      <c r="CM722" s="3">
        <v>301</v>
      </c>
      <c r="CN722" s="3">
        <v>4957</v>
      </c>
      <c r="CO722" s="3">
        <v>227</v>
      </c>
      <c r="CP722" s="3">
        <v>0</v>
      </c>
    </row>
    <row r="723" spans="1:94" ht="60">
      <c r="A723" s="4">
        <v>42089000530000</v>
      </c>
      <c r="B723" s="7">
        <v>4208900053</v>
      </c>
      <c r="C723" s="4">
        <f>COUNTIF(Table2[API 10/UWI],Table1[[#This Row],[Cleaned API]])</f>
        <v>2</v>
      </c>
      <c r="D723" s="7" t="str">
        <f>IFERROR(INDEX(Table2[Permit Type],MATCH(Table1[[#This Row],[Cleaned API]],Table2[API 10/UWI],0)), "Not in Permit List")</f>
        <v>Recomplete</v>
      </c>
      <c r="E723" s="7" t="str">
        <f>IF(AND(Table1[[#This Row],[Occurences in Magnum Permit List]]&gt;0, Table1[[#This Row],[Data Pull Permit Type]]="NewDrill"), "Y", "N")</f>
        <v>N</v>
      </c>
      <c r="F723" s="3" t="s">
        <v>502</v>
      </c>
      <c r="G723" s="3" t="s">
        <v>1275</v>
      </c>
      <c r="H723" s="8" t="s">
        <v>1593</v>
      </c>
      <c r="I723" s="3" t="s">
        <v>179</v>
      </c>
      <c r="J723" s="3" t="str">
        <f>LEFT(Table1[[#This Row],[County/Parish]],LEN(Table1[[#This Row],[County/Parish]])-5)</f>
        <v>COLORADO</v>
      </c>
      <c r="K723" s="3" t="s">
        <v>1594</v>
      </c>
      <c r="L723" s="3" t="s">
        <v>93</v>
      </c>
      <c r="M723" s="3" t="s">
        <v>94</v>
      </c>
      <c r="N723" s="3" t="s">
        <v>95</v>
      </c>
      <c r="O723" s="3">
        <v>9667</v>
      </c>
      <c r="P723" s="5">
        <v>35597</v>
      </c>
      <c r="AF723" s="3" t="s">
        <v>108</v>
      </c>
      <c r="AJ723" s="3" t="s">
        <v>181</v>
      </c>
      <c r="AR723" s="5">
        <v>35674</v>
      </c>
      <c r="AT723" s="3">
        <v>0</v>
      </c>
      <c r="AU723" s="3">
        <v>0</v>
      </c>
      <c r="BJ723" s="3">
        <v>9420</v>
      </c>
      <c r="BK723" s="3">
        <v>9430</v>
      </c>
      <c r="BL723" s="3">
        <v>0.03</v>
      </c>
      <c r="BM723" s="3">
        <v>10.199999999999999</v>
      </c>
      <c r="BN723" s="5">
        <v>25240</v>
      </c>
      <c r="BO723" s="3">
        <v>1</v>
      </c>
      <c r="BQ723" s="3" t="s">
        <v>1234</v>
      </c>
      <c r="BS723" s="3">
        <v>108205</v>
      </c>
      <c r="BT723" s="3">
        <v>10</v>
      </c>
      <c r="BV723" s="3" t="s">
        <v>894</v>
      </c>
      <c r="BW723" s="3" t="s">
        <v>99</v>
      </c>
      <c r="BX723" s="3">
        <v>3</v>
      </c>
      <c r="BY723" s="3" t="s">
        <v>100</v>
      </c>
      <c r="CA723" s="3" t="s">
        <v>101</v>
      </c>
      <c r="CD723" s="3">
        <v>29.766020399999999</v>
      </c>
      <c r="CE723" s="3">
        <v>13</v>
      </c>
      <c r="CF723" s="3">
        <v>-96.549291400000001</v>
      </c>
      <c r="CI723" s="3" t="s">
        <v>102</v>
      </c>
      <c r="CJ723" s="3" t="s">
        <v>502</v>
      </c>
      <c r="CK723" s="3" t="s">
        <v>963</v>
      </c>
      <c r="CL723" s="3">
        <v>205823</v>
      </c>
      <c r="CP723" s="3">
        <v>0</v>
      </c>
    </row>
    <row r="724" spans="1:94" ht="75">
      <c r="A724" s="4">
        <v>42071314390000</v>
      </c>
      <c r="B724" s="7">
        <v>4207131439</v>
      </c>
      <c r="C724" s="4">
        <f>COUNTIF(Table2[API 10/UWI],Table1[[#This Row],[Cleaned API]])</f>
        <v>1</v>
      </c>
      <c r="D724" s="7" t="str">
        <f>IFERROR(INDEX(Table2[Permit Type],MATCH(Table1[[#This Row],[Cleaned API]],Table2[API 10/UWI],0)), "Not in Permit List")</f>
        <v>Recomplete</v>
      </c>
      <c r="E724" s="7" t="str">
        <f>IF(AND(Table1[[#This Row],[Occurences in Magnum Permit List]]&gt;0, Table1[[#This Row],[Data Pull Permit Type]]="NewDrill"), "Y", "N")</f>
        <v>N</v>
      </c>
      <c r="F724" s="3" t="s">
        <v>89</v>
      </c>
      <c r="G724" s="3" t="s">
        <v>522</v>
      </c>
      <c r="H724" s="8">
        <v>1</v>
      </c>
      <c r="I724" s="3" t="s">
        <v>507</v>
      </c>
      <c r="J724" s="3" t="str">
        <f>LEFT(Table1[[#This Row],[County/Parish]],LEN(Table1[[#This Row],[County/Parish]])-5)</f>
        <v>CHAMBERS</v>
      </c>
      <c r="K724" s="3">
        <v>9060</v>
      </c>
      <c r="L724" s="3" t="s">
        <v>93</v>
      </c>
      <c r="M724" s="3" t="s">
        <v>94</v>
      </c>
      <c r="N724" s="3" t="s">
        <v>95</v>
      </c>
      <c r="O724" s="3">
        <v>10080</v>
      </c>
      <c r="P724" s="5">
        <v>36813</v>
      </c>
      <c r="Q724" s="5">
        <v>30498</v>
      </c>
      <c r="R724" s="5">
        <v>37377</v>
      </c>
      <c r="S724" s="3">
        <v>149</v>
      </c>
      <c r="T724" s="3">
        <v>2164437</v>
      </c>
      <c r="V724" s="3">
        <v>20828</v>
      </c>
      <c r="X724" s="3">
        <v>46</v>
      </c>
      <c r="Y724" s="3">
        <v>4081</v>
      </c>
      <c r="Z724" s="3">
        <v>891501</v>
      </c>
      <c r="AA724" s="3">
        <v>381568</v>
      </c>
      <c r="AC724" s="3">
        <v>18</v>
      </c>
      <c r="AD724" s="3">
        <v>1007</v>
      </c>
      <c r="AE724" s="3">
        <v>18</v>
      </c>
      <c r="AF724" s="3" t="s">
        <v>108</v>
      </c>
      <c r="AG724" s="3">
        <v>1007</v>
      </c>
      <c r="AH724" s="3">
        <v>186</v>
      </c>
      <c r="AI724" s="3">
        <v>0</v>
      </c>
      <c r="AK724" s="3">
        <v>12</v>
      </c>
      <c r="AL724" s="3">
        <v>197</v>
      </c>
      <c r="AM724" s="3">
        <v>1108</v>
      </c>
      <c r="AN724" s="3">
        <v>1180207</v>
      </c>
      <c r="AO724" s="3">
        <v>989</v>
      </c>
      <c r="AR724" s="5">
        <v>37082</v>
      </c>
      <c r="AT724" s="3">
        <v>1200</v>
      </c>
      <c r="AU724" s="3">
        <v>4200</v>
      </c>
      <c r="AW724" s="3">
        <v>88717.391000000003</v>
      </c>
      <c r="AX724" s="3">
        <v>103920</v>
      </c>
      <c r="AY724" s="3">
        <v>11.272</v>
      </c>
      <c r="AZ724" s="3">
        <v>0</v>
      </c>
      <c r="BA724" s="3">
        <v>11.3</v>
      </c>
      <c r="BB724" s="3">
        <v>121883</v>
      </c>
      <c r="BC724" s="3">
        <v>9</v>
      </c>
      <c r="BD724" s="3">
        <v>1295</v>
      </c>
      <c r="BE724" s="3">
        <v>10</v>
      </c>
      <c r="BF724" s="3">
        <v>21535</v>
      </c>
      <c r="BG724" s="3">
        <v>9</v>
      </c>
      <c r="BH724" s="3">
        <v>129</v>
      </c>
      <c r="BI724" s="3">
        <v>9</v>
      </c>
      <c r="BJ724" s="3">
        <v>9060</v>
      </c>
      <c r="BK724" s="3">
        <v>9064</v>
      </c>
      <c r="BL724" s="3">
        <v>0.6</v>
      </c>
      <c r="BM724" s="3">
        <v>46.1</v>
      </c>
      <c r="BN724" s="5">
        <v>30508</v>
      </c>
      <c r="BO724" s="3">
        <v>1</v>
      </c>
      <c r="BP724" s="3">
        <v>1</v>
      </c>
      <c r="BQ724" s="3" t="s">
        <v>815</v>
      </c>
      <c r="BR724" s="3" t="s">
        <v>159</v>
      </c>
      <c r="BS724" s="3">
        <v>107852</v>
      </c>
      <c r="BT724" s="3">
        <v>4</v>
      </c>
      <c r="BV724" s="3" t="s">
        <v>524</v>
      </c>
      <c r="BW724" s="3" t="s">
        <v>99</v>
      </c>
      <c r="BX724" s="3">
        <v>3</v>
      </c>
      <c r="BY724" s="3" t="s">
        <v>100</v>
      </c>
      <c r="CA724" s="3" t="s">
        <v>101</v>
      </c>
      <c r="CD724" s="3">
        <v>29.798318800000001</v>
      </c>
      <c r="CE724" s="3">
        <v>162</v>
      </c>
      <c r="CF724" s="3">
        <v>-94.655335100000002</v>
      </c>
      <c r="CI724" s="3" t="s">
        <v>102</v>
      </c>
      <c r="CJ724" s="3" t="s">
        <v>89</v>
      </c>
      <c r="CK724" s="3" t="s">
        <v>525</v>
      </c>
      <c r="CL724" s="3">
        <v>205759</v>
      </c>
      <c r="CM724" s="3">
        <v>46</v>
      </c>
      <c r="CN724" s="3">
        <v>4081</v>
      </c>
      <c r="CO724" s="3">
        <v>989</v>
      </c>
      <c r="CP724" s="3">
        <v>0</v>
      </c>
    </row>
    <row r="725" spans="1:94" ht="45">
      <c r="A725" s="4">
        <v>42089313880000</v>
      </c>
      <c r="B725" s="7">
        <v>4208931388</v>
      </c>
      <c r="C725" s="4">
        <f>COUNTIF(Table2[API 10/UWI],Table1[[#This Row],[Cleaned API]])</f>
        <v>0</v>
      </c>
      <c r="D725" s="7" t="str">
        <f>IFERROR(INDEX(Table2[Permit Type],MATCH(Table1[[#This Row],[Cleaned API]],Table2[API 10/UWI],0)), "Not in Permit List")</f>
        <v>Not in Permit List</v>
      </c>
      <c r="E725" s="7" t="str">
        <f>IF(AND(Table1[[#This Row],[Occurences in Magnum Permit List]]&gt;0, Table1[[#This Row],[Data Pull Permit Type]]="NewDrill"), "Y", "N")</f>
        <v>N</v>
      </c>
      <c r="F725" s="3" t="s">
        <v>502</v>
      </c>
      <c r="G725" s="3" t="s">
        <v>1595</v>
      </c>
      <c r="H725" s="8">
        <v>1</v>
      </c>
      <c r="I725" s="3" t="s">
        <v>179</v>
      </c>
      <c r="J725" s="3" t="str">
        <f>LEFT(Table1[[#This Row],[County/Parish]],LEN(Table1[[#This Row],[County/Parish]])-5)</f>
        <v>COLORADO</v>
      </c>
      <c r="K725" s="3" t="s">
        <v>1596</v>
      </c>
      <c r="L725" s="3" t="s">
        <v>93</v>
      </c>
      <c r="M725" s="3" t="s">
        <v>94</v>
      </c>
      <c r="N725" s="3" t="s">
        <v>95</v>
      </c>
      <c r="O725" s="3">
        <v>9700</v>
      </c>
      <c r="P725" s="5">
        <v>30430</v>
      </c>
      <c r="Q725" s="5">
        <v>30437</v>
      </c>
      <c r="R725" s="5">
        <v>33270</v>
      </c>
      <c r="S725" s="3">
        <v>92</v>
      </c>
      <c r="T725" s="3">
        <v>757136</v>
      </c>
      <c r="V725" s="3">
        <v>13867</v>
      </c>
      <c r="X725" s="3">
        <v>5</v>
      </c>
      <c r="Y725" s="3">
        <v>1277</v>
      </c>
      <c r="Z725" s="3">
        <v>2399</v>
      </c>
      <c r="AA725" s="3">
        <v>140056</v>
      </c>
      <c r="AD725" s="3">
        <v>371</v>
      </c>
      <c r="AE725" s="3">
        <v>907</v>
      </c>
      <c r="AF725" s="3" t="s">
        <v>108</v>
      </c>
      <c r="AG725" s="3">
        <v>32352</v>
      </c>
      <c r="AH725" s="3">
        <v>6299</v>
      </c>
      <c r="AI725" s="3">
        <v>32</v>
      </c>
      <c r="AJ725" s="3" t="s">
        <v>181</v>
      </c>
      <c r="AK725" s="3">
        <v>10</v>
      </c>
      <c r="AL725" s="3">
        <v>62</v>
      </c>
      <c r="AM725" s="3">
        <v>312</v>
      </c>
      <c r="AN725" s="3">
        <v>369645</v>
      </c>
      <c r="AO725" s="3">
        <v>24</v>
      </c>
      <c r="AP725" s="3">
        <v>631</v>
      </c>
      <c r="AQ725" s="3">
        <v>41000</v>
      </c>
      <c r="AR725" s="5">
        <v>33543</v>
      </c>
      <c r="AS725" s="3">
        <v>310</v>
      </c>
      <c r="AT725" s="3">
        <v>0</v>
      </c>
      <c r="AU725" s="3">
        <v>0</v>
      </c>
      <c r="AW725" s="3">
        <v>123883.39200000001</v>
      </c>
      <c r="AX725" s="3">
        <v>54600</v>
      </c>
      <c r="AY725" s="3">
        <v>8.0719999999999992</v>
      </c>
      <c r="AZ725" s="3">
        <v>0</v>
      </c>
      <c r="BA725" s="3">
        <v>3.9</v>
      </c>
      <c r="BB725" s="3">
        <v>16538</v>
      </c>
      <c r="BC725" s="3">
        <v>14</v>
      </c>
      <c r="BD725" s="3">
        <v>457</v>
      </c>
      <c r="BE725" s="3">
        <v>16</v>
      </c>
      <c r="BF725" s="3">
        <v>3148</v>
      </c>
      <c r="BG725" s="3">
        <v>15</v>
      </c>
      <c r="BH725" s="3">
        <v>19</v>
      </c>
      <c r="BI725" s="3">
        <v>15</v>
      </c>
      <c r="BJ725" s="3">
        <v>9514</v>
      </c>
      <c r="BK725" s="3">
        <v>9520</v>
      </c>
      <c r="BL725" s="3">
        <v>0.68</v>
      </c>
      <c r="BM725" s="3">
        <v>52.6</v>
      </c>
      <c r="BN725" s="5">
        <v>30460</v>
      </c>
      <c r="BO725" s="3">
        <v>1</v>
      </c>
      <c r="BP725" s="3">
        <v>1</v>
      </c>
      <c r="BQ725" s="3" t="s">
        <v>1496</v>
      </c>
      <c r="BR725" s="3" t="s">
        <v>1597</v>
      </c>
      <c r="BS725" s="3">
        <v>105886</v>
      </c>
      <c r="BT725" s="3">
        <v>6</v>
      </c>
      <c r="BV725" s="3" t="s">
        <v>1598</v>
      </c>
      <c r="BW725" s="3" t="s">
        <v>99</v>
      </c>
      <c r="BX725" s="3">
        <v>3</v>
      </c>
      <c r="BY725" s="3" t="s">
        <v>100</v>
      </c>
      <c r="CA725" s="3" t="s">
        <v>101</v>
      </c>
      <c r="CD725" s="3">
        <v>29.585336900000001</v>
      </c>
      <c r="CE725" s="3">
        <v>153</v>
      </c>
      <c r="CF725" s="3">
        <v>-96.301737399999993</v>
      </c>
      <c r="CI725" s="3" t="s">
        <v>102</v>
      </c>
      <c r="CJ725" s="3" t="s">
        <v>502</v>
      </c>
      <c r="CK725" s="3" t="s">
        <v>915</v>
      </c>
      <c r="CL725" s="3">
        <v>205505</v>
      </c>
      <c r="CM725" s="3">
        <v>283</v>
      </c>
      <c r="CN725" s="3">
        <v>35059</v>
      </c>
      <c r="CO725" s="3">
        <v>529</v>
      </c>
      <c r="CP725" s="3">
        <v>0</v>
      </c>
    </row>
    <row r="726" spans="1:94" ht="45">
      <c r="A726" s="4">
        <v>42015303930000</v>
      </c>
      <c r="B726" s="7">
        <v>4201530393</v>
      </c>
      <c r="C726" s="4">
        <f>COUNTIF(Table2[API 10/UWI],Table1[[#This Row],[Cleaned API]])</f>
        <v>0</v>
      </c>
      <c r="D726" s="7" t="str">
        <f>IFERROR(INDEX(Table2[Permit Type],MATCH(Table1[[#This Row],[Cleaned API]],Table2[API 10/UWI],0)), "Not in Permit List")</f>
        <v>Not in Permit List</v>
      </c>
      <c r="E726" s="7" t="str">
        <f>IF(AND(Table1[[#This Row],[Occurences in Magnum Permit List]]&gt;0, Table1[[#This Row],[Data Pull Permit Type]]="NewDrill"), "Y", "N")</f>
        <v>N</v>
      </c>
      <c r="F726" s="3" t="s">
        <v>89</v>
      </c>
      <c r="G726" s="3" t="s">
        <v>1006</v>
      </c>
      <c r="H726" s="8">
        <v>1</v>
      </c>
      <c r="I726" s="3" t="s">
        <v>236</v>
      </c>
      <c r="J726" s="3" t="str">
        <f>LEFT(Table1[[#This Row],[County/Parish]],LEN(Table1[[#This Row],[County/Parish]])-5)</f>
        <v>AUSTIN</v>
      </c>
      <c r="K726" s="3" t="s">
        <v>1599</v>
      </c>
      <c r="L726" s="3" t="s">
        <v>93</v>
      </c>
      <c r="M726" s="3" t="s">
        <v>211</v>
      </c>
      <c r="N726" s="3" t="s">
        <v>95</v>
      </c>
      <c r="O726" s="3">
        <v>12182</v>
      </c>
      <c r="P726" s="5">
        <v>34086</v>
      </c>
      <c r="Q726" s="5">
        <v>30407</v>
      </c>
      <c r="R726" s="5">
        <v>34090</v>
      </c>
      <c r="S726" s="3">
        <v>122</v>
      </c>
      <c r="T726" s="3">
        <v>445238</v>
      </c>
      <c r="V726" s="3">
        <v>952</v>
      </c>
      <c r="X726" s="3">
        <v>5</v>
      </c>
      <c r="Y726" s="3">
        <v>376</v>
      </c>
      <c r="Z726" s="3">
        <v>5493</v>
      </c>
      <c r="AA726" s="3">
        <v>75158</v>
      </c>
      <c r="AD726" s="3">
        <v>1862</v>
      </c>
      <c r="AE726" s="3">
        <v>0</v>
      </c>
      <c r="AF726" s="3" t="s">
        <v>108</v>
      </c>
      <c r="AG726" s="3">
        <v>12039</v>
      </c>
      <c r="AH726" s="3">
        <v>2007</v>
      </c>
      <c r="AI726" s="3">
        <v>59</v>
      </c>
      <c r="AJ726" s="3" t="s">
        <v>181</v>
      </c>
      <c r="AK726" s="3">
        <v>0</v>
      </c>
      <c r="AL726" s="3">
        <v>5</v>
      </c>
      <c r="AM726" s="3">
        <v>30</v>
      </c>
      <c r="AN726" s="3">
        <v>29839</v>
      </c>
      <c r="AO726" s="3">
        <v>6</v>
      </c>
      <c r="AP726" s="3">
        <v>154</v>
      </c>
      <c r="AQ726" s="3">
        <v>16588</v>
      </c>
      <c r="AR726" s="5">
        <v>39203</v>
      </c>
      <c r="AS726" s="3">
        <v>141</v>
      </c>
      <c r="AT726" s="3">
        <v>0</v>
      </c>
      <c r="AU726" s="3">
        <v>0</v>
      </c>
      <c r="AW726" s="3">
        <v>162737.70499999999</v>
      </c>
      <c r="AX726" s="3">
        <v>467690</v>
      </c>
      <c r="AY726" s="3">
        <v>6.1449999999999996</v>
      </c>
      <c r="AZ726" s="3">
        <v>0</v>
      </c>
      <c r="BA726" s="3">
        <v>13.3</v>
      </c>
      <c r="BB726" s="3">
        <v>20689</v>
      </c>
      <c r="BC726" s="3">
        <v>29</v>
      </c>
      <c r="BD726" s="3">
        <v>32</v>
      </c>
      <c r="BE726" s="3">
        <v>43</v>
      </c>
      <c r="BF726" s="3">
        <v>3448</v>
      </c>
      <c r="BG726" s="3">
        <v>29</v>
      </c>
      <c r="BH726" s="3">
        <v>21</v>
      </c>
      <c r="BI726" s="3">
        <v>29</v>
      </c>
      <c r="BJ726" s="3">
        <v>7230</v>
      </c>
      <c r="BK726" s="3">
        <v>12182</v>
      </c>
      <c r="BL726" s="3">
        <v>0.68</v>
      </c>
      <c r="BM726" s="3">
        <v>45.9</v>
      </c>
      <c r="BN726" s="5">
        <v>30427</v>
      </c>
      <c r="BO726" s="3">
        <v>1</v>
      </c>
      <c r="BP726" s="3">
        <v>1</v>
      </c>
      <c r="BS726" s="3">
        <v>105825</v>
      </c>
      <c r="BT726" s="3">
        <v>4952</v>
      </c>
      <c r="BV726" s="3" t="s">
        <v>624</v>
      </c>
      <c r="BW726" s="3" t="s">
        <v>99</v>
      </c>
      <c r="BX726" s="3">
        <v>3</v>
      </c>
      <c r="BY726" s="3" t="s">
        <v>100</v>
      </c>
      <c r="BZ726" s="3">
        <v>156</v>
      </c>
      <c r="CA726" s="3" t="s">
        <v>101</v>
      </c>
      <c r="CD726" s="3">
        <v>29.770214299999999</v>
      </c>
      <c r="CE726" s="3">
        <v>352</v>
      </c>
      <c r="CF726" s="3">
        <v>-96.184154800000002</v>
      </c>
      <c r="CG726" s="3">
        <v>2</v>
      </c>
      <c r="CI726" s="3" t="s">
        <v>102</v>
      </c>
      <c r="CJ726" s="3" t="s">
        <v>89</v>
      </c>
      <c r="CK726" s="3" t="s">
        <v>152</v>
      </c>
      <c r="CL726" s="3">
        <v>205487</v>
      </c>
      <c r="CM726" s="3">
        <v>61</v>
      </c>
      <c r="CN726" s="3">
        <v>9927</v>
      </c>
      <c r="CO726" s="3">
        <v>173</v>
      </c>
      <c r="CP726" s="3">
        <v>0</v>
      </c>
    </row>
    <row r="727" spans="1:94" ht="30">
      <c r="A727" s="4">
        <v>42039318350000</v>
      </c>
      <c r="B727" s="7">
        <v>4203931835</v>
      </c>
      <c r="C727" s="4">
        <f>COUNTIF(Table2[API 10/UWI],Table1[[#This Row],[Cleaned API]])</f>
        <v>0</v>
      </c>
      <c r="D727" s="7" t="str">
        <f>IFERROR(INDEX(Table2[Permit Type],MATCH(Table1[[#This Row],[Cleaned API]],Table2[API 10/UWI],0)), "Not in Permit List")</f>
        <v>Not in Permit List</v>
      </c>
      <c r="E727" s="7" t="str">
        <f>IF(AND(Table1[[#This Row],[Occurences in Magnum Permit List]]&gt;0, Table1[[#This Row],[Data Pull Permit Type]]="NewDrill"), "Y", "N")</f>
        <v>N</v>
      </c>
      <c r="F727" s="3" t="s">
        <v>89</v>
      </c>
      <c r="G727" s="3" t="s">
        <v>577</v>
      </c>
      <c r="H727" s="8">
        <v>3</v>
      </c>
      <c r="I727" s="3" t="s">
        <v>112</v>
      </c>
      <c r="J727" s="3" t="str">
        <f>LEFT(Table1[[#This Row],[County/Parish]],LEN(Table1[[#This Row],[County/Parish]])-5)</f>
        <v>BRAZORIA</v>
      </c>
      <c r="K727" s="3" t="s">
        <v>578</v>
      </c>
      <c r="L727" s="3" t="s">
        <v>93</v>
      </c>
      <c r="M727" s="3" t="s">
        <v>194</v>
      </c>
      <c r="N727" s="3" t="s">
        <v>95</v>
      </c>
      <c r="O727" s="3">
        <v>10520</v>
      </c>
      <c r="P727" s="5">
        <v>30297</v>
      </c>
      <c r="Q727" s="5">
        <v>30348</v>
      </c>
      <c r="R727" s="5">
        <v>30834</v>
      </c>
      <c r="S727" s="3">
        <v>17</v>
      </c>
      <c r="T727" s="3">
        <v>59382</v>
      </c>
      <c r="Y727" s="3">
        <v>3395</v>
      </c>
      <c r="Z727" s="3">
        <v>6650</v>
      </c>
      <c r="AA727" s="3">
        <v>9897</v>
      </c>
      <c r="AD727" s="3">
        <v>5108</v>
      </c>
      <c r="AE727" s="3">
        <v>0</v>
      </c>
      <c r="AF727" s="3" t="s">
        <v>108</v>
      </c>
      <c r="AG727" s="3">
        <v>31106</v>
      </c>
      <c r="AH727" s="3">
        <v>5184</v>
      </c>
      <c r="AI727" s="3">
        <v>1888</v>
      </c>
      <c r="AK727" s="3">
        <v>0</v>
      </c>
      <c r="AL727" s="3">
        <v>38</v>
      </c>
      <c r="AM727" s="3">
        <v>225</v>
      </c>
      <c r="AN727" s="3">
        <v>225290</v>
      </c>
      <c r="AO727" s="3">
        <v>713</v>
      </c>
      <c r="AQ727" s="3">
        <v>26795</v>
      </c>
      <c r="AR727" s="5">
        <v>34516</v>
      </c>
      <c r="AS727" s="3">
        <v>1500</v>
      </c>
      <c r="AT727" s="3">
        <v>0</v>
      </c>
      <c r="AU727" s="3">
        <v>0</v>
      </c>
      <c r="AZ727" s="3">
        <v>0</v>
      </c>
      <c r="BA727" s="3">
        <v>0</v>
      </c>
      <c r="BB727" s="3">
        <v>6984</v>
      </c>
      <c r="BC727" s="3">
        <v>2</v>
      </c>
      <c r="BF727" s="3">
        <v>1164</v>
      </c>
      <c r="BG727" s="3">
        <v>2</v>
      </c>
      <c r="BH727" s="3">
        <v>7</v>
      </c>
      <c r="BI727" s="3">
        <v>2</v>
      </c>
      <c r="BJ727" s="3">
        <v>8896</v>
      </c>
      <c r="BK727" s="3">
        <v>9080</v>
      </c>
      <c r="BL727" s="3">
        <v>0.63</v>
      </c>
      <c r="BN727" s="5">
        <v>30349</v>
      </c>
      <c r="BO727" s="3">
        <v>1</v>
      </c>
      <c r="BP727" s="3">
        <v>1</v>
      </c>
      <c r="BS727" s="3">
        <v>105076</v>
      </c>
      <c r="BT727" s="3">
        <v>184</v>
      </c>
      <c r="BV727" s="3" t="s">
        <v>579</v>
      </c>
      <c r="BW727" s="3" t="s">
        <v>99</v>
      </c>
      <c r="BX727" s="3">
        <v>3</v>
      </c>
      <c r="BY727" s="3" t="s">
        <v>100</v>
      </c>
      <c r="CA727" s="3" t="s">
        <v>101</v>
      </c>
      <c r="CD727" s="3">
        <v>29.2150325</v>
      </c>
      <c r="CE727" s="3">
        <v>82</v>
      </c>
      <c r="CF727" s="3">
        <v>-95.493741999999997</v>
      </c>
      <c r="CI727" s="3" t="s">
        <v>102</v>
      </c>
      <c r="CJ727" s="3" t="s">
        <v>89</v>
      </c>
      <c r="CK727" s="3" t="s">
        <v>417</v>
      </c>
      <c r="CL727" s="3">
        <v>205374</v>
      </c>
      <c r="CN727" s="3">
        <v>32587</v>
      </c>
      <c r="CO727" s="3">
        <v>5150</v>
      </c>
      <c r="CP727" s="3">
        <v>0</v>
      </c>
    </row>
    <row r="728" spans="1:94" ht="60">
      <c r="A728" s="4">
        <v>42089300400000</v>
      </c>
      <c r="B728" s="7">
        <v>4208930040</v>
      </c>
      <c r="C728" s="4">
        <f>COUNTIF(Table2[API 10/UWI],Table1[[#This Row],[Cleaned API]])</f>
        <v>1</v>
      </c>
      <c r="D728" s="7" t="str">
        <f>IFERROR(INDEX(Table2[Permit Type],MATCH(Table1[[#This Row],[Cleaned API]],Table2[API 10/UWI],0)), "Not in Permit List")</f>
        <v>Recomplete</v>
      </c>
      <c r="E728" s="7" t="str">
        <f>IF(AND(Table1[[#This Row],[Occurences in Magnum Permit List]]&gt;0, Table1[[#This Row],[Data Pull Permit Type]]="NewDrill"), "Y", "N")</f>
        <v>N</v>
      </c>
      <c r="F728" s="3" t="s">
        <v>502</v>
      </c>
      <c r="G728" s="3" t="s">
        <v>1600</v>
      </c>
      <c r="H728" s="8">
        <v>1</v>
      </c>
      <c r="I728" s="3" t="s">
        <v>179</v>
      </c>
      <c r="J728" s="3" t="str">
        <f>LEFT(Table1[[#This Row],[County/Parish]],LEN(Table1[[#This Row],[County/Parish]])-5)</f>
        <v>COLORADO</v>
      </c>
      <c r="K728" s="3" t="s">
        <v>1235</v>
      </c>
      <c r="L728" s="3" t="s">
        <v>93</v>
      </c>
      <c r="M728" s="3" t="s">
        <v>94</v>
      </c>
      <c r="N728" s="3" t="s">
        <v>95</v>
      </c>
      <c r="O728" s="3">
        <v>9700</v>
      </c>
      <c r="P728" s="5">
        <v>35081</v>
      </c>
      <c r="Q728" s="5">
        <v>30348</v>
      </c>
      <c r="R728" s="5">
        <v>33604</v>
      </c>
      <c r="S728" s="3">
        <v>104</v>
      </c>
      <c r="T728" s="3">
        <v>831799</v>
      </c>
      <c r="V728" s="3">
        <v>13384</v>
      </c>
      <c r="Y728" s="3">
        <v>58</v>
      </c>
      <c r="Z728" s="3">
        <v>30250</v>
      </c>
      <c r="AA728" s="3">
        <v>152017</v>
      </c>
      <c r="AC728" s="3">
        <v>74</v>
      </c>
      <c r="AD728" s="3">
        <v>4508</v>
      </c>
      <c r="AE728" s="3">
        <v>1887</v>
      </c>
      <c r="AF728" s="3" t="s">
        <v>108</v>
      </c>
      <c r="AG728" s="3">
        <v>132793</v>
      </c>
      <c r="AH728" s="3">
        <v>24019</v>
      </c>
      <c r="AI728" s="3">
        <v>121</v>
      </c>
      <c r="AJ728" s="3" t="s">
        <v>181</v>
      </c>
      <c r="AK728" s="3">
        <v>2</v>
      </c>
      <c r="AL728" s="3">
        <v>89</v>
      </c>
      <c r="AM728" s="3">
        <v>522</v>
      </c>
      <c r="AN728" s="3">
        <v>532387</v>
      </c>
      <c r="AO728" s="3">
        <v>1</v>
      </c>
      <c r="AP728" s="3">
        <v>441</v>
      </c>
      <c r="AQ728" s="3">
        <v>14252</v>
      </c>
      <c r="AR728" s="5">
        <v>35004</v>
      </c>
      <c r="AS728" s="3">
        <v>347</v>
      </c>
      <c r="AT728" s="3">
        <v>0</v>
      </c>
      <c r="AU728" s="3">
        <v>0</v>
      </c>
      <c r="AV728" s="3">
        <v>305400</v>
      </c>
      <c r="AX728" s="3">
        <v>62150</v>
      </c>
      <c r="AZ728" s="3">
        <v>3.3</v>
      </c>
      <c r="BA728" s="3">
        <v>0</v>
      </c>
      <c r="BB728" s="3">
        <v>33464</v>
      </c>
      <c r="BC728" s="3">
        <v>12</v>
      </c>
      <c r="BD728" s="3">
        <v>656</v>
      </c>
      <c r="BE728" s="3">
        <v>12</v>
      </c>
      <c r="BF728" s="3">
        <v>6233</v>
      </c>
      <c r="BG728" s="3">
        <v>12</v>
      </c>
      <c r="BH728" s="3">
        <v>37</v>
      </c>
      <c r="BI728" s="3">
        <v>12</v>
      </c>
      <c r="BJ728" s="3">
        <v>8872</v>
      </c>
      <c r="BK728" s="3">
        <v>8880</v>
      </c>
      <c r="BL728" s="3">
        <v>0.71</v>
      </c>
      <c r="BN728" s="5">
        <v>30368</v>
      </c>
      <c r="BO728" s="3">
        <v>1</v>
      </c>
      <c r="BP728" s="3">
        <v>1</v>
      </c>
      <c r="BQ728" s="3" t="s">
        <v>1601</v>
      </c>
      <c r="BR728" s="3" t="s">
        <v>1132</v>
      </c>
      <c r="BS728" s="3">
        <v>104261</v>
      </c>
      <c r="BT728" s="3">
        <v>8</v>
      </c>
      <c r="BV728" s="3" t="s">
        <v>575</v>
      </c>
      <c r="BW728" s="3" t="s">
        <v>99</v>
      </c>
      <c r="BX728" s="3">
        <v>3</v>
      </c>
      <c r="BY728" s="3" t="s">
        <v>100</v>
      </c>
      <c r="CA728" s="3" t="s">
        <v>101</v>
      </c>
      <c r="CD728" s="3">
        <v>29.672557099999999</v>
      </c>
      <c r="CE728" s="3">
        <v>84</v>
      </c>
      <c r="CF728" s="3">
        <v>-96.366310499999997</v>
      </c>
      <c r="CI728" s="3" t="s">
        <v>102</v>
      </c>
      <c r="CJ728" s="3" t="s">
        <v>502</v>
      </c>
      <c r="CK728" s="3" t="s">
        <v>576</v>
      </c>
      <c r="CL728" s="3">
        <v>205281</v>
      </c>
      <c r="CN728" s="3">
        <v>1535</v>
      </c>
      <c r="CO728" s="3">
        <v>35</v>
      </c>
      <c r="CP728" s="3">
        <v>0</v>
      </c>
    </row>
    <row r="729" spans="1:94" ht="45">
      <c r="A729" s="4">
        <v>42321311670000</v>
      </c>
      <c r="B729" s="7">
        <v>4232131167</v>
      </c>
      <c r="C729" s="4">
        <f>COUNTIF(Table2[API 10/UWI],Table1[[#This Row],[Cleaned API]])</f>
        <v>0</v>
      </c>
      <c r="D729" s="7" t="str">
        <f>IFERROR(INDEX(Table2[Permit Type],MATCH(Table1[[#This Row],[Cleaned API]],Table2[API 10/UWI],0)), "Not in Permit List")</f>
        <v>Not in Permit List</v>
      </c>
      <c r="E729" s="7" t="str">
        <f>IF(AND(Table1[[#This Row],[Occurences in Magnum Permit List]]&gt;0, Table1[[#This Row],[Data Pull Permit Type]]="NewDrill"), "Y", "N")</f>
        <v>N</v>
      </c>
      <c r="F729" s="3" t="s">
        <v>502</v>
      </c>
      <c r="G729" s="3" t="s">
        <v>1602</v>
      </c>
      <c r="H729" s="8">
        <v>5</v>
      </c>
      <c r="I729" s="3" t="s">
        <v>117</v>
      </c>
      <c r="J729" s="3" t="str">
        <f>LEFT(Table1[[#This Row],[County/Parish]],LEN(Table1[[#This Row],[County/Parish]])-5)</f>
        <v>MATAGORDA</v>
      </c>
      <c r="K729" s="3">
        <v>1900</v>
      </c>
      <c r="L729" s="3" t="s">
        <v>93</v>
      </c>
      <c r="M729" s="3" t="s">
        <v>94</v>
      </c>
      <c r="N729" s="3" t="s">
        <v>119</v>
      </c>
      <c r="O729" s="3">
        <v>4876</v>
      </c>
      <c r="P729" s="5">
        <v>29876</v>
      </c>
      <c r="Q729" s="5">
        <v>30225</v>
      </c>
      <c r="R729" s="5">
        <v>32082</v>
      </c>
      <c r="S729" s="3">
        <v>60</v>
      </c>
      <c r="T729" s="3">
        <v>412732</v>
      </c>
      <c r="V729" s="3">
        <v>36</v>
      </c>
      <c r="Y729" s="3">
        <v>2104</v>
      </c>
      <c r="Z729" s="3">
        <v>28895</v>
      </c>
      <c r="AA729" s="3">
        <v>68825</v>
      </c>
      <c r="AD729" s="3">
        <v>1456</v>
      </c>
      <c r="AE729" s="3">
        <v>36</v>
      </c>
      <c r="AF729" s="3" t="s">
        <v>108</v>
      </c>
      <c r="AG729" s="3">
        <v>63308</v>
      </c>
      <c r="AH729" s="3">
        <v>10587</v>
      </c>
      <c r="AI729" s="3">
        <v>2848</v>
      </c>
      <c r="AK729" s="3">
        <v>0</v>
      </c>
      <c r="AL729" s="3">
        <v>76</v>
      </c>
      <c r="AM729" s="3">
        <v>458</v>
      </c>
      <c r="AN729" s="3">
        <v>458033</v>
      </c>
      <c r="AO729" s="3">
        <v>675</v>
      </c>
      <c r="AQ729" s="3">
        <v>71023</v>
      </c>
      <c r="AR729" s="5">
        <v>35186</v>
      </c>
      <c r="AS729" s="3">
        <v>4823</v>
      </c>
      <c r="AT729" s="3">
        <v>0</v>
      </c>
      <c r="AU729" s="3">
        <v>0</v>
      </c>
      <c r="AX729" s="3">
        <v>11464780</v>
      </c>
      <c r="AZ729" s="3">
        <v>0</v>
      </c>
      <c r="BA729" s="3">
        <v>0</v>
      </c>
      <c r="BB729" s="3">
        <v>14276</v>
      </c>
      <c r="BC729" s="3">
        <v>22</v>
      </c>
      <c r="BD729" s="3">
        <v>36</v>
      </c>
      <c r="BE729" s="3">
        <v>1</v>
      </c>
      <c r="BF729" s="3">
        <v>2379</v>
      </c>
      <c r="BG729" s="3">
        <v>22</v>
      </c>
      <c r="BH729" s="3">
        <v>14</v>
      </c>
      <c r="BI729" s="3">
        <v>22</v>
      </c>
      <c r="BJ729" s="3">
        <v>1904</v>
      </c>
      <c r="BK729" s="3">
        <v>1908</v>
      </c>
      <c r="BL729" s="3">
        <v>0.56000000000000005</v>
      </c>
      <c r="BN729" s="5">
        <v>30252</v>
      </c>
      <c r="BO729" s="3">
        <v>1</v>
      </c>
      <c r="BP729" s="3">
        <v>1</v>
      </c>
      <c r="BS729" s="3">
        <v>103847</v>
      </c>
      <c r="BT729" s="3">
        <v>4</v>
      </c>
      <c r="BV729" s="3" t="s">
        <v>1603</v>
      </c>
      <c r="BW729" s="3" t="s">
        <v>99</v>
      </c>
      <c r="BX729" s="3">
        <v>3</v>
      </c>
      <c r="BY729" s="3" t="s">
        <v>100</v>
      </c>
      <c r="CA729" s="3" t="s">
        <v>101</v>
      </c>
      <c r="CD729" s="3">
        <v>28.6527739</v>
      </c>
      <c r="CE729" s="3">
        <v>407</v>
      </c>
      <c r="CF729" s="3">
        <v>-96.212609999999998</v>
      </c>
      <c r="CI729" s="3" t="s">
        <v>102</v>
      </c>
      <c r="CJ729" s="3" t="s">
        <v>502</v>
      </c>
      <c r="CK729" s="3" t="s">
        <v>1604</v>
      </c>
      <c r="CL729" s="3">
        <v>205218</v>
      </c>
      <c r="CN729" s="3">
        <v>32136</v>
      </c>
      <c r="CO729" s="3">
        <v>10142</v>
      </c>
      <c r="CP729" s="3">
        <v>0</v>
      </c>
    </row>
    <row r="730" spans="1:94" ht="75">
      <c r="A730" s="4">
        <v>42089302560000</v>
      </c>
      <c r="B730" s="7">
        <v>4208930256</v>
      </c>
      <c r="C730" s="4">
        <f>COUNTIF(Table2[API 10/UWI],Table1[[#This Row],[Cleaned API]])</f>
        <v>0</v>
      </c>
      <c r="D730" s="7" t="str">
        <f>IFERROR(INDEX(Table2[Permit Type],MATCH(Table1[[#This Row],[Cleaned API]],Table2[API 10/UWI],0)), "Not in Permit List")</f>
        <v>Not in Permit List</v>
      </c>
      <c r="E730" s="7" t="str">
        <f>IF(AND(Table1[[#This Row],[Occurences in Magnum Permit List]]&gt;0, Table1[[#This Row],[Data Pull Permit Type]]="NewDrill"), "Y", "N")</f>
        <v>N</v>
      </c>
      <c r="F730" s="3" t="s">
        <v>89</v>
      </c>
      <c r="G730" s="3" t="s">
        <v>1605</v>
      </c>
      <c r="H730" s="8">
        <v>1</v>
      </c>
      <c r="I730" s="3" t="s">
        <v>179</v>
      </c>
      <c r="J730" s="3" t="str">
        <f>LEFT(Table1[[#This Row],[County/Parish]],LEN(Table1[[#This Row],[County/Parish]])-5)</f>
        <v>COLORADO</v>
      </c>
      <c r="K730" s="3" t="s">
        <v>726</v>
      </c>
      <c r="L730" s="3" t="s">
        <v>93</v>
      </c>
      <c r="M730" s="3" t="s">
        <v>94</v>
      </c>
      <c r="N730" s="3" t="s">
        <v>95</v>
      </c>
      <c r="O730" s="3">
        <v>10810</v>
      </c>
      <c r="Q730" s="5">
        <v>29556</v>
      </c>
      <c r="R730" s="5">
        <v>43983</v>
      </c>
      <c r="S730" s="3">
        <v>469</v>
      </c>
      <c r="T730" s="3">
        <v>2799767</v>
      </c>
      <c r="U730" s="3">
        <v>50</v>
      </c>
      <c r="V730" s="3">
        <v>39327</v>
      </c>
      <c r="W730" s="3">
        <v>1</v>
      </c>
      <c r="X730" s="3">
        <v>31</v>
      </c>
      <c r="Y730" s="3">
        <v>1962</v>
      </c>
      <c r="Z730" s="3">
        <v>39333</v>
      </c>
      <c r="AA730" s="3">
        <v>505955</v>
      </c>
      <c r="AC730" s="3">
        <v>150</v>
      </c>
      <c r="AD730" s="3">
        <v>9680</v>
      </c>
      <c r="AE730" s="3">
        <v>3116</v>
      </c>
      <c r="AF730" s="3" t="s">
        <v>108</v>
      </c>
      <c r="AG730" s="3">
        <v>168467</v>
      </c>
      <c r="AH730" s="3">
        <v>31194</v>
      </c>
      <c r="AI730" s="3">
        <v>188</v>
      </c>
      <c r="AJ730" s="3" t="s">
        <v>181</v>
      </c>
      <c r="AK730" s="3">
        <v>23</v>
      </c>
      <c r="AL730" s="3">
        <v>192</v>
      </c>
      <c r="AM730" s="3">
        <v>1016</v>
      </c>
      <c r="AN730" s="3">
        <v>1151323</v>
      </c>
      <c r="AO730" s="3">
        <v>79</v>
      </c>
      <c r="AP730" s="3">
        <v>280</v>
      </c>
      <c r="AQ730" s="3">
        <v>16034</v>
      </c>
      <c r="AR730" s="5">
        <v>36880</v>
      </c>
      <c r="AS730" s="3">
        <v>646</v>
      </c>
      <c r="AT730" s="3">
        <v>80</v>
      </c>
      <c r="AV730" s="3">
        <v>44910</v>
      </c>
      <c r="AW730" s="3">
        <v>40930.091</v>
      </c>
      <c r="AX730" s="3">
        <v>71190</v>
      </c>
      <c r="AY730" s="3">
        <v>24.431999999999999</v>
      </c>
      <c r="AZ730" s="3">
        <v>22.3</v>
      </c>
      <c r="BA730" s="3">
        <v>15.8</v>
      </c>
      <c r="BB730" s="3">
        <v>34004</v>
      </c>
      <c r="BC730" s="3">
        <v>8</v>
      </c>
      <c r="BD730" s="3">
        <v>701</v>
      </c>
      <c r="BE730" s="3">
        <v>2</v>
      </c>
      <c r="BF730" s="3">
        <v>6208</v>
      </c>
      <c r="BG730" s="3">
        <v>8</v>
      </c>
      <c r="BH730" s="3">
        <v>37</v>
      </c>
      <c r="BI730" s="3">
        <v>8</v>
      </c>
      <c r="BJ730" s="3">
        <v>10271</v>
      </c>
      <c r="BK730" s="3">
        <v>10276</v>
      </c>
      <c r="BL730" s="3">
        <v>0.69</v>
      </c>
      <c r="BM730" s="3">
        <v>48.5</v>
      </c>
      <c r="BN730" s="5">
        <v>29575</v>
      </c>
      <c r="BO730" s="3">
        <v>1</v>
      </c>
      <c r="BP730" s="3">
        <v>1</v>
      </c>
      <c r="BQ730" s="3" t="s">
        <v>158</v>
      </c>
      <c r="BR730" s="3" t="s">
        <v>150</v>
      </c>
      <c r="BS730" s="3">
        <v>91859</v>
      </c>
      <c r="BT730" s="3">
        <v>5</v>
      </c>
      <c r="BV730" s="3" t="s">
        <v>575</v>
      </c>
      <c r="BW730" s="3" t="s">
        <v>99</v>
      </c>
      <c r="BX730" s="3">
        <v>3</v>
      </c>
      <c r="BY730" s="3" t="s">
        <v>100</v>
      </c>
      <c r="CA730" s="3" t="s">
        <v>101</v>
      </c>
      <c r="CD730" s="3">
        <v>29.663941999999999</v>
      </c>
      <c r="CE730" s="3">
        <v>84</v>
      </c>
      <c r="CF730" s="3">
        <v>-96.368552699999995</v>
      </c>
      <c r="CI730" s="3" t="s">
        <v>102</v>
      </c>
      <c r="CJ730" s="3" t="s">
        <v>89</v>
      </c>
      <c r="CK730" s="3" t="s">
        <v>576</v>
      </c>
      <c r="CL730" s="3">
        <v>203740</v>
      </c>
      <c r="CM730" s="3">
        <v>329</v>
      </c>
      <c r="CN730" s="3">
        <v>13466</v>
      </c>
      <c r="CO730" s="3">
        <v>543</v>
      </c>
      <c r="CP730" s="3">
        <v>0</v>
      </c>
    </row>
    <row r="731" spans="1:94" ht="75">
      <c r="A731" s="4">
        <v>42039314520000</v>
      </c>
      <c r="B731" s="7">
        <v>4203931452</v>
      </c>
      <c r="C731" s="4">
        <f>COUNTIF(Table2[API 10/UWI],Table1[[#This Row],[Cleaned API]])</f>
        <v>0</v>
      </c>
      <c r="D731" s="7" t="str">
        <f>IFERROR(INDEX(Table2[Permit Type],MATCH(Table1[[#This Row],[Cleaned API]],Table2[API 10/UWI],0)), "Not in Permit List")</f>
        <v>Not in Permit List</v>
      </c>
      <c r="E731" s="7" t="str">
        <f>IF(AND(Table1[[#This Row],[Occurences in Magnum Permit List]]&gt;0, Table1[[#This Row],[Data Pull Permit Type]]="NewDrill"), "Y", "N")</f>
        <v>N</v>
      </c>
      <c r="F731" s="3" t="s">
        <v>502</v>
      </c>
      <c r="G731" s="3" t="s">
        <v>1606</v>
      </c>
      <c r="H731" s="8" t="s">
        <v>596</v>
      </c>
      <c r="I731" s="3" t="s">
        <v>112</v>
      </c>
      <c r="J731" s="3" t="str">
        <f>LEFT(Table1[[#This Row],[County/Parish]],LEN(Table1[[#This Row],[County/Parish]])-5)</f>
        <v>BRAZORIA</v>
      </c>
      <c r="K731" s="3">
        <v>12000</v>
      </c>
      <c r="L731" s="3" t="s">
        <v>93</v>
      </c>
      <c r="M731" s="3" t="s">
        <v>94</v>
      </c>
      <c r="N731" s="3" t="s">
        <v>95</v>
      </c>
      <c r="O731" s="3">
        <v>13702</v>
      </c>
      <c r="P731" s="5">
        <v>29011</v>
      </c>
      <c r="Q731" s="5">
        <v>29434</v>
      </c>
      <c r="R731" s="5">
        <v>29799</v>
      </c>
      <c r="S731" s="3">
        <v>13</v>
      </c>
      <c r="T731" s="3">
        <v>176438</v>
      </c>
      <c r="V731" s="3">
        <v>4838</v>
      </c>
      <c r="X731" s="3">
        <v>99</v>
      </c>
      <c r="Y731" s="3">
        <v>4346</v>
      </c>
      <c r="Z731" s="3">
        <v>53765</v>
      </c>
      <c r="AA731" s="3">
        <v>34244</v>
      </c>
      <c r="AD731" s="3">
        <v>735</v>
      </c>
      <c r="AE731" s="3">
        <v>3564</v>
      </c>
      <c r="AF731" s="3" t="s">
        <v>108</v>
      </c>
      <c r="AG731" s="3">
        <v>119274</v>
      </c>
      <c r="AH731" s="3">
        <v>23443</v>
      </c>
      <c r="AI731" s="3">
        <v>52085</v>
      </c>
      <c r="AK731" s="3">
        <v>31</v>
      </c>
      <c r="AL731" s="3">
        <v>157</v>
      </c>
      <c r="AM731" s="3">
        <v>758</v>
      </c>
      <c r="AN731" s="3">
        <v>943933</v>
      </c>
      <c r="AO731" s="3">
        <v>404</v>
      </c>
      <c r="AQ731" s="3">
        <v>735</v>
      </c>
      <c r="AR731" s="5">
        <v>33800</v>
      </c>
      <c r="AS731" s="3">
        <v>529</v>
      </c>
      <c r="AT731" s="3">
        <v>45</v>
      </c>
      <c r="AU731" s="3">
        <v>820</v>
      </c>
      <c r="AV731" s="3">
        <v>24420</v>
      </c>
      <c r="AW731" s="3">
        <v>36317.279999999999</v>
      </c>
      <c r="AX731" s="3">
        <v>36470</v>
      </c>
      <c r="AY731" s="3">
        <v>27.535</v>
      </c>
      <c r="AZ731" s="3">
        <v>41</v>
      </c>
      <c r="BA731" s="3">
        <v>22.8</v>
      </c>
      <c r="BB731" s="3">
        <v>24296</v>
      </c>
      <c r="BC731" s="3">
        <v>4</v>
      </c>
      <c r="BD731" s="3">
        <v>931</v>
      </c>
      <c r="BE731" s="3">
        <v>1</v>
      </c>
      <c r="BF731" s="3">
        <v>4849</v>
      </c>
      <c r="BG731" s="3">
        <v>4</v>
      </c>
      <c r="BH731" s="3">
        <v>29</v>
      </c>
      <c r="BI731" s="3">
        <v>4</v>
      </c>
      <c r="BJ731" s="3">
        <v>12096</v>
      </c>
      <c r="BK731" s="3">
        <v>12203</v>
      </c>
      <c r="BL731" s="3">
        <v>0.62</v>
      </c>
      <c r="BM731" s="3">
        <v>56</v>
      </c>
      <c r="BN731" s="5">
        <v>29456</v>
      </c>
      <c r="BO731" s="3">
        <v>1</v>
      </c>
      <c r="BP731" s="3">
        <v>1</v>
      </c>
      <c r="BQ731" s="3" t="s">
        <v>502</v>
      </c>
      <c r="BR731" s="3" t="s">
        <v>1607</v>
      </c>
      <c r="BS731" s="3">
        <v>89800</v>
      </c>
      <c r="BT731" s="3">
        <v>107</v>
      </c>
      <c r="BV731" s="3" t="s">
        <v>504</v>
      </c>
      <c r="BW731" s="3" t="s">
        <v>99</v>
      </c>
      <c r="BX731" s="3">
        <v>3</v>
      </c>
      <c r="BY731" s="3" t="s">
        <v>100</v>
      </c>
      <c r="BZ731" s="3">
        <v>65</v>
      </c>
      <c r="CA731" s="3" t="s">
        <v>101</v>
      </c>
      <c r="CD731" s="3">
        <v>28.9955468</v>
      </c>
      <c r="CE731" s="3">
        <v>26</v>
      </c>
      <c r="CF731" s="3">
        <v>-95.701783699999993</v>
      </c>
      <c r="CI731" s="3" t="s">
        <v>102</v>
      </c>
      <c r="CJ731" s="3" t="s">
        <v>502</v>
      </c>
      <c r="CK731" s="3" t="s">
        <v>505</v>
      </c>
      <c r="CL731" s="3">
        <v>203465</v>
      </c>
      <c r="CM731" s="3">
        <v>4838</v>
      </c>
      <c r="CN731" s="3">
        <v>175703</v>
      </c>
      <c r="CO731" s="3">
        <v>53236</v>
      </c>
      <c r="CP731" s="3">
        <v>0</v>
      </c>
    </row>
    <row r="732" spans="1:94" ht="60">
      <c r="A732" s="4">
        <v>42089303450000</v>
      </c>
      <c r="B732" s="7">
        <v>4208930345</v>
      </c>
      <c r="C732" s="4">
        <f>COUNTIF(Table2[API 10/UWI],Table1[[#This Row],[Cleaned API]])</f>
        <v>2</v>
      </c>
      <c r="D732" s="7" t="str">
        <f>IFERROR(INDEX(Table2[Permit Type],MATCH(Table1[[#This Row],[Cleaned API]],Table2[API 10/UWI],0)), "Not in Permit List")</f>
        <v>DeepenWithinCasing</v>
      </c>
      <c r="E732" s="7" t="str">
        <f>IF(AND(Table1[[#This Row],[Occurences in Magnum Permit List]]&gt;0, Table1[[#This Row],[Data Pull Permit Type]]="NewDrill"), "Y", "N")</f>
        <v>N</v>
      </c>
      <c r="F732" s="3" t="s">
        <v>502</v>
      </c>
      <c r="G732" s="3" t="s">
        <v>1572</v>
      </c>
      <c r="H732" s="8" t="s">
        <v>1137</v>
      </c>
      <c r="I732" s="3" t="s">
        <v>179</v>
      </c>
      <c r="J732" s="3" t="str">
        <f>LEFT(Table1[[#This Row],[County/Parish]],LEN(Table1[[#This Row],[County/Parish]])-5)</f>
        <v>COLORADO</v>
      </c>
      <c r="K732" s="3" t="s">
        <v>1608</v>
      </c>
      <c r="L732" s="3" t="s">
        <v>93</v>
      </c>
      <c r="M732" s="3" t="s">
        <v>94</v>
      </c>
      <c r="N732" s="3" t="s">
        <v>95</v>
      </c>
      <c r="O732" s="3">
        <v>10250</v>
      </c>
      <c r="P732" s="5">
        <v>32271</v>
      </c>
      <c r="Q732" s="5">
        <v>29312</v>
      </c>
      <c r="R732" s="5">
        <v>34455</v>
      </c>
      <c r="S732" s="3">
        <v>139</v>
      </c>
      <c r="T732" s="3">
        <v>1043883</v>
      </c>
      <c r="V732" s="3">
        <v>28881</v>
      </c>
      <c r="Y732" s="3">
        <v>22</v>
      </c>
      <c r="Z732" s="3">
        <v>35351</v>
      </c>
      <c r="AA732" s="3">
        <v>202861</v>
      </c>
      <c r="AD732" s="3">
        <v>12616</v>
      </c>
      <c r="AE732" s="3">
        <v>3085</v>
      </c>
      <c r="AF732" s="3" t="s">
        <v>108</v>
      </c>
      <c r="AG732" s="3">
        <v>118177</v>
      </c>
      <c r="AH732" s="3">
        <v>22781</v>
      </c>
      <c r="AI732" s="3">
        <v>120</v>
      </c>
      <c r="AJ732" s="3" t="s">
        <v>181</v>
      </c>
      <c r="AK732" s="3">
        <v>28</v>
      </c>
      <c r="AL732" s="3">
        <v>160</v>
      </c>
      <c r="AM732" s="3">
        <v>788</v>
      </c>
      <c r="AN732" s="3">
        <v>959097</v>
      </c>
      <c r="AO732" s="3">
        <v>1</v>
      </c>
      <c r="AP732" s="3">
        <v>3485</v>
      </c>
      <c r="AQ732" s="3">
        <v>110665</v>
      </c>
      <c r="AR732" s="5">
        <v>34274</v>
      </c>
      <c r="AS732" s="3">
        <v>1130</v>
      </c>
      <c r="AT732" s="3">
        <v>0</v>
      </c>
      <c r="AU732" s="3">
        <v>0</v>
      </c>
      <c r="AV732" s="3">
        <v>27710</v>
      </c>
      <c r="AW732" s="3">
        <v>18666.667000000001</v>
      </c>
      <c r="AX732" s="3">
        <v>36140</v>
      </c>
      <c r="AY732" s="3">
        <v>53.570999999999998</v>
      </c>
      <c r="AZ732" s="3">
        <v>36.1</v>
      </c>
      <c r="BA732" s="3">
        <v>0</v>
      </c>
      <c r="BB732" s="3">
        <v>24440</v>
      </c>
      <c r="BC732" s="3">
        <v>2</v>
      </c>
      <c r="BD732" s="3">
        <v>882</v>
      </c>
      <c r="BE732" s="3">
        <v>1</v>
      </c>
      <c r="BF732" s="3">
        <v>4955</v>
      </c>
      <c r="BG732" s="3">
        <v>2</v>
      </c>
      <c r="BH732" s="3">
        <v>30</v>
      </c>
      <c r="BI732" s="3">
        <v>2</v>
      </c>
      <c r="BJ732" s="3">
        <v>8655</v>
      </c>
      <c r="BK732" s="3">
        <v>8657</v>
      </c>
      <c r="BL732" s="3">
        <v>0.68</v>
      </c>
      <c r="BM732" s="3">
        <v>56</v>
      </c>
      <c r="BN732" s="5">
        <v>29326</v>
      </c>
      <c r="BO732" s="3">
        <v>1</v>
      </c>
      <c r="BP732" s="3">
        <v>1</v>
      </c>
      <c r="BQ732" s="3" t="s">
        <v>1269</v>
      </c>
      <c r="BR732" s="3" t="s">
        <v>1041</v>
      </c>
      <c r="BS732" s="3">
        <v>88832</v>
      </c>
      <c r="BT732" s="3">
        <v>2</v>
      </c>
      <c r="BV732" s="3" t="s">
        <v>344</v>
      </c>
      <c r="BW732" s="3" t="s">
        <v>99</v>
      </c>
      <c r="BX732" s="3">
        <v>3</v>
      </c>
      <c r="BY732" s="3" t="s">
        <v>100</v>
      </c>
      <c r="BZ732" s="3">
        <v>55</v>
      </c>
      <c r="CA732" s="3" t="s">
        <v>101</v>
      </c>
      <c r="CD732" s="3">
        <v>29.521193700000001</v>
      </c>
      <c r="CE732" s="3">
        <v>283</v>
      </c>
      <c r="CF732" s="3">
        <v>-96.588690799999995</v>
      </c>
      <c r="CI732" s="3" t="s">
        <v>102</v>
      </c>
      <c r="CJ732" s="3" t="s">
        <v>502</v>
      </c>
      <c r="CK732" s="3" t="s">
        <v>401</v>
      </c>
      <c r="CL732" s="3">
        <v>203344</v>
      </c>
      <c r="CM732" s="3">
        <v>3</v>
      </c>
      <c r="CN732" s="3">
        <v>56</v>
      </c>
      <c r="CO732" s="3">
        <v>2</v>
      </c>
      <c r="CP732" s="3">
        <v>0</v>
      </c>
    </row>
    <row r="733" spans="1:94" ht="60">
      <c r="A733" s="4">
        <v>42089311320000</v>
      </c>
      <c r="B733" s="7">
        <v>4208931132</v>
      </c>
      <c r="C733" s="4">
        <f>COUNTIF(Table2[API 10/UWI],Table1[[#This Row],[Cleaned API]])</f>
        <v>0</v>
      </c>
      <c r="D733" s="7" t="str">
        <f>IFERROR(INDEX(Table2[Permit Type],MATCH(Table1[[#This Row],[Cleaned API]],Table2[API 10/UWI],0)), "Not in Permit List")</f>
        <v>Not in Permit List</v>
      </c>
      <c r="E733" s="7" t="str">
        <f>IF(AND(Table1[[#This Row],[Occurences in Magnum Permit List]]&gt;0, Table1[[#This Row],[Data Pull Permit Type]]="NewDrill"), "Y", "N")</f>
        <v>N</v>
      </c>
      <c r="F733" s="3" t="s">
        <v>89</v>
      </c>
      <c r="G733" s="3" t="s">
        <v>1609</v>
      </c>
      <c r="H733" s="8">
        <v>1</v>
      </c>
      <c r="I733" s="3" t="s">
        <v>179</v>
      </c>
      <c r="J733" s="3" t="str">
        <f>LEFT(Table1[[#This Row],[County/Parish]],LEN(Table1[[#This Row],[County/Parish]])-5)</f>
        <v>COLORADO</v>
      </c>
      <c r="L733" s="3" t="s">
        <v>93</v>
      </c>
      <c r="M733" s="3" t="s">
        <v>194</v>
      </c>
      <c r="N733" s="3" t="s">
        <v>95</v>
      </c>
      <c r="O733" s="3">
        <v>10050</v>
      </c>
      <c r="Q733" s="5">
        <v>29312</v>
      </c>
      <c r="R733" s="5">
        <v>39022</v>
      </c>
      <c r="S733" s="3">
        <v>298</v>
      </c>
      <c r="T733" s="3">
        <v>1400264</v>
      </c>
      <c r="V733" s="3">
        <v>15530</v>
      </c>
      <c r="Y733" s="3">
        <v>53</v>
      </c>
      <c r="Z733" s="3">
        <v>56699</v>
      </c>
      <c r="AA733" s="3">
        <v>248907</v>
      </c>
      <c r="AD733" s="3">
        <v>1324</v>
      </c>
      <c r="AE733" s="3">
        <v>796</v>
      </c>
      <c r="AF733" s="3" t="s">
        <v>108</v>
      </c>
      <c r="AG733" s="3">
        <v>47835</v>
      </c>
      <c r="AH733" s="3">
        <v>8769</v>
      </c>
      <c r="AI733" s="3">
        <v>765</v>
      </c>
      <c r="AJ733" s="3" t="s">
        <v>181</v>
      </c>
      <c r="AK733" s="3">
        <v>5</v>
      </c>
      <c r="AL733" s="3">
        <v>46</v>
      </c>
      <c r="AM733" s="3">
        <v>247</v>
      </c>
      <c r="AN733" s="3">
        <v>276290</v>
      </c>
      <c r="AO733" s="3">
        <v>2</v>
      </c>
      <c r="AP733" s="3">
        <v>44</v>
      </c>
      <c r="AQ733" s="3">
        <v>2235</v>
      </c>
      <c r="AR733" s="5">
        <v>41579</v>
      </c>
      <c r="AS733" s="3">
        <v>70</v>
      </c>
      <c r="AT733" s="3">
        <v>0</v>
      </c>
      <c r="AU733" s="3">
        <v>0</v>
      </c>
      <c r="AW733" s="3">
        <v>625600</v>
      </c>
      <c r="AX733" s="3">
        <v>90170</v>
      </c>
      <c r="AY733" s="3">
        <v>1.5980000000000001</v>
      </c>
      <c r="AZ733" s="3">
        <v>0</v>
      </c>
      <c r="BA733" s="3">
        <v>0</v>
      </c>
      <c r="BB733" s="3">
        <v>39105</v>
      </c>
      <c r="BC733" s="3">
        <v>26</v>
      </c>
      <c r="BD733" s="3">
        <v>765</v>
      </c>
      <c r="BE733" s="3">
        <v>19</v>
      </c>
      <c r="BF733" s="3">
        <v>6930</v>
      </c>
      <c r="BG733" s="3">
        <v>26</v>
      </c>
      <c r="BH733" s="3">
        <v>42</v>
      </c>
      <c r="BI733" s="3">
        <v>26</v>
      </c>
      <c r="BJ733" s="3">
        <v>9880</v>
      </c>
      <c r="BK733" s="3">
        <v>9896</v>
      </c>
      <c r="BL733" s="3">
        <v>0.68</v>
      </c>
      <c r="BM733" s="3">
        <v>50</v>
      </c>
      <c r="BN733" s="5">
        <v>29326</v>
      </c>
      <c r="BO733" s="3">
        <v>1</v>
      </c>
      <c r="BP733" s="3">
        <v>1</v>
      </c>
      <c r="BQ733" s="3" t="s">
        <v>1610</v>
      </c>
      <c r="BR733" s="3" t="s">
        <v>165</v>
      </c>
      <c r="BS733" s="3">
        <v>88174</v>
      </c>
      <c r="BT733" s="3">
        <v>16</v>
      </c>
      <c r="BV733" s="3" t="s">
        <v>1522</v>
      </c>
      <c r="BW733" s="3" t="s">
        <v>99</v>
      </c>
      <c r="BX733" s="3">
        <v>3</v>
      </c>
      <c r="BY733" s="3" t="s">
        <v>100</v>
      </c>
      <c r="CA733" s="3" t="s">
        <v>101</v>
      </c>
      <c r="CD733" s="3">
        <v>29.537646599999999</v>
      </c>
      <c r="CE733" s="3">
        <v>655</v>
      </c>
      <c r="CF733" s="3">
        <v>-96.307710400000005</v>
      </c>
      <c r="CI733" s="3" t="s">
        <v>102</v>
      </c>
      <c r="CJ733" s="3" t="s">
        <v>89</v>
      </c>
      <c r="CK733" s="3" t="s">
        <v>1611</v>
      </c>
      <c r="CL733" s="3">
        <v>203270</v>
      </c>
      <c r="CM733" s="3">
        <v>5</v>
      </c>
      <c r="CN733" s="3">
        <v>3128</v>
      </c>
      <c r="CO733" s="3">
        <v>97</v>
      </c>
      <c r="CP733" s="3">
        <v>0</v>
      </c>
    </row>
    <row r="734" spans="1:94" ht="60">
      <c r="A734" s="4">
        <v>42089310840000</v>
      </c>
      <c r="B734" s="7">
        <v>4208931084</v>
      </c>
      <c r="C734" s="4">
        <f>COUNTIF(Table2[API 10/UWI],Table1[[#This Row],[Cleaned API]])</f>
        <v>0</v>
      </c>
      <c r="D734" s="7" t="str">
        <f>IFERROR(INDEX(Table2[Permit Type],MATCH(Table1[[#This Row],[Cleaned API]],Table2[API 10/UWI],0)), "Not in Permit List")</f>
        <v>Not in Permit List</v>
      </c>
      <c r="E734" s="7" t="str">
        <f>IF(AND(Table1[[#This Row],[Occurences in Magnum Permit List]]&gt;0, Table1[[#This Row],[Data Pull Permit Type]]="NewDrill"), "Y", "N")</f>
        <v>N</v>
      </c>
      <c r="F734" s="3" t="s">
        <v>502</v>
      </c>
      <c r="G734" s="3" t="s">
        <v>1612</v>
      </c>
      <c r="H734" s="8">
        <v>1</v>
      </c>
      <c r="I734" s="3" t="s">
        <v>179</v>
      </c>
      <c r="J734" s="3" t="str">
        <f>LEFT(Table1[[#This Row],[County/Parish]],LEN(Table1[[#This Row],[County/Parish]])-5)</f>
        <v>COLORADO</v>
      </c>
      <c r="K734" s="3" t="s">
        <v>724</v>
      </c>
      <c r="L734" s="3" t="s">
        <v>93</v>
      </c>
      <c r="M734" s="3" t="s">
        <v>94</v>
      </c>
      <c r="N734" s="3" t="s">
        <v>95</v>
      </c>
      <c r="O734" s="3">
        <v>10012</v>
      </c>
      <c r="P734" s="5">
        <v>29183</v>
      </c>
      <c r="Q734" s="5">
        <v>29465</v>
      </c>
      <c r="R734" s="5">
        <v>33482</v>
      </c>
      <c r="S734" s="3">
        <v>123</v>
      </c>
      <c r="T734" s="3">
        <v>1043331</v>
      </c>
      <c r="V734" s="3">
        <v>8705</v>
      </c>
      <c r="Y734" s="3">
        <v>365</v>
      </c>
      <c r="Z734" s="3">
        <v>71419</v>
      </c>
      <c r="AA734" s="3">
        <v>182594</v>
      </c>
      <c r="AC734" s="3">
        <v>100</v>
      </c>
      <c r="AD734" s="3">
        <v>8365</v>
      </c>
      <c r="AE734" s="3">
        <v>905</v>
      </c>
      <c r="AF734" s="3" t="s">
        <v>108</v>
      </c>
      <c r="AG734" s="3">
        <v>75166</v>
      </c>
      <c r="AH734" s="3">
        <v>13433</v>
      </c>
      <c r="AI734" s="3">
        <v>683</v>
      </c>
      <c r="AJ734" s="3" t="s">
        <v>181</v>
      </c>
      <c r="AK734" s="3">
        <v>6</v>
      </c>
      <c r="AL734" s="3">
        <v>88</v>
      </c>
      <c r="AM734" s="3">
        <v>495</v>
      </c>
      <c r="AN734" s="3">
        <v>530419</v>
      </c>
      <c r="AO734" s="3">
        <v>15</v>
      </c>
      <c r="AP734" s="3">
        <v>80</v>
      </c>
      <c r="AQ734" s="3">
        <v>7292</v>
      </c>
      <c r="AR734" s="5">
        <v>35551</v>
      </c>
      <c r="AS734" s="3">
        <v>303</v>
      </c>
      <c r="AT734" s="3">
        <v>0</v>
      </c>
      <c r="AU734" s="3">
        <v>0</v>
      </c>
      <c r="AV734" s="3">
        <v>84350</v>
      </c>
      <c r="AW734" s="3">
        <v>148200</v>
      </c>
      <c r="AX734" s="3">
        <v>119850</v>
      </c>
      <c r="AY734" s="3">
        <v>6.7480000000000002</v>
      </c>
      <c r="AZ734" s="3">
        <v>11.9</v>
      </c>
      <c r="BA734" s="3">
        <v>0</v>
      </c>
      <c r="BB734" s="3">
        <v>54944</v>
      </c>
      <c r="BC734" s="3">
        <v>17</v>
      </c>
      <c r="BD734" s="3">
        <v>504</v>
      </c>
      <c r="BE734" s="3">
        <v>16</v>
      </c>
      <c r="BF734" s="3">
        <v>9605</v>
      </c>
      <c r="BG734" s="3">
        <v>17</v>
      </c>
      <c r="BH734" s="3">
        <v>58</v>
      </c>
      <c r="BI734" s="3">
        <v>17</v>
      </c>
      <c r="BJ734" s="3">
        <v>9922</v>
      </c>
      <c r="BK734" s="3">
        <v>9930</v>
      </c>
      <c r="BL734" s="3">
        <v>0.65</v>
      </c>
      <c r="BN734" s="5">
        <v>29206</v>
      </c>
      <c r="BO734" s="3">
        <v>1</v>
      </c>
      <c r="BP734" s="3">
        <v>1</v>
      </c>
      <c r="BQ734" s="3" t="s">
        <v>1613</v>
      </c>
      <c r="BR734" s="3" t="s">
        <v>1041</v>
      </c>
      <c r="BS734" s="3">
        <v>88011</v>
      </c>
      <c r="BT734" s="3">
        <v>8</v>
      </c>
      <c r="BV734" s="3" t="s">
        <v>1614</v>
      </c>
      <c r="BW734" s="3" t="s">
        <v>99</v>
      </c>
      <c r="BX734" s="3">
        <v>3</v>
      </c>
      <c r="BY734" s="3" t="s">
        <v>100</v>
      </c>
      <c r="BZ734" s="3">
        <v>2</v>
      </c>
      <c r="CA734" s="3" t="s">
        <v>101</v>
      </c>
      <c r="CD734" s="3">
        <v>29.538384099999998</v>
      </c>
      <c r="CE734" s="3">
        <v>681</v>
      </c>
      <c r="CF734" s="3">
        <v>-96.298127699999995</v>
      </c>
      <c r="CI734" s="3" t="s">
        <v>102</v>
      </c>
      <c r="CJ734" s="3" t="s">
        <v>502</v>
      </c>
      <c r="CK734" s="3" t="s">
        <v>708</v>
      </c>
      <c r="CL734" s="3">
        <v>203255</v>
      </c>
      <c r="CM734" s="3">
        <v>40</v>
      </c>
      <c r="CN734" s="3">
        <v>5928</v>
      </c>
      <c r="CO734" s="3">
        <v>237</v>
      </c>
      <c r="CP734" s="3">
        <v>0</v>
      </c>
    </row>
    <row r="735" spans="1:94" ht="75">
      <c r="A735" s="4">
        <v>42039314520000</v>
      </c>
      <c r="B735" s="7">
        <v>4203931452</v>
      </c>
      <c r="C735" s="4">
        <f>COUNTIF(Table2[API 10/UWI],Table1[[#This Row],[Cleaned API]])</f>
        <v>0</v>
      </c>
      <c r="D735" s="7" t="str">
        <f>IFERROR(INDEX(Table2[Permit Type],MATCH(Table1[[#This Row],[Cleaned API]],Table2[API 10/UWI],0)), "Not in Permit List")</f>
        <v>Not in Permit List</v>
      </c>
      <c r="E735" s="7" t="str">
        <f>IF(AND(Table1[[#This Row],[Occurences in Magnum Permit List]]&gt;0, Table1[[#This Row],[Data Pull Permit Type]]="NewDrill"), "Y", "N")</f>
        <v>N</v>
      </c>
      <c r="F735" s="3" t="s">
        <v>502</v>
      </c>
      <c r="G735" s="3" t="s">
        <v>1606</v>
      </c>
      <c r="H735" s="8" t="s">
        <v>1169</v>
      </c>
      <c r="I735" s="3" t="s">
        <v>112</v>
      </c>
      <c r="J735" s="3" t="str">
        <f>LEFT(Table1[[#This Row],[County/Parish]],LEN(Table1[[#This Row],[County/Parish]])-5)</f>
        <v>BRAZORIA</v>
      </c>
      <c r="K735" s="3" t="s">
        <v>1615</v>
      </c>
      <c r="L735" s="3" t="s">
        <v>93</v>
      </c>
      <c r="M735" s="3" t="s">
        <v>94</v>
      </c>
      <c r="N735" s="3" t="s">
        <v>95</v>
      </c>
      <c r="O735" s="3">
        <v>13702</v>
      </c>
      <c r="P735" s="5">
        <v>29011</v>
      </c>
      <c r="Q735" s="5">
        <v>29099</v>
      </c>
      <c r="R735" s="5">
        <v>34669</v>
      </c>
      <c r="S735" s="3">
        <v>182</v>
      </c>
      <c r="T735" s="3">
        <v>2420605</v>
      </c>
      <c r="V735" s="3">
        <v>29089</v>
      </c>
      <c r="Y735" s="3">
        <v>249</v>
      </c>
      <c r="Z735" s="3">
        <v>50208</v>
      </c>
      <c r="AA735" s="3">
        <v>432523</v>
      </c>
      <c r="AC735" s="3">
        <v>241</v>
      </c>
      <c r="AD735" s="3">
        <v>12645</v>
      </c>
      <c r="AE735" s="3">
        <v>9538</v>
      </c>
      <c r="AF735" s="3" t="s">
        <v>108</v>
      </c>
      <c r="AG735" s="3">
        <v>600191</v>
      </c>
      <c r="AH735" s="3">
        <v>109570</v>
      </c>
      <c r="AI735" s="3">
        <v>993</v>
      </c>
      <c r="AK735" s="3">
        <v>57</v>
      </c>
      <c r="AL735" s="3">
        <v>668</v>
      </c>
      <c r="AM735" s="3">
        <v>3665</v>
      </c>
      <c r="AN735" s="3">
        <v>4009226</v>
      </c>
      <c r="AO735" s="3">
        <v>47</v>
      </c>
      <c r="AP735" s="3">
        <v>120</v>
      </c>
      <c r="AQ735" s="3">
        <v>8861</v>
      </c>
      <c r="AR735" s="5">
        <v>32333</v>
      </c>
      <c r="AS735" s="3">
        <v>1673</v>
      </c>
      <c r="AT735" s="3">
        <v>55</v>
      </c>
      <c r="AU735" s="3">
        <v>150</v>
      </c>
      <c r="AV735" s="3">
        <v>63940</v>
      </c>
      <c r="AW735" s="3">
        <v>87775.861999999994</v>
      </c>
      <c r="AX735" s="3">
        <v>83210</v>
      </c>
      <c r="AY735" s="3">
        <v>11.393000000000001</v>
      </c>
      <c r="AZ735" s="3">
        <v>15.6</v>
      </c>
      <c r="BA735" s="3">
        <v>0</v>
      </c>
      <c r="BB735" s="3">
        <v>130313</v>
      </c>
      <c r="BC735" s="3">
        <v>3</v>
      </c>
      <c r="BD735" s="3">
        <v>2136</v>
      </c>
      <c r="BE735" s="3">
        <v>3</v>
      </c>
      <c r="BF735" s="3">
        <v>23855</v>
      </c>
      <c r="BG735" s="3">
        <v>3</v>
      </c>
      <c r="BH735" s="3">
        <v>143</v>
      </c>
      <c r="BI735" s="3">
        <v>3</v>
      </c>
      <c r="BJ735" s="3">
        <v>12961</v>
      </c>
      <c r="BK735" s="3">
        <v>12982</v>
      </c>
      <c r="BL735" s="3">
        <v>0.61</v>
      </c>
      <c r="BM735" s="3">
        <v>46</v>
      </c>
      <c r="BN735" s="5">
        <v>29097</v>
      </c>
      <c r="BO735" s="3">
        <v>1</v>
      </c>
      <c r="BP735" s="3">
        <v>1</v>
      </c>
      <c r="BQ735" s="3" t="s">
        <v>502</v>
      </c>
      <c r="BR735" s="3" t="s">
        <v>1041</v>
      </c>
      <c r="BS735" s="3">
        <v>85276</v>
      </c>
      <c r="BT735" s="3">
        <v>21</v>
      </c>
      <c r="BV735" s="3" t="s">
        <v>504</v>
      </c>
      <c r="BW735" s="3" t="s">
        <v>99</v>
      </c>
      <c r="BX735" s="3">
        <v>3</v>
      </c>
      <c r="BY735" s="3" t="s">
        <v>100</v>
      </c>
      <c r="BZ735" s="3">
        <v>65</v>
      </c>
      <c r="CA735" s="3" t="s">
        <v>101</v>
      </c>
      <c r="CD735" s="3">
        <v>28.9955468</v>
      </c>
      <c r="CE735" s="3">
        <v>26</v>
      </c>
      <c r="CF735" s="3">
        <v>-95.701783699999993</v>
      </c>
      <c r="CI735" s="3" t="s">
        <v>102</v>
      </c>
      <c r="CJ735" s="3" t="s">
        <v>502</v>
      </c>
      <c r="CK735" s="3" t="s">
        <v>505</v>
      </c>
      <c r="CL735" s="3">
        <v>202895</v>
      </c>
      <c r="CM735" s="3">
        <v>58</v>
      </c>
      <c r="CN735" s="3">
        <v>5091</v>
      </c>
      <c r="CO735" s="3">
        <v>963</v>
      </c>
      <c r="CP735" s="3">
        <v>0</v>
      </c>
    </row>
    <row r="736" spans="1:94" ht="45">
      <c r="A736" s="4">
        <v>42039314380000</v>
      </c>
      <c r="B736" s="7">
        <v>4203931438</v>
      </c>
      <c r="C736" s="4">
        <f>COUNTIF(Table2[API 10/UWI],Table1[[#This Row],[Cleaned API]])</f>
        <v>0</v>
      </c>
      <c r="D736" s="7" t="str">
        <f>IFERROR(INDEX(Table2[Permit Type],MATCH(Table1[[#This Row],[Cleaned API]],Table2[API 10/UWI],0)), "Not in Permit List")</f>
        <v>Not in Permit List</v>
      </c>
      <c r="E736" s="7" t="str">
        <f>IF(AND(Table1[[#This Row],[Occurences in Magnum Permit List]]&gt;0, Table1[[#This Row],[Data Pull Permit Type]]="NewDrill"), "Y", "N")</f>
        <v>N</v>
      </c>
      <c r="F736" s="3" t="s">
        <v>89</v>
      </c>
      <c r="G736" s="3" t="s">
        <v>1616</v>
      </c>
      <c r="H736" s="8">
        <v>1</v>
      </c>
      <c r="I736" s="3" t="s">
        <v>112</v>
      </c>
      <c r="J736" s="3" t="str">
        <f>LEFT(Table1[[#This Row],[County/Parish]],LEN(Table1[[#This Row],[County/Parish]])-5)</f>
        <v>BRAZORIA</v>
      </c>
      <c r="K736" s="3">
        <v>12000</v>
      </c>
      <c r="L736" s="3" t="s">
        <v>93</v>
      </c>
      <c r="M736" s="3" t="s">
        <v>194</v>
      </c>
      <c r="N736" s="3" t="s">
        <v>95</v>
      </c>
      <c r="O736" s="3">
        <v>13674</v>
      </c>
      <c r="P736" s="5">
        <v>29027</v>
      </c>
      <c r="Q736" s="5">
        <v>29129</v>
      </c>
      <c r="R736" s="5">
        <v>37073</v>
      </c>
      <c r="S736" s="3">
        <v>240</v>
      </c>
      <c r="T736" s="3">
        <v>4717849</v>
      </c>
      <c r="V736" s="3">
        <v>151975</v>
      </c>
      <c r="X736" s="3">
        <v>31</v>
      </c>
      <c r="Y736" s="3">
        <v>310</v>
      </c>
      <c r="Z736" s="3">
        <v>22781</v>
      </c>
      <c r="AA736" s="3">
        <v>938283</v>
      </c>
      <c r="AC736" s="3">
        <v>2783</v>
      </c>
      <c r="AD736" s="3">
        <v>41764</v>
      </c>
      <c r="AE736" s="3">
        <v>45883</v>
      </c>
      <c r="AF736" s="3" t="s">
        <v>108</v>
      </c>
      <c r="AG736" s="3">
        <v>810499</v>
      </c>
      <c r="AH736" s="3">
        <v>180966</v>
      </c>
      <c r="AI736" s="3">
        <v>1387</v>
      </c>
      <c r="AK736" s="3">
        <v>354</v>
      </c>
      <c r="AL736" s="3">
        <v>1280</v>
      </c>
      <c r="AM736" s="3">
        <v>5556</v>
      </c>
      <c r="AN736" s="3">
        <v>7678633</v>
      </c>
      <c r="AO736" s="3">
        <v>6</v>
      </c>
      <c r="AP736" s="3">
        <v>314</v>
      </c>
      <c r="AQ736" s="3">
        <v>8779</v>
      </c>
      <c r="AR736" s="5">
        <v>38657</v>
      </c>
      <c r="AS736" s="3">
        <v>177</v>
      </c>
      <c r="AT736" s="3">
        <v>0</v>
      </c>
      <c r="AU736" s="3">
        <v>0</v>
      </c>
      <c r="AV736" s="3">
        <v>15710</v>
      </c>
      <c r="AW736" s="3">
        <v>15741.117</v>
      </c>
      <c r="AX736" s="3">
        <v>31040</v>
      </c>
      <c r="AY736" s="3">
        <v>63.527999999999999</v>
      </c>
      <c r="AZ736" s="3">
        <v>63.7</v>
      </c>
      <c r="BA736" s="3">
        <v>100</v>
      </c>
      <c r="BB736" s="3">
        <v>170903</v>
      </c>
      <c r="BC736" s="3">
        <v>4</v>
      </c>
      <c r="BD736" s="3">
        <v>10611</v>
      </c>
      <c r="BE736" s="3">
        <v>2</v>
      </c>
      <c r="BF736" s="3">
        <v>38393</v>
      </c>
      <c r="BG736" s="3">
        <v>2</v>
      </c>
      <c r="BH736" s="3">
        <v>230</v>
      </c>
      <c r="BI736" s="3">
        <v>2</v>
      </c>
      <c r="BJ736" s="3">
        <v>12071</v>
      </c>
      <c r="BK736" s="3">
        <v>12154</v>
      </c>
      <c r="BL736" s="3">
        <v>0.65</v>
      </c>
      <c r="BM736" s="3">
        <v>45.6</v>
      </c>
      <c r="BN736" s="5">
        <v>29150</v>
      </c>
      <c r="BO736" s="3">
        <v>1</v>
      </c>
      <c r="BP736" s="3">
        <v>1</v>
      </c>
      <c r="BQ736" s="3" t="s">
        <v>89</v>
      </c>
      <c r="BR736" s="3" t="s">
        <v>165</v>
      </c>
      <c r="BS736" s="3">
        <v>84843</v>
      </c>
      <c r="BT736" s="3">
        <v>83</v>
      </c>
      <c r="BV736" s="3" t="s">
        <v>504</v>
      </c>
      <c r="BW736" s="3" t="s">
        <v>99</v>
      </c>
      <c r="BX736" s="3">
        <v>3</v>
      </c>
      <c r="BY736" s="3" t="s">
        <v>100</v>
      </c>
      <c r="BZ736" s="3">
        <v>65</v>
      </c>
      <c r="CA736" s="3" t="s">
        <v>101</v>
      </c>
      <c r="CD736" s="3">
        <v>28.994293599999999</v>
      </c>
      <c r="CE736" s="3">
        <v>26</v>
      </c>
      <c r="CF736" s="3">
        <v>-95.690385899999995</v>
      </c>
      <c r="CI736" s="3" t="s">
        <v>102</v>
      </c>
      <c r="CJ736" s="3" t="s">
        <v>89</v>
      </c>
      <c r="CK736" s="3" t="s">
        <v>505</v>
      </c>
      <c r="CL736" s="3">
        <v>202829</v>
      </c>
      <c r="CM736" s="3">
        <v>394</v>
      </c>
      <c r="CN736" s="3">
        <v>6202</v>
      </c>
      <c r="CO736" s="3">
        <v>123</v>
      </c>
      <c r="CP736" s="3">
        <v>0</v>
      </c>
    </row>
    <row r="737" spans="1:94" ht="60">
      <c r="A737" s="4">
        <v>42089301540000</v>
      </c>
      <c r="B737" s="7">
        <v>4208930154</v>
      </c>
      <c r="C737" s="4">
        <f>COUNTIF(Table2[API 10/UWI],Table1[[#This Row],[Cleaned API]])</f>
        <v>1</v>
      </c>
      <c r="D737" s="7" t="str">
        <f>IFERROR(INDEX(Table2[Permit Type],MATCH(Table1[[#This Row],[Cleaned API]],Table2[API 10/UWI],0)), "Not in Permit List")</f>
        <v>PlugBack</v>
      </c>
      <c r="E737" s="7" t="str">
        <f>IF(AND(Table1[[#This Row],[Occurences in Magnum Permit List]]&gt;0, Table1[[#This Row],[Data Pull Permit Type]]="NewDrill"), "Y", "N")</f>
        <v>N</v>
      </c>
      <c r="F737" s="3" t="s">
        <v>502</v>
      </c>
      <c r="G737" s="3" t="s">
        <v>1617</v>
      </c>
      <c r="H737" s="8">
        <v>1</v>
      </c>
      <c r="I737" s="3" t="s">
        <v>179</v>
      </c>
      <c r="J737" s="3" t="str">
        <f>LEFT(Table1[[#This Row],[County/Parish]],LEN(Table1[[#This Row],[County/Parish]])-5)</f>
        <v>COLORADO</v>
      </c>
      <c r="K737" s="3" t="s">
        <v>1618</v>
      </c>
      <c r="L737" s="3" t="s">
        <v>93</v>
      </c>
      <c r="M737" s="3" t="s">
        <v>94</v>
      </c>
      <c r="N737" s="3" t="s">
        <v>95</v>
      </c>
      <c r="O737" s="3">
        <v>10417</v>
      </c>
      <c r="P737" s="5">
        <v>32794</v>
      </c>
      <c r="Q737" s="5">
        <v>29037</v>
      </c>
      <c r="R737" s="5">
        <v>32752</v>
      </c>
      <c r="S737" s="3">
        <v>36</v>
      </c>
      <c r="T737" s="3">
        <v>57768</v>
      </c>
      <c r="V737" s="3">
        <v>1098</v>
      </c>
      <c r="Y737" s="3">
        <v>120</v>
      </c>
      <c r="Z737" s="3">
        <v>27019</v>
      </c>
      <c r="AA737" s="3">
        <v>10726</v>
      </c>
      <c r="AD737" s="3">
        <v>1552</v>
      </c>
      <c r="AE737" s="3">
        <v>246</v>
      </c>
      <c r="AF737" s="3" t="s">
        <v>108</v>
      </c>
      <c r="AG737" s="3">
        <v>14393</v>
      </c>
      <c r="AH737" s="3">
        <v>2645</v>
      </c>
      <c r="AI737" s="3">
        <v>8316</v>
      </c>
      <c r="AJ737" s="3" t="s">
        <v>181</v>
      </c>
      <c r="AK737" s="3">
        <v>2</v>
      </c>
      <c r="AL737" s="3">
        <v>23</v>
      </c>
      <c r="AM737" s="3">
        <v>125</v>
      </c>
      <c r="AN737" s="3">
        <v>139097</v>
      </c>
      <c r="AO737" s="3">
        <v>21</v>
      </c>
      <c r="AR737" s="5">
        <v>32730</v>
      </c>
      <c r="AT737" s="3">
        <v>1550</v>
      </c>
      <c r="AU737" s="3">
        <v>2100</v>
      </c>
      <c r="AV737" s="3">
        <v>52270</v>
      </c>
      <c r="AX737" s="3">
        <v>52610</v>
      </c>
      <c r="AZ737" s="3">
        <v>19.100000000000001</v>
      </c>
      <c r="BA737" s="3">
        <v>0</v>
      </c>
      <c r="BB737" s="3">
        <v>5699</v>
      </c>
      <c r="BC737" s="3">
        <v>15</v>
      </c>
      <c r="BD737" s="3">
        <v>110</v>
      </c>
      <c r="BE737" s="3">
        <v>13</v>
      </c>
      <c r="BF737" s="3">
        <v>1054</v>
      </c>
      <c r="BG737" s="3">
        <v>14</v>
      </c>
      <c r="BH737" s="3">
        <v>6</v>
      </c>
      <c r="BI737" s="3">
        <v>14</v>
      </c>
      <c r="BJ737" s="3">
        <v>7536</v>
      </c>
      <c r="BK737" s="3">
        <v>7538</v>
      </c>
      <c r="BL737" s="3">
        <v>0.6</v>
      </c>
      <c r="BN737" s="5">
        <v>29059</v>
      </c>
      <c r="BO737" s="3">
        <v>1</v>
      </c>
      <c r="BP737" s="3">
        <v>1</v>
      </c>
      <c r="BQ737" s="3" t="s">
        <v>1234</v>
      </c>
      <c r="BS737" s="3">
        <v>84085</v>
      </c>
      <c r="BT737" s="3">
        <v>2</v>
      </c>
      <c r="BV737" s="3" t="s">
        <v>1494</v>
      </c>
      <c r="BW737" s="3" t="s">
        <v>99</v>
      </c>
      <c r="BX737" s="3">
        <v>3</v>
      </c>
      <c r="BY737" s="3" t="s">
        <v>100</v>
      </c>
      <c r="CA737" s="3" t="s">
        <v>101</v>
      </c>
      <c r="CD737" s="3">
        <v>29.721399399999999</v>
      </c>
      <c r="CE737" s="3">
        <v>44</v>
      </c>
      <c r="CF737" s="3">
        <v>-96.525741800000006</v>
      </c>
      <c r="CI737" s="3" t="s">
        <v>102</v>
      </c>
      <c r="CJ737" s="3" t="s">
        <v>502</v>
      </c>
      <c r="CK737" s="3" t="s">
        <v>1495</v>
      </c>
      <c r="CL737" s="3">
        <v>202748</v>
      </c>
      <c r="CN737" s="3">
        <v>759</v>
      </c>
      <c r="CO737" s="3">
        <v>132</v>
      </c>
      <c r="CP737" s="3">
        <v>0</v>
      </c>
    </row>
    <row r="738" spans="1:94" ht="60">
      <c r="A738" s="4">
        <v>42089310480000</v>
      </c>
      <c r="B738" s="7">
        <v>4208931048</v>
      </c>
      <c r="C738" s="4">
        <f>COUNTIF(Table2[API 10/UWI],Table1[[#This Row],[Cleaned API]])</f>
        <v>0</v>
      </c>
      <c r="D738" s="7" t="str">
        <f>IFERROR(INDEX(Table2[Permit Type],MATCH(Table1[[#This Row],[Cleaned API]],Table2[API 10/UWI],0)), "Not in Permit List")</f>
        <v>Not in Permit List</v>
      </c>
      <c r="E738" s="7" t="str">
        <f>IF(AND(Table1[[#This Row],[Occurences in Magnum Permit List]]&gt;0, Table1[[#This Row],[Data Pull Permit Type]]="NewDrill"), "Y", "N")</f>
        <v>N</v>
      </c>
      <c r="F738" s="3" t="s">
        <v>89</v>
      </c>
      <c r="G738" s="3" t="s">
        <v>1619</v>
      </c>
      <c r="H738" s="8">
        <v>1</v>
      </c>
      <c r="I738" s="3" t="s">
        <v>179</v>
      </c>
      <c r="J738" s="3" t="str">
        <f>LEFT(Table1[[#This Row],[County/Parish]],LEN(Table1[[#This Row],[County/Parish]])-5)</f>
        <v>COLORADO</v>
      </c>
      <c r="K738" s="3" t="s">
        <v>1542</v>
      </c>
      <c r="L738" s="3" t="s">
        <v>93</v>
      </c>
      <c r="M738" s="3" t="s">
        <v>94</v>
      </c>
      <c r="N738" s="3" t="s">
        <v>95</v>
      </c>
      <c r="O738" s="3">
        <v>9700</v>
      </c>
      <c r="P738" s="5">
        <v>29013</v>
      </c>
      <c r="Q738" s="5">
        <v>29068</v>
      </c>
      <c r="R738" s="5">
        <v>33635</v>
      </c>
      <c r="S738" s="3">
        <v>146</v>
      </c>
      <c r="T738" s="3">
        <v>914567</v>
      </c>
      <c r="V738" s="3">
        <v>11298</v>
      </c>
      <c r="X738" s="3">
        <v>30</v>
      </c>
      <c r="Y738" s="3">
        <v>2138</v>
      </c>
      <c r="Z738" s="3">
        <v>17566</v>
      </c>
      <c r="AA738" s="3">
        <v>163726</v>
      </c>
      <c r="AD738" s="3">
        <v>606</v>
      </c>
      <c r="AE738" s="3">
        <v>125</v>
      </c>
      <c r="AF738" s="3" t="s">
        <v>108</v>
      </c>
      <c r="AG738" s="3">
        <v>31812</v>
      </c>
      <c r="AH738" s="3">
        <v>5427</v>
      </c>
      <c r="AI738" s="3">
        <v>636</v>
      </c>
      <c r="AJ738" s="3" t="s">
        <v>181</v>
      </c>
      <c r="AK738" s="3">
        <v>0</v>
      </c>
      <c r="AL738" s="3">
        <v>38</v>
      </c>
      <c r="AM738" s="3">
        <v>230</v>
      </c>
      <c r="AN738" s="3">
        <v>229633</v>
      </c>
      <c r="AO738" s="3">
        <v>17</v>
      </c>
      <c r="AP738" s="3">
        <v>1781</v>
      </c>
      <c r="AQ738" s="3">
        <v>22964</v>
      </c>
      <c r="AR738" s="5">
        <v>39387</v>
      </c>
      <c r="AS738" s="3">
        <v>197</v>
      </c>
      <c r="AT738" s="3">
        <v>0</v>
      </c>
      <c r="AU738" s="3">
        <v>0</v>
      </c>
      <c r="AW738" s="3">
        <v>41606.838000000003</v>
      </c>
      <c r="AX738" s="3">
        <v>80950</v>
      </c>
      <c r="AY738" s="3">
        <v>24.035</v>
      </c>
      <c r="AZ738" s="3">
        <v>0</v>
      </c>
      <c r="BA738" s="3">
        <v>14</v>
      </c>
      <c r="BB738" s="3">
        <v>16492</v>
      </c>
      <c r="BC738" s="3">
        <v>10</v>
      </c>
      <c r="BD738" s="3">
        <v>385</v>
      </c>
      <c r="BE738" s="3">
        <v>119</v>
      </c>
      <c r="BF738" s="3">
        <v>2876</v>
      </c>
      <c r="BG738" s="3">
        <v>10</v>
      </c>
      <c r="BH738" s="3">
        <v>17</v>
      </c>
      <c r="BI738" s="3">
        <v>10</v>
      </c>
      <c r="BJ738" s="3">
        <v>9471</v>
      </c>
      <c r="BK738" s="3">
        <v>9541</v>
      </c>
      <c r="BL738" s="3">
        <v>0.7</v>
      </c>
      <c r="BM738" s="3">
        <v>55.6</v>
      </c>
      <c r="BN738" s="5">
        <v>29054</v>
      </c>
      <c r="BO738" s="3">
        <v>1</v>
      </c>
      <c r="BP738" s="3">
        <v>1</v>
      </c>
      <c r="BQ738" s="3" t="s">
        <v>1620</v>
      </c>
      <c r="BR738" s="3" t="s">
        <v>165</v>
      </c>
      <c r="BS738" s="3">
        <v>83707</v>
      </c>
      <c r="BT738" s="3">
        <v>70</v>
      </c>
      <c r="BV738" s="3" t="s">
        <v>1621</v>
      </c>
      <c r="BW738" s="3" t="s">
        <v>99</v>
      </c>
      <c r="BX738" s="3">
        <v>3</v>
      </c>
      <c r="BY738" s="3" t="s">
        <v>100</v>
      </c>
      <c r="BZ738" s="3">
        <v>17</v>
      </c>
      <c r="CA738" s="3" t="s">
        <v>101</v>
      </c>
      <c r="CD738" s="3">
        <v>29.5842904</v>
      </c>
      <c r="CE738" s="3">
        <v>246</v>
      </c>
      <c r="CF738" s="3">
        <v>-96.259788700000001</v>
      </c>
      <c r="CI738" s="3" t="s">
        <v>102</v>
      </c>
      <c r="CJ738" s="3" t="s">
        <v>89</v>
      </c>
      <c r="CK738" s="3" t="s">
        <v>708</v>
      </c>
      <c r="CL738" s="3">
        <v>202712</v>
      </c>
      <c r="CM738" s="3">
        <v>1170</v>
      </c>
      <c r="CN738" s="3">
        <v>48680</v>
      </c>
      <c r="CO738" s="3">
        <v>477</v>
      </c>
      <c r="CP738" s="3">
        <v>0</v>
      </c>
    </row>
    <row r="739" spans="1:94" ht="30">
      <c r="A739" s="4">
        <v>42089303210000</v>
      </c>
      <c r="B739" s="7">
        <v>4208930321</v>
      </c>
      <c r="C739" s="4">
        <f>COUNTIF(Table2[API 10/UWI],Table1[[#This Row],[Cleaned API]])</f>
        <v>3</v>
      </c>
      <c r="D739" s="7" t="str">
        <f>IFERROR(INDEX(Table2[Permit Type],MATCH(Table1[[#This Row],[Cleaned API]],Table2[API 10/UWI],0)), "Not in Permit List")</f>
        <v>DeepenWithinCasing</v>
      </c>
      <c r="E739" s="7" t="str">
        <f>IF(AND(Table1[[#This Row],[Occurences in Magnum Permit List]]&gt;0, Table1[[#This Row],[Data Pull Permit Type]]="NewDrill"), "Y", "N")</f>
        <v>N</v>
      </c>
      <c r="F739" s="3" t="s">
        <v>89</v>
      </c>
      <c r="G739" s="3" t="s">
        <v>1570</v>
      </c>
      <c r="H739" s="8" t="s">
        <v>731</v>
      </c>
      <c r="I739" s="3" t="s">
        <v>179</v>
      </c>
      <c r="J739" s="3" t="str">
        <f>LEFT(Table1[[#This Row],[County/Parish]],LEN(Table1[[#This Row],[County/Parish]])-5)</f>
        <v>COLORADO</v>
      </c>
      <c r="K739" s="3">
        <v>8900</v>
      </c>
      <c r="L739" s="3" t="s">
        <v>93</v>
      </c>
      <c r="M739" s="3" t="s">
        <v>94</v>
      </c>
      <c r="N739" s="3" t="s">
        <v>95</v>
      </c>
      <c r="O739" s="3">
        <v>10816</v>
      </c>
      <c r="P739" s="5">
        <v>32396</v>
      </c>
      <c r="Q739" s="5">
        <v>28856</v>
      </c>
      <c r="R739" s="5">
        <v>33878</v>
      </c>
      <c r="S739" s="3">
        <v>165</v>
      </c>
      <c r="T739" s="3">
        <v>1485379</v>
      </c>
      <c r="V739" s="3">
        <v>29670</v>
      </c>
      <c r="X739" s="3">
        <v>27</v>
      </c>
      <c r="Y739" s="3">
        <v>4445</v>
      </c>
      <c r="Z739" s="3">
        <v>58153</v>
      </c>
      <c r="AA739" s="3">
        <v>277233</v>
      </c>
      <c r="AC739" s="3">
        <v>390</v>
      </c>
      <c r="AD739" s="3">
        <v>29065</v>
      </c>
      <c r="AE739" s="3">
        <v>4137</v>
      </c>
      <c r="AF739" s="3" t="s">
        <v>108</v>
      </c>
      <c r="AG739" s="3">
        <v>178376</v>
      </c>
      <c r="AH739" s="3">
        <v>33866</v>
      </c>
      <c r="AI739" s="3">
        <v>1359</v>
      </c>
      <c r="AJ739" s="3" t="s">
        <v>181</v>
      </c>
      <c r="AK739" s="3">
        <v>30</v>
      </c>
      <c r="AL739" s="3">
        <v>191</v>
      </c>
      <c r="AM739" s="3">
        <v>963</v>
      </c>
      <c r="AN739" s="3">
        <v>1145464</v>
      </c>
      <c r="AO739" s="3">
        <v>399</v>
      </c>
      <c r="AQ739" s="3">
        <v>41240</v>
      </c>
      <c r="AR739" s="5">
        <v>42491</v>
      </c>
      <c r="AS739" s="3">
        <v>7891</v>
      </c>
      <c r="AT739" s="3">
        <v>0</v>
      </c>
      <c r="AU739" s="3">
        <v>0</v>
      </c>
      <c r="AV739" s="3">
        <v>31690</v>
      </c>
      <c r="AW739" s="3">
        <v>70120.921000000002</v>
      </c>
      <c r="AX739" s="3">
        <v>50060</v>
      </c>
      <c r="AY739" s="3">
        <v>14.260999999999999</v>
      </c>
      <c r="AZ739" s="3">
        <v>31.6</v>
      </c>
      <c r="BA739" s="3">
        <v>6.1</v>
      </c>
      <c r="BB739" s="3">
        <v>31915</v>
      </c>
      <c r="BC739" s="3">
        <v>5</v>
      </c>
      <c r="BD739" s="3">
        <v>851</v>
      </c>
      <c r="BE739" s="3">
        <v>2</v>
      </c>
      <c r="BF739" s="3">
        <v>5983</v>
      </c>
      <c r="BG739" s="3">
        <v>5</v>
      </c>
      <c r="BH739" s="3">
        <v>36</v>
      </c>
      <c r="BI739" s="3">
        <v>5</v>
      </c>
      <c r="BJ739" s="3">
        <v>8867</v>
      </c>
      <c r="BK739" s="3">
        <v>8875</v>
      </c>
      <c r="BL739" s="3">
        <v>0.69</v>
      </c>
      <c r="BM739" s="3">
        <v>47.1</v>
      </c>
      <c r="BN739" s="5">
        <v>28842</v>
      </c>
      <c r="BO739" s="3">
        <v>1</v>
      </c>
      <c r="BP739" s="3">
        <v>1</v>
      </c>
      <c r="BS739" s="3">
        <v>80276</v>
      </c>
      <c r="BT739" s="3">
        <v>8</v>
      </c>
      <c r="BV739" s="3" t="s">
        <v>969</v>
      </c>
      <c r="BW739" s="3" t="s">
        <v>99</v>
      </c>
      <c r="BX739" s="3">
        <v>3</v>
      </c>
      <c r="BY739" s="3" t="s">
        <v>100</v>
      </c>
      <c r="BZ739" s="3">
        <v>55</v>
      </c>
      <c r="CA739" s="3" t="s">
        <v>101</v>
      </c>
      <c r="CD739" s="3">
        <v>29.5265874</v>
      </c>
      <c r="CE739" s="3">
        <v>283</v>
      </c>
      <c r="CF739" s="3">
        <v>-96.583928400000005</v>
      </c>
      <c r="CI739" s="3" t="s">
        <v>102</v>
      </c>
      <c r="CJ739" s="3" t="s">
        <v>89</v>
      </c>
      <c r="CK739" s="3" t="s">
        <v>401</v>
      </c>
      <c r="CL739" s="3">
        <v>202287</v>
      </c>
      <c r="CM739" s="3">
        <v>521</v>
      </c>
      <c r="CN739" s="3">
        <v>36533</v>
      </c>
      <c r="CO739" s="3">
        <v>5238</v>
      </c>
      <c r="CP739" s="3">
        <v>0</v>
      </c>
    </row>
    <row r="740" spans="1:94" ht="45">
      <c r="A740" s="4">
        <v>42481017820000</v>
      </c>
      <c r="B740" s="7">
        <v>4248101782</v>
      </c>
      <c r="C740" s="4">
        <f>COUNTIF(Table2[API 10/UWI],Table1[[#This Row],[Cleaned API]])</f>
        <v>0</v>
      </c>
      <c r="D740" s="7" t="str">
        <f>IFERROR(INDEX(Table2[Permit Type],MATCH(Table1[[#This Row],[Cleaned API]],Table2[API 10/UWI],0)), "Not in Permit List")</f>
        <v>Not in Permit List</v>
      </c>
      <c r="E740" s="7" t="str">
        <f>IF(AND(Table1[[#This Row],[Occurences in Magnum Permit List]]&gt;0, Table1[[#This Row],[Data Pull Permit Type]]="NewDrill"), "Y", "N")</f>
        <v>N</v>
      </c>
      <c r="F740" s="3" t="s">
        <v>89</v>
      </c>
      <c r="G740" s="3" t="s">
        <v>1622</v>
      </c>
      <c r="H740" s="8">
        <v>7</v>
      </c>
      <c r="I740" s="3" t="s">
        <v>142</v>
      </c>
      <c r="J740" s="3" t="str">
        <f>LEFT(Table1[[#This Row],[County/Parish]],LEN(Table1[[#This Row],[County/Parish]])-5)</f>
        <v>WHARTON</v>
      </c>
      <c r="K740" s="3" t="s">
        <v>1623</v>
      </c>
      <c r="L740" s="3" t="s">
        <v>93</v>
      </c>
      <c r="M740" s="3" t="s">
        <v>94</v>
      </c>
      <c r="N740" s="3" t="s">
        <v>95</v>
      </c>
      <c r="O740" s="3">
        <v>7250</v>
      </c>
      <c r="P740" s="5">
        <v>22741</v>
      </c>
      <c r="Q740" s="5">
        <v>28764</v>
      </c>
      <c r="R740" s="5">
        <v>30529</v>
      </c>
      <c r="S740" s="3">
        <v>4</v>
      </c>
      <c r="T740" s="3">
        <v>21031</v>
      </c>
      <c r="Y740" s="3">
        <v>2290</v>
      </c>
      <c r="Z740" s="3">
        <v>0</v>
      </c>
      <c r="AA740" s="3">
        <v>3505</v>
      </c>
      <c r="AD740" s="3">
        <v>2145</v>
      </c>
      <c r="AE740" s="3">
        <v>0</v>
      </c>
      <c r="AF740" s="3" t="s">
        <v>108</v>
      </c>
      <c r="AG740" s="3">
        <v>18741</v>
      </c>
      <c r="AH740" s="3">
        <v>3124</v>
      </c>
      <c r="AI740" s="3">
        <v>0</v>
      </c>
      <c r="AK740" s="3">
        <v>0</v>
      </c>
      <c r="AL740" s="3">
        <v>72</v>
      </c>
      <c r="AM740" s="3">
        <v>430</v>
      </c>
      <c r="AN740" s="3">
        <v>429667</v>
      </c>
      <c r="AO740" s="3">
        <v>0</v>
      </c>
      <c r="AR740" s="5">
        <v>42491</v>
      </c>
      <c r="AT740" s="3">
        <v>0</v>
      </c>
      <c r="AU740" s="3">
        <v>0</v>
      </c>
      <c r="AZ740" s="3">
        <v>0</v>
      </c>
      <c r="BA740" s="3">
        <v>0</v>
      </c>
      <c r="BB740" s="3">
        <v>12890</v>
      </c>
      <c r="BC740" s="3">
        <v>2</v>
      </c>
      <c r="BF740" s="3">
        <v>2148</v>
      </c>
      <c r="BG740" s="3">
        <v>2</v>
      </c>
      <c r="BH740" s="3">
        <v>13</v>
      </c>
      <c r="BI740" s="3">
        <v>2</v>
      </c>
      <c r="BJ740" s="3">
        <v>3860</v>
      </c>
      <c r="BK740" s="3">
        <v>3868</v>
      </c>
      <c r="BN740" s="5">
        <v>28788</v>
      </c>
      <c r="BO740" s="3">
        <v>1</v>
      </c>
      <c r="BP740" s="3">
        <v>1</v>
      </c>
      <c r="BQ740" s="3" t="s">
        <v>89</v>
      </c>
      <c r="BR740" s="3" t="s">
        <v>212</v>
      </c>
      <c r="BS740" s="3">
        <v>79429</v>
      </c>
      <c r="BT740" s="3">
        <v>8</v>
      </c>
      <c r="BV740" s="3" t="s">
        <v>144</v>
      </c>
      <c r="BW740" s="3" t="s">
        <v>99</v>
      </c>
      <c r="BX740" s="3">
        <v>3</v>
      </c>
      <c r="BY740" s="3" t="s">
        <v>100</v>
      </c>
      <c r="BZ740" s="3">
        <v>22</v>
      </c>
      <c r="CA740" s="3" t="s">
        <v>101</v>
      </c>
      <c r="CD740" s="3">
        <v>29.062077299999999</v>
      </c>
      <c r="CE740" s="3">
        <v>797</v>
      </c>
      <c r="CF740" s="3">
        <v>-96.381843500000002</v>
      </c>
      <c r="CI740" s="3" t="s">
        <v>102</v>
      </c>
      <c r="CJ740" s="3" t="s">
        <v>89</v>
      </c>
      <c r="CK740" s="3" t="s">
        <v>145</v>
      </c>
      <c r="CL740" s="3">
        <v>202195</v>
      </c>
      <c r="CN740" s="3">
        <v>2290</v>
      </c>
      <c r="CO740" s="3">
        <v>0</v>
      </c>
      <c r="CP740" s="3">
        <v>0</v>
      </c>
    </row>
    <row r="741" spans="1:94" ht="60">
      <c r="A741" s="4">
        <v>42089306500000</v>
      </c>
      <c r="B741" s="7">
        <v>4208930650</v>
      </c>
      <c r="C741" s="4">
        <f>COUNTIF(Table2[API 10/UWI],Table1[[#This Row],[Cleaned API]])</f>
        <v>2</v>
      </c>
      <c r="D741" s="7" t="str">
        <f>IFERROR(INDEX(Table2[Permit Type],MATCH(Table1[[#This Row],[Cleaned API]],Table2[API 10/UWI],0)), "Not in Permit List")</f>
        <v>Recomplete</v>
      </c>
      <c r="E741" s="7" t="str">
        <f>IF(AND(Table1[[#This Row],[Occurences in Magnum Permit List]]&gt;0, Table1[[#This Row],[Data Pull Permit Type]]="NewDrill"), "Y", "N")</f>
        <v>N</v>
      </c>
      <c r="F741" s="3" t="s">
        <v>502</v>
      </c>
      <c r="G741" s="3" t="s">
        <v>793</v>
      </c>
      <c r="H741" s="8">
        <v>2</v>
      </c>
      <c r="I741" s="3" t="s">
        <v>179</v>
      </c>
      <c r="J741" s="3" t="str">
        <f>LEFT(Table1[[#This Row],[County/Parish]],LEN(Table1[[#This Row],[County/Parish]])-5)</f>
        <v>COLORADO</v>
      </c>
      <c r="K741" s="3" t="s">
        <v>1311</v>
      </c>
      <c r="L741" s="3" t="s">
        <v>93</v>
      </c>
      <c r="M741" s="3" t="s">
        <v>94</v>
      </c>
      <c r="N741" s="3" t="s">
        <v>95</v>
      </c>
      <c r="O741" s="3">
        <v>16200</v>
      </c>
      <c r="P741" s="5">
        <v>38231</v>
      </c>
      <c r="Q741" s="5">
        <v>29373</v>
      </c>
      <c r="R741" s="5">
        <v>37438</v>
      </c>
      <c r="S741" s="3">
        <v>25</v>
      </c>
      <c r="T741" s="3">
        <v>106677</v>
      </c>
      <c r="V741" s="3">
        <v>1</v>
      </c>
      <c r="X741" s="3">
        <v>1</v>
      </c>
      <c r="Y741" s="3">
        <v>91</v>
      </c>
      <c r="Z741" s="3">
        <v>85683</v>
      </c>
      <c r="AA741" s="3">
        <v>17781</v>
      </c>
      <c r="AD741" s="3">
        <v>11124</v>
      </c>
      <c r="AE741" s="3">
        <v>0</v>
      </c>
      <c r="AF741" s="3" t="s">
        <v>108</v>
      </c>
      <c r="AG741" s="3">
        <v>34712</v>
      </c>
      <c r="AH741" s="3">
        <v>5785</v>
      </c>
      <c r="AI741" s="3">
        <v>26636</v>
      </c>
      <c r="AJ741" s="3" t="s">
        <v>181</v>
      </c>
      <c r="AK741" s="3">
        <v>0</v>
      </c>
      <c r="AL741" s="3">
        <v>124</v>
      </c>
      <c r="AM741" s="3">
        <v>745</v>
      </c>
      <c r="AN741" s="3">
        <v>745452</v>
      </c>
      <c r="AO741" s="3">
        <v>56</v>
      </c>
      <c r="AQ741" s="3">
        <v>24955</v>
      </c>
      <c r="AR741" s="5">
        <v>37742</v>
      </c>
      <c r="AS741" s="3">
        <v>16998</v>
      </c>
      <c r="AT741" s="3">
        <v>0</v>
      </c>
      <c r="AU741" s="3">
        <v>0</v>
      </c>
      <c r="AW741" s="3">
        <v>173000</v>
      </c>
      <c r="AX741" s="3">
        <v>106677000</v>
      </c>
      <c r="AY741" s="3">
        <v>5.78</v>
      </c>
      <c r="AZ741" s="3">
        <v>0</v>
      </c>
      <c r="BA741" s="3">
        <v>11</v>
      </c>
      <c r="BB741" s="3">
        <v>23109</v>
      </c>
      <c r="BC741" s="3">
        <v>2</v>
      </c>
      <c r="BD741" s="3">
        <v>1</v>
      </c>
      <c r="BE741" s="3">
        <v>1</v>
      </c>
      <c r="BF741" s="3">
        <v>3852</v>
      </c>
      <c r="BG741" s="3">
        <v>2</v>
      </c>
      <c r="BH741" s="3">
        <v>23</v>
      </c>
      <c r="BI741" s="3">
        <v>2</v>
      </c>
      <c r="BJ741" s="3">
        <v>10330</v>
      </c>
      <c r="BK741" s="3">
        <v>15458</v>
      </c>
      <c r="BL741" s="3">
        <v>0.66</v>
      </c>
      <c r="BN741" s="5">
        <v>36404</v>
      </c>
      <c r="BO741" s="3">
        <v>1</v>
      </c>
      <c r="BP741" s="3">
        <v>1</v>
      </c>
      <c r="BQ741" s="3" t="s">
        <v>1624</v>
      </c>
      <c r="BR741" s="3" t="s">
        <v>97</v>
      </c>
      <c r="BS741" s="3">
        <v>77744</v>
      </c>
      <c r="BT741" s="3">
        <v>5128</v>
      </c>
      <c r="BV741" s="3" t="s">
        <v>848</v>
      </c>
      <c r="BW741" s="3" t="s">
        <v>99</v>
      </c>
      <c r="BX741" s="3">
        <v>3</v>
      </c>
      <c r="BY741" s="3" t="s">
        <v>100</v>
      </c>
      <c r="CA741" s="3" t="s">
        <v>101</v>
      </c>
      <c r="CD741" s="3">
        <v>29.653923299999999</v>
      </c>
      <c r="CE741" s="3">
        <v>163</v>
      </c>
      <c r="CF741" s="3">
        <v>-96.663258999999996</v>
      </c>
      <c r="CI741" s="3" t="s">
        <v>102</v>
      </c>
      <c r="CJ741" s="3" t="s">
        <v>502</v>
      </c>
      <c r="CK741" s="3" t="s">
        <v>268</v>
      </c>
      <c r="CL741" s="3">
        <v>201979</v>
      </c>
      <c r="CM741" s="3">
        <v>1</v>
      </c>
      <c r="CN741" s="3">
        <v>173</v>
      </c>
      <c r="CO741" s="3">
        <v>107</v>
      </c>
      <c r="CP741" s="3">
        <v>0</v>
      </c>
    </row>
    <row r="742" spans="1:94" ht="75">
      <c r="A742" s="4">
        <v>42089304400000</v>
      </c>
      <c r="B742" s="7">
        <v>4208930440</v>
      </c>
      <c r="C742" s="4">
        <f>COUNTIF(Table2[API 10/UWI],Table1[[#This Row],[Cleaned API]])</f>
        <v>1</v>
      </c>
      <c r="D742" s="7" t="str">
        <f>IFERROR(INDEX(Table2[Permit Type],MATCH(Table1[[#This Row],[Cleaned API]],Table2[API 10/UWI],0)), "Not in Permit List")</f>
        <v>Recomplete</v>
      </c>
      <c r="E742" s="7" t="str">
        <f>IF(AND(Table1[[#This Row],[Occurences in Magnum Permit List]]&gt;0, Table1[[#This Row],[Data Pull Permit Type]]="NewDrill"), "Y", "N")</f>
        <v>N</v>
      </c>
      <c r="F742" s="3" t="s">
        <v>502</v>
      </c>
      <c r="G742" s="3" t="s">
        <v>1492</v>
      </c>
      <c r="H742" s="8">
        <v>1</v>
      </c>
      <c r="I742" s="3" t="s">
        <v>179</v>
      </c>
      <c r="J742" s="3" t="str">
        <f>LEFT(Table1[[#This Row],[County/Parish]],LEN(Table1[[#This Row],[County/Parish]])-5)</f>
        <v>COLORADO</v>
      </c>
      <c r="K742" s="3" t="s">
        <v>1625</v>
      </c>
      <c r="L742" s="3" t="s">
        <v>93</v>
      </c>
      <c r="M742" s="3" t="s">
        <v>94</v>
      </c>
      <c r="N742" s="3" t="s">
        <v>95</v>
      </c>
      <c r="O742" s="3">
        <v>10268</v>
      </c>
      <c r="P742" s="5">
        <v>35433</v>
      </c>
      <c r="Q742" s="5">
        <v>28399</v>
      </c>
      <c r="R742" s="5">
        <v>35521</v>
      </c>
      <c r="S742" s="3">
        <v>220</v>
      </c>
      <c r="T742" s="3">
        <v>2507995</v>
      </c>
      <c r="V742" s="3">
        <v>102276</v>
      </c>
      <c r="X742" s="3">
        <v>14</v>
      </c>
      <c r="Y742" s="3">
        <v>1200</v>
      </c>
      <c r="Z742" s="3">
        <v>40016</v>
      </c>
      <c r="AA742" s="3">
        <v>520275</v>
      </c>
      <c r="AC742" s="3">
        <v>1133</v>
      </c>
      <c r="AD742" s="3">
        <v>23600</v>
      </c>
      <c r="AE742" s="3">
        <v>6112</v>
      </c>
      <c r="AF742" s="3" t="s">
        <v>108</v>
      </c>
      <c r="AG742" s="3">
        <v>130109</v>
      </c>
      <c r="AH742" s="3">
        <v>27797</v>
      </c>
      <c r="AI742" s="3">
        <v>335</v>
      </c>
      <c r="AJ742" s="3" t="s">
        <v>181</v>
      </c>
      <c r="AK742" s="3">
        <v>36</v>
      </c>
      <c r="AL742" s="3">
        <v>170</v>
      </c>
      <c r="AM742" s="3">
        <v>804</v>
      </c>
      <c r="AN742" s="3">
        <v>1020167</v>
      </c>
      <c r="AO742" s="3">
        <v>56</v>
      </c>
      <c r="AP742" s="3">
        <v>1651</v>
      </c>
      <c r="AQ742" s="3">
        <v>81143</v>
      </c>
      <c r="AR742" s="5">
        <v>35551</v>
      </c>
      <c r="AS742" s="3">
        <v>1304</v>
      </c>
      <c r="AT742" s="3">
        <v>0</v>
      </c>
      <c r="AU742" s="3">
        <v>0</v>
      </c>
      <c r="AV742" s="3">
        <v>22290</v>
      </c>
      <c r="AW742" s="3">
        <v>76343.653000000006</v>
      </c>
      <c r="AX742" s="3">
        <v>24520</v>
      </c>
      <c r="AY742" s="3">
        <v>13.099</v>
      </c>
      <c r="AZ742" s="3">
        <v>44.9</v>
      </c>
      <c r="BA742" s="3">
        <v>11.7</v>
      </c>
      <c r="BB742" s="3">
        <v>25173</v>
      </c>
      <c r="BC742" s="3">
        <v>8</v>
      </c>
      <c r="BD742" s="3">
        <v>1378</v>
      </c>
      <c r="BE742" s="3">
        <v>121</v>
      </c>
      <c r="BF742" s="3">
        <v>5101</v>
      </c>
      <c r="BG742" s="3">
        <v>2</v>
      </c>
      <c r="BH742" s="3">
        <v>31</v>
      </c>
      <c r="BI742" s="3">
        <v>2</v>
      </c>
      <c r="BL742" s="3">
        <v>0.77</v>
      </c>
      <c r="BM742" s="3">
        <v>57.2</v>
      </c>
      <c r="BN742" s="5">
        <v>28409</v>
      </c>
      <c r="BO742" s="3">
        <v>1</v>
      </c>
      <c r="BP742" s="3">
        <v>1</v>
      </c>
      <c r="BQ742" s="3" t="s">
        <v>502</v>
      </c>
      <c r="BR742" s="3" t="s">
        <v>1041</v>
      </c>
      <c r="BS742" s="3">
        <v>73300</v>
      </c>
      <c r="BV742" s="3" t="s">
        <v>1494</v>
      </c>
      <c r="BW742" s="3" t="s">
        <v>99</v>
      </c>
      <c r="BX742" s="3">
        <v>3</v>
      </c>
      <c r="BY742" s="3" t="s">
        <v>100</v>
      </c>
      <c r="CA742" s="3" t="s">
        <v>101</v>
      </c>
      <c r="CD742" s="3">
        <v>29.710713899999998</v>
      </c>
      <c r="CE742" s="3">
        <v>44</v>
      </c>
      <c r="CF742" s="3">
        <v>-96.532763799999998</v>
      </c>
      <c r="CI742" s="3" t="s">
        <v>102</v>
      </c>
      <c r="CJ742" s="3" t="s">
        <v>502</v>
      </c>
      <c r="CK742" s="3" t="s">
        <v>1495</v>
      </c>
      <c r="CL742" s="3">
        <v>201428</v>
      </c>
      <c r="CM742" s="3">
        <v>323</v>
      </c>
      <c r="CN742" s="3">
        <v>24659</v>
      </c>
      <c r="CO742" s="3">
        <v>452</v>
      </c>
      <c r="CP742" s="3">
        <v>0</v>
      </c>
    </row>
    <row r="743" spans="1:94" ht="75">
      <c r="A743" s="4">
        <v>42321305090000</v>
      </c>
      <c r="B743" s="7">
        <v>4232130509</v>
      </c>
      <c r="C743" s="4">
        <f>COUNTIF(Table2[API 10/UWI],Table1[[#This Row],[Cleaned API]])</f>
        <v>0</v>
      </c>
      <c r="D743" s="7" t="str">
        <f>IFERROR(INDEX(Table2[Permit Type],MATCH(Table1[[#This Row],[Cleaned API]],Table2[API 10/UWI],0)), "Not in Permit List")</f>
        <v>Not in Permit List</v>
      </c>
      <c r="E743" s="7" t="str">
        <f>IF(AND(Table1[[#This Row],[Occurences in Magnum Permit List]]&gt;0, Table1[[#This Row],[Data Pull Permit Type]]="NewDrill"), "Y", "N")</f>
        <v>N</v>
      </c>
      <c r="F743" s="3" t="s">
        <v>502</v>
      </c>
      <c r="G743" s="3" t="s">
        <v>1626</v>
      </c>
      <c r="H743" s="8">
        <v>1</v>
      </c>
      <c r="I743" s="3" t="s">
        <v>117</v>
      </c>
      <c r="J743" s="3" t="str">
        <f>LEFT(Table1[[#This Row],[County/Parish]],LEN(Table1[[#This Row],[County/Parish]])-5)</f>
        <v>MATAGORDA</v>
      </c>
      <c r="K743" s="3" t="s">
        <v>1627</v>
      </c>
      <c r="L743" s="3" t="s">
        <v>93</v>
      </c>
      <c r="M743" s="3" t="s">
        <v>94</v>
      </c>
      <c r="N743" s="3" t="s">
        <v>95</v>
      </c>
      <c r="O743" s="3">
        <v>10505</v>
      </c>
      <c r="Q743" s="5">
        <v>28491</v>
      </c>
      <c r="R743" s="5">
        <v>33117</v>
      </c>
      <c r="S743" s="3">
        <v>152</v>
      </c>
      <c r="T743" s="3">
        <v>2179724</v>
      </c>
      <c r="V743" s="3">
        <v>27736</v>
      </c>
      <c r="X743" s="3">
        <v>39</v>
      </c>
      <c r="Y743" s="3">
        <v>3455</v>
      </c>
      <c r="Z743" s="3">
        <v>48923</v>
      </c>
      <c r="AA743" s="3">
        <v>391023</v>
      </c>
      <c r="AD743" s="3">
        <v>748</v>
      </c>
      <c r="AE743" s="3">
        <v>1593</v>
      </c>
      <c r="AF743" s="3" t="s">
        <v>108</v>
      </c>
      <c r="AG743" s="3">
        <v>133094</v>
      </c>
      <c r="AH743" s="3">
        <v>23775</v>
      </c>
      <c r="AI743" s="3">
        <v>727</v>
      </c>
      <c r="AK743" s="3">
        <v>5</v>
      </c>
      <c r="AL743" s="3">
        <v>147</v>
      </c>
      <c r="AM743" s="3">
        <v>849</v>
      </c>
      <c r="AN743" s="3">
        <v>880000</v>
      </c>
      <c r="AO743" s="3">
        <v>29</v>
      </c>
      <c r="AP743" s="3">
        <v>706</v>
      </c>
      <c r="AQ743" s="3">
        <v>58945</v>
      </c>
      <c r="AR743" s="5">
        <v>33178</v>
      </c>
      <c r="AS743" s="3">
        <v>1468</v>
      </c>
      <c r="AT743" s="3">
        <v>0</v>
      </c>
      <c r="AU743" s="3">
        <v>0</v>
      </c>
      <c r="AV743" s="3">
        <v>161620</v>
      </c>
      <c r="AW743" s="3">
        <v>99518.337</v>
      </c>
      <c r="AX743" s="3">
        <v>78590</v>
      </c>
      <c r="AY743" s="3">
        <v>10.048</v>
      </c>
      <c r="AZ743" s="3">
        <v>6.2</v>
      </c>
      <c r="BA743" s="3">
        <v>11.3</v>
      </c>
      <c r="BB743" s="3">
        <v>29791</v>
      </c>
      <c r="BC743" s="3">
        <v>8</v>
      </c>
      <c r="BD743" s="3">
        <v>561</v>
      </c>
      <c r="BE743" s="3">
        <v>31</v>
      </c>
      <c r="BF743" s="3">
        <v>5325</v>
      </c>
      <c r="BG743" s="3">
        <v>8</v>
      </c>
      <c r="BH743" s="3">
        <v>32</v>
      </c>
      <c r="BI743" s="3">
        <v>8</v>
      </c>
      <c r="BJ743" s="3">
        <v>9577</v>
      </c>
      <c r="BK743" s="3">
        <v>9607</v>
      </c>
      <c r="BL743" s="3">
        <v>0.66</v>
      </c>
      <c r="BM743" s="3">
        <v>59</v>
      </c>
      <c r="BN743" s="5">
        <v>28379</v>
      </c>
      <c r="BO743" s="3">
        <v>1</v>
      </c>
      <c r="BP743" s="3">
        <v>1</v>
      </c>
      <c r="BQ743" s="3" t="s">
        <v>502</v>
      </c>
      <c r="BR743" s="3" t="s">
        <v>1163</v>
      </c>
      <c r="BS743" s="3">
        <v>73073</v>
      </c>
      <c r="BT743" s="3">
        <v>30</v>
      </c>
      <c r="BV743" s="3" t="s">
        <v>1628</v>
      </c>
      <c r="BW743" s="3" t="s">
        <v>99</v>
      </c>
      <c r="BX743" s="3">
        <v>3</v>
      </c>
      <c r="BY743" s="3" t="s">
        <v>100</v>
      </c>
      <c r="CA743" s="3" t="s">
        <v>101</v>
      </c>
      <c r="CD743" s="3">
        <v>28.8825632</v>
      </c>
      <c r="CE743" s="3">
        <v>74</v>
      </c>
      <c r="CF743" s="3">
        <v>-95.888651699999997</v>
      </c>
      <c r="CI743" s="3" t="s">
        <v>102</v>
      </c>
      <c r="CJ743" s="3" t="s">
        <v>502</v>
      </c>
      <c r="CK743" s="3" t="s">
        <v>1629</v>
      </c>
      <c r="CL743" s="3">
        <v>201385</v>
      </c>
      <c r="CM743" s="3">
        <v>409</v>
      </c>
      <c r="CN743" s="3">
        <v>40703</v>
      </c>
      <c r="CO743" s="3">
        <v>281</v>
      </c>
      <c r="CP743" s="3">
        <v>0</v>
      </c>
    </row>
    <row r="744" spans="1:94" ht="45">
      <c r="A744" s="4">
        <v>42015302750000</v>
      </c>
      <c r="B744" s="7">
        <v>4201530275</v>
      </c>
      <c r="C744" s="4">
        <f>COUNTIF(Table2[API 10/UWI],Table1[[#This Row],[Cleaned API]])</f>
        <v>0</v>
      </c>
      <c r="D744" s="7" t="str">
        <f>IFERROR(INDEX(Table2[Permit Type],MATCH(Table1[[#This Row],[Cleaned API]],Table2[API 10/UWI],0)), "Not in Permit List")</f>
        <v>Not in Permit List</v>
      </c>
      <c r="E744" s="7" t="str">
        <f>IF(AND(Table1[[#This Row],[Occurences in Magnum Permit List]]&gt;0, Table1[[#This Row],[Data Pull Permit Type]]="NewDrill"), "Y", "N")</f>
        <v>N</v>
      </c>
      <c r="F744" s="3" t="s">
        <v>89</v>
      </c>
      <c r="G744" s="3" t="s">
        <v>1630</v>
      </c>
      <c r="H744" s="8">
        <v>5</v>
      </c>
      <c r="I744" s="3" t="s">
        <v>236</v>
      </c>
      <c r="J744" s="3" t="str">
        <f>LEFT(Table1[[#This Row],[County/Parish]],LEN(Table1[[#This Row],[County/Parish]])-5)</f>
        <v>AUSTIN</v>
      </c>
      <c r="K744" s="3" t="s">
        <v>644</v>
      </c>
      <c r="L744" s="3" t="s">
        <v>93</v>
      </c>
      <c r="M744" s="3" t="s">
        <v>94</v>
      </c>
      <c r="N744" s="3" t="s">
        <v>95</v>
      </c>
      <c r="O744" s="3">
        <v>10500</v>
      </c>
      <c r="Q744" s="5">
        <v>28185</v>
      </c>
      <c r="R744" s="5">
        <v>35612</v>
      </c>
      <c r="S744" s="3">
        <v>219</v>
      </c>
      <c r="T744" s="3">
        <v>553482</v>
      </c>
      <c r="V744" s="3">
        <v>4140</v>
      </c>
      <c r="Y744" s="3">
        <v>727</v>
      </c>
      <c r="Z744" s="3">
        <v>9908</v>
      </c>
      <c r="AA744" s="3">
        <v>96387</v>
      </c>
      <c r="AD744" s="3">
        <v>233</v>
      </c>
      <c r="AE744" s="3">
        <v>83</v>
      </c>
      <c r="AF744" s="3" t="s">
        <v>108</v>
      </c>
      <c r="AG744" s="3">
        <v>25594</v>
      </c>
      <c r="AH744" s="3">
        <v>4349</v>
      </c>
      <c r="AI744" s="3">
        <v>241</v>
      </c>
      <c r="AJ744" s="3" t="s">
        <v>181</v>
      </c>
      <c r="AK744" s="3">
        <v>0</v>
      </c>
      <c r="AL744" s="3">
        <v>27</v>
      </c>
      <c r="AM744" s="3">
        <v>162</v>
      </c>
      <c r="AN744" s="3">
        <v>161867</v>
      </c>
      <c r="AO744" s="3">
        <v>10</v>
      </c>
      <c r="AQ744" s="3">
        <v>12853</v>
      </c>
      <c r="AR744" s="5">
        <v>42491</v>
      </c>
      <c r="AS744" s="3">
        <v>179</v>
      </c>
      <c r="AT744" s="3">
        <v>0</v>
      </c>
      <c r="AU744" s="3">
        <v>0</v>
      </c>
      <c r="AX744" s="3">
        <v>133690</v>
      </c>
      <c r="AZ744" s="3">
        <v>0</v>
      </c>
      <c r="BA744" s="3">
        <v>0</v>
      </c>
      <c r="BB744" s="3">
        <v>7497</v>
      </c>
      <c r="BC744" s="3">
        <v>50</v>
      </c>
      <c r="BD744" s="3">
        <v>122</v>
      </c>
      <c r="BE744" s="3">
        <v>117</v>
      </c>
      <c r="BF744" s="3">
        <v>1274</v>
      </c>
      <c r="BG744" s="3">
        <v>50</v>
      </c>
      <c r="BH744" s="3">
        <v>8</v>
      </c>
      <c r="BI744" s="3">
        <v>50</v>
      </c>
      <c r="BJ744" s="3">
        <v>9868</v>
      </c>
      <c r="BK744" s="3">
        <v>9883</v>
      </c>
      <c r="BL744" s="3">
        <v>0.68</v>
      </c>
      <c r="BN744" s="5">
        <v>29670</v>
      </c>
      <c r="BO744" s="3">
        <v>1</v>
      </c>
      <c r="BP744" s="3">
        <v>1</v>
      </c>
      <c r="BQ744" s="3" t="s">
        <v>89</v>
      </c>
      <c r="BS744" s="3">
        <v>71505</v>
      </c>
      <c r="BT744" s="3">
        <v>15</v>
      </c>
      <c r="BV744" s="3" t="s">
        <v>624</v>
      </c>
      <c r="BW744" s="3" t="s">
        <v>99</v>
      </c>
      <c r="BX744" s="3">
        <v>3</v>
      </c>
      <c r="BY744" s="3" t="s">
        <v>100</v>
      </c>
      <c r="BZ744" s="3">
        <v>179</v>
      </c>
      <c r="CA744" s="3" t="s">
        <v>101</v>
      </c>
      <c r="CD744" s="3">
        <v>29.759111600000001</v>
      </c>
      <c r="CE744" s="3">
        <v>214</v>
      </c>
      <c r="CF744" s="3">
        <v>-96.202587899999997</v>
      </c>
      <c r="CG744" s="3">
        <v>2</v>
      </c>
      <c r="CI744" s="3" t="s">
        <v>102</v>
      </c>
      <c r="CJ744" s="3" t="s">
        <v>89</v>
      </c>
      <c r="CK744" s="3" t="s">
        <v>152</v>
      </c>
      <c r="CL744" s="3">
        <v>201159</v>
      </c>
      <c r="CN744" s="3">
        <v>9665</v>
      </c>
      <c r="CO744" s="3">
        <v>134</v>
      </c>
      <c r="CP744" s="3">
        <v>0</v>
      </c>
    </row>
    <row r="745" spans="1:94" ht="60">
      <c r="A745" s="4">
        <v>42015302480000</v>
      </c>
      <c r="B745" s="7">
        <v>4201530248</v>
      </c>
      <c r="C745" s="4">
        <f>COUNTIF(Table2[API 10/UWI],Table1[[#This Row],[Cleaned API]])</f>
        <v>0</v>
      </c>
      <c r="D745" s="7" t="str">
        <f>IFERROR(INDEX(Table2[Permit Type],MATCH(Table1[[#This Row],[Cleaned API]],Table2[API 10/UWI],0)), "Not in Permit List")</f>
        <v>Not in Permit List</v>
      </c>
      <c r="E745" s="7" t="str">
        <f>IF(AND(Table1[[#This Row],[Occurences in Magnum Permit List]]&gt;0, Table1[[#This Row],[Data Pull Permit Type]]="NewDrill"), "Y", "N")</f>
        <v>N</v>
      </c>
      <c r="F745" s="3" t="s">
        <v>89</v>
      </c>
      <c r="G745" s="3" t="s">
        <v>770</v>
      </c>
      <c r="H745" s="8">
        <v>2</v>
      </c>
      <c r="I745" s="3" t="s">
        <v>236</v>
      </c>
      <c r="J745" s="3" t="str">
        <f>LEFT(Table1[[#This Row],[County/Parish]],LEN(Table1[[#This Row],[County/Parish]])-5)</f>
        <v>AUSTIN</v>
      </c>
      <c r="K745" s="3" t="s">
        <v>623</v>
      </c>
      <c r="L745" s="3" t="s">
        <v>93</v>
      </c>
      <c r="M745" s="3" t="s">
        <v>94</v>
      </c>
      <c r="N745" s="3" t="s">
        <v>95</v>
      </c>
      <c r="O745" s="3">
        <v>3554</v>
      </c>
      <c r="P745" s="5">
        <v>33543</v>
      </c>
      <c r="Q745" s="5">
        <v>28126</v>
      </c>
      <c r="R745" s="5">
        <v>28764</v>
      </c>
      <c r="S745" s="3">
        <v>12</v>
      </c>
      <c r="T745" s="3">
        <v>29590</v>
      </c>
      <c r="Y745" s="3">
        <v>693</v>
      </c>
      <c r="Z745" s="3">
        <v>0</v>
      </c>
      <c r="AA745" s="3">
        <v>4932</v>
      </c>
      <c r="AD745" s="3">
        <v>1337</v>
      </c>
      <c r="AE745" s="3">
        <v>0</v>
      </c>
      <c r="AF745" s="3" t="s">
        <v>108</v>
      </c>
      <c r="AG745" s="3">
        <v>18339</v>
      </c>
      <c r="AH745" s="3">
        <v>3057</v>
      </c>
      <c r="AI745" s="3">
        <v>0</v>
      </c>
      <c r="AJ745" s="3" t="s">
        <v>181</v>
      </c>
      <c r="AK745" s="3">
        <v>0</v>
      </c>
      <c r="AL745" s="3">
        <v>54</v>
      </c>
      <c r="AM745" s="3">
        <v>324</v>
      </c>
      <c r="AN745" s="3">
        <v>323893</v>
      </c>
      <c r="AO745" s="3">
        <v>0</v>
      </c>
      <c r="AQ745" s="3">
        <v>22949</v>
      </c>
      <c r="AR745" s="5">
        <v>38473</v>
      </c>
      <c r="AS745" s="3">
        <v>0</v>
      </c>
      <c r="AT745" s="3">
        <v>0</v>
      </c>
      <c r="AU745" s="3">
        <v>0</v>
      </c>
      <c r="AZ745" s="3">
        <v>0</v>
      </c>
      <c r="BA745" s="3">
        <v>0</v>
      </c>
      <c r="BB745" s="3">
        <v>9069</v>
      </c>
      <c r="BC745" s="3">
        <v>2</v>
      </c>
      <c r="BF745" s="3">
        <v>1512</v>
      </c>
      <c r="BG745" s="3">
        <v>2</v>
      </c>
      <c r="BH745" s="3">
        <v>9</v>
      </c>
      <c r="BI745" s="3">
        <v>2</v>
      </c>
      <c r="BJ745" s="3">
        <v>3474</v>
      </c>
      <c r="BK745" s="3">
        <v>3498</v>
      </c>
      <c r="BN745" s="5">
        <v>28049</v>
      </c>
      <c r="BO745" s="3">
        <v>1</v>
      </c>
      <c r="BP745" s="3">
        <v>1</v>
      </c>
      <c r="BQ745" s="3" t="s">
        <v>89</v>
      </c>
      <c r="BR745" s="3" t="s">
        <v>150</v>
      </c>
      <c r="BS745" s="3">
        <v>69172</v>
      </c>
      <c r="BT745" s="3">
        <v>24</v>
      </c>
      <c r="BV745" s="3" t="s">
        <v>624</v>
      </c>
      <c r="BW745" s="3" t="s">
        <v>99</v>
      </c>
      <c r="BX745" s="3">
        <v>3</v>
      </c>
      <c r="BY745" s="3" t="s">
        <v>100</v>
      </c>
      <c r="BZ745" s="3">
        <v>180</v>
      </c>
      <c r="CA745" s="3" t="s">
        <v>101</v>
      </c>
      <c r="CD745" s="3">
        <v>29.7657697</v>
      </c>
      <c r="CE745" s="3">
        <v>364</v>
      </c>
      <c r="CF745" s="3">
        <v>-96.193610899999996</v>
      </c>
      <c r="CG745" s="3">
        <v>2</v>
      </c>
      <c r="CI745" s="3" t="s">
        <v>102</v>
      </c>
      <c r="CJ745" s="3" t="s">
        <v>89</v>
      </c>
      <c r="CK745" s="3" t="s">
        <v>152</v>
      </c>
      <c r="CL745" s="3">
        <v>200778</v>
      </c>
      <c r="CN745" s="3">
        <v>6641</v>
      </c>
      <c r="CO745" s="3">
        <v>0</v>
      </c>
      <c r="CP745" s="3">
        <v>0</v>
      </c>
    </row>
    <row r="746" spans="1:94" ht="75">
      <c r="A746" s="4">
        <v>42201033430000</v>
      </c>
      <c r="B746" s="7">
        <v>4220103343</v>
      </c>
      <c r="C746" s="4">
        <f>COUNTIF(Table2[API 10/UWI],Table1[[#This Row],[Cleaned API]])</f>
        <v>0</v>
      </c>
      <c r="D746" s="7" t="str">
        <f>IFERROR(INDEX(Table2[Permit Type],MATCH(Table1[[#This Row],[Cleaned API]],Table2[API 10/UWI],0)), "Not in Permit List")</f>
        <v>Not in Permit List</v>
      </c>
      <c r="E746" s="7" t="str">
        <f>IF(AND(Table1[[#This Row],[Occurences in Magnum Permit List]]&gt;0, Table1[[#This Row],[Data Pull Permit Type]]="NewDrill"), "Y", "N")</f>
        <v>N</v>
      </c>
      <c r="F746" s="3" t="s">
        <v>89</v>
      </c>
      <c r="G746" s="3" t="s">
        <v>1631</v>
      </c>
      <c r="H746" s="8">
        <v>1</v>
      </c>
      <c r="I746" s="3" t="s">
        <v>540</v>
      </c>
      <c r="J746" s="3" t="str">
        <f>LEFT(Table1[[#This Row],[County/Parish]],LEN(Table1[[#This Row],[County/Parish]])-5)</f>
        <v>HARRIS</v>
      </c>
      <c r="K746" s="3" t="s">
        <v>1632</v>
      </c>
      <c r="L746" s="3" t="s">
        <v>93</v>
      </c>
      <c r="M746" s="3" t="s">
        <v>94</v>
      </c>
      <c r="N746" s="3" t="s">
        <v>95</v>
      </c>
      <c r="O746" s="3">
        <v>7538</v>
      </c>
      <c r="Q746" s="5">
        <v>27791</v>
      </c>
      <c r="R746" s="5">
        <v>29891</v>
      </c>
      <c r="S746" s="3">
        <v>70</v>
      </c>
      <c r="T746" s="3">
        <v>332848</v>
      </c>
      <c r="V746" s="3">
        <v>4206</v>
      </c>
      <c r="X746" s="3">
        <v>96</v>
      </c>
      <c r="Y746" s="3">
        <v>2554</v>
      </c>
      <c r="Z746" s="3">
        <v>4107</v>
      </c>
      <c r="AA746" s="3">
        <v>59681</v>
      </c>
      <c r="AD746" s="3">
        <v>84</v>
      </c>
      <c r="AE746" s="3">
        <v>594</v>
      </c>
      <c r="AF746" s="3" t="s">
        <v>108</v>
      </c>
      <c r="AG746" s="3">
        <v>72286</v>
      </c>
      <c r="AH746" s="3">
        <v>12642</v>
      </c>
      <c r="AI746" s="3">
        <v>898</v>
      </c>
      <c r="AK746" s="3">
        <v>2</v>
      </c>
      <c r="AL746" s="3">
        <v>52</v>
      </c>
      <c r="AM746" s="3">
        <v>297</v>
      </c>
      <c r="AN746" s="3">
        <v>311484</v>
      </c>
      <c r="AO746" s="3">
        <v>24</v>
      </c>
      <c r="AP746" s="3">
        <v>581</v>
      </c>
      <c r="AQ746" s="3">
        <v>37972</v>
      </c>
      <c r="AR746" s="5">
        <v>38657</v>
      </c>
      <c r="AS746" s="3">
        <v>493</v>
      </c>
      <c r="AT746" s="3">
        <v>0</v>
      </c>
      <c r="AU746" s="3">
        <v>0</v>
      </c>
      <c r="AV746" s="3">
        <v>122750</v>
      </c>
      <c r="AW746" s="3">
        <v>46648.392999999996</v>
      </c>
      <c r="AX746" s="3">
        <v>79140</v>
      </c>
      <c r="AY746" s="3">
        <v>21.437000000000001</v>
      </c>
      <c r="AZ746" s="3">
        <v>8.1</v>
      </c>
      <c r="BA746" s="3">
        <v>37.6</v>
      </c>
      <c r="BB746" s="3">
        <v>17768</v>
      </c>
      <c r="BC746" s="3">
        <v>3</v>
      </c>
      <c r="BD746" s="3">
        <v>147</v>
      </c>
      <c r="BE746" s="3">
        <v>2</v>
      </c>
      <c r="BF746" s="3">
        <v>3108</v>
      </c>
      <c r="BG746" s="3">
        <v>3</v>
      </c>
      <c r="BH746" s="3">
        <v>19</v>
      </c>
      <c r="BI746" s="3">
        <v>3</v>
      </c>
      <c r="BK746" s="3">
        <v>7365</v>
      </c>
      <c r="BL746" s="3">
        <v>0.6</v>
      </c>
      <c r="BM746" s="3">
        <v>52.8</v>
      </c>
      <c r="BN746" s="5">
        <v>27818</v>
      </c>
      <c r="BO746" s="3">
        <v>1</v>
      </c>
      <c r="BP746" s="3">
        <v>1</v>
      </c>
      <c r="BQ746" s="3" t="s">
        <v>815</v>
      </c>
      <c r="BR746" s="3" t="s">
        <v>165</v>
      </c>
      <c r="BS746" s="3">
        <v>65660</v>
      </c>
      <c r="BV746" s="3" t="s">
        <v>1200</v>
      </c>
      <c r="BW746" s="3" t="s">
        <v>99</v>
      </c>
      <c r="BX746" s="3">
        <v>3</v>
      </c>
      <c r="BY746" s="3" t="s">
        <v>100</v>
      </c>
      <c r="BZ746" s="3">
        <v>22</v>
      </c>
      <c r="CA746" s="3" t="s">
        <v>101</v>
      </c>
      <c r="CD746" s="3">
        <v>29.9168342</v>
      </c>
      <c r="CE746" s="3">
        <v>1630</v>
      </c>
      <c r="CF746" s="3">
        <v>-95.450525600000006</v>
      </c>
      <c r="CG746" s="3">
        <v>4</v>
      </c>
      <c r="CI746" s="3" t="s">
        <v>102</v>
      </c>
      <c r="CJ746" s="3" t="s">
        <v>89</v>
      </c>
      <c r="CK746" s="3" t="s">
        <v>632</v>
      </c>
      <c r="CL746" s="3">
        <v>200283</v>
      </c>
      <c r="CM746" s="3">
        <v>529</v>
      </c>
      <c r="CN746" s="3">
        <v>24677</v>
      </c>
      <c r="CO746" s="3">
        <v>241</v>
      </c>
      <c r="CP746" s="3">
        <v>0</v>
      </c>
    </row>
    <row r="747" spans="1:94" ht="60">
      <c r="A747" s="4">
        <v>42015301670000</v>
      </c>
      <c r="B747" s="7">
        <v>4201530167</v>
      </c>
      <c r="C747" s="4">
        <f>COUNTIF(Table2[API 10/UWI],Table1[[#This Row],[Cleaned API]])</f>
        <v>0</v>
      </c>
      <c r="D747" s="7" t="str">
        <f>IFERROR(INDEX(Table2[Permit Type],MATCH(Table1[[#This Row],[Cleaned API]],Table2[API 10/UWI],0)), "Not in Permit List")</f>
        <v>Not in Permit List</v>
      </c>
      <c r="E747" s="7" t="str">
        <f>IF(AND(Table1[[#This Row],[Occurences in Magnum Permit List]]&gt;0, Table1[[#This Row],[Data Pull Permit Type]]="NewDrill"), "Y", "N")</f>
        <v>N</v>
      </c>
      <c r="F747" s="3" t="s">
        <v>502</v>
      </c>
      <c r="G747" s="3" t="s">
        <v>1633</v>
      </c>
      <c r="H747" s="8">
        <v>1</v>
      </c>
      <c r="I747" s="3" t="s">
        <v>236</v>
      </c>
      <c r="J747" s="3" t="str">
        <f>LEFT(Table1[[#This Row],[County/Parish]],LEN(Table1[[#This Row],[County/Parish]])-5)</f>
        <v>AUSTIN</v>
      </c>
      <c r="K747" s="3" t="s">
        <v>1592</v>
      </c>
      <c r="L747" s="3" t="s">
        <v>93</v>
      </c>
      <c r="M747" s="3" t="s">
        <v>94</v>
      </c>
      <c r="N747" s="3" t="s">
        <v>95</v>
      </c>
      <c r="O747" s="3">
        <v>10400</v>
      </c>
      <c r="Q747" s="5">
        <v>27426</v>
      </c>
      <c r="R747" s="5">
        <v>33756</v>
      </c>
      <c r="S747" s="3">
        <v>199</v>
      </c>
      <c r="T747" s="3">
        <v>1890578</v>
      </c>
      <c r="V747" s="3">
        <v>49222</v>
      </c>
      <c r="X747" s="3">
        <v>1</v>
      </c>
      <c r="Y747" s="3">
        <v>490</v>
      </c>
      <c r="Z747" s="3">
        <v>274752</v>
      </c>
      <c r="AA747" s="3">
        <v>364318</v>
      </c>
      <c r="AC747" s="3">
        <v>57</v>
      </c>
      <c r="AD747" s="3">
        <v>3075</v>
      </c>
      <c r="AE747" s="3">
        <v>2404</v>
      </c>
      <c r="AF747" s="3" t="s">
        <v>108</v>
      </c>
      <c r="AG747" s="3">
        <v>84943</v>
      </c>
      <c r="AH747" s="3">
        <v>16561</v>
      </c>
      <c r="AI747" s="3">
        <v>7394</v>
      </c>
      <c r="AJ747" s="3" t="s">
        <v>181</v>
      </c>
      <c r="AK747" s="3">
        <v>15</v>
      </c>
      <c r="AL747" s="3">
        <v>94</v>
      </c>
      <c r="AM747" s="3">
        <v>473</v>
      </c>
      <c r="AN747" s="3">
        <v>564710</v>
      </c>
      <c r="AO747" s="3">
        <v>343</v>
      </c>
      <c r="AP747" s="3">
        <v>91</v>
      </c>
      <c r="AQ747" s="3">
        <v>3802</v>
      </c>
      <c r="AR747" s="5">
        <v>33584</v>
      </c>
      <c r="AS747" s="3">
        <v>317</v>
      </c>
      <c r="AT747" s="3">
        <v>50</v>
      </c>
      <c r="AU747" s="3">
        <v>900</v>
      </c>
      <c r="AV747" s="3">
        <v>30780</v>
      </c>
      <c r="AW747" s="3">
        <v>51939.913999999997</v>
      </c>
      <c r="AX747" s="3">
        <v>38410</v>
      </c>
      <c r="AY747" s="3">
        <v>19.253</v>
      </c>
      <c r="AZ747" s="3">
        <v>32.5</v>
      </c>
      <c r="BA747" s="3">
        <v>2</v>
      </c>
      <c r="BB747" s="3">
        <v>18634</v>
      </c>
      <c r="BC747" s="3">
        <v>23</v>
      </c>
      <c r="BD747" s="3">
        <v>572</v>
      </c>
      <c r="BE747" s="3">
        <v>53</v>
      </c>
      <c r="BF747" s="3">
        <v>3560</v>
      </c>
      <c r="BG747" s="3">
        <v>23</v>
      </c>
      <c r="BH747" s="3">
        <v>21</v>
      </c>
      <c r="BI747" s="3">
        <v>23</v>
      </c>
      <c r="BJ747" s="3">
        <v>10030</v>
      </c>
      <c r="BK747" s="3">
        <v>10055</v>
      </c>
      <c r="BL747" s="3">
        <v>0.71</v>
      </c>
      <c r="BM747" s="3">
        <v>49</v>
      </c>
      <c r="BN747" s="5">
        <v>27309</v>
      </c>
      <c r="BO747" s="3">
        <v>1</v>
      </c>
      <c r="BP747" s="3">
        <v>1</v>
      </c>
      <c r="BQ747" s="3" t="s">
        <v>1205</v>
      </c>
      <c r="BR747" s="3" t="s">
        <v>1041</v>
      </c>
      <c r="BS747" s="3">
        <v>60891</v>
      </c>
      <c r="BT747" s="3">
        <v>25</v>
      </c>
      <c r="BV747" s="3" t="s">
        <v>1215</v>
      </c>
      <c r="BW747" s="3" t="s">
        <v>99</v>
      </c>
      <c r="BX747" s="3">
        <v>3</v>
      </c>
      <c r="BY747" s="3" t="s">
        <v>100</v>
      </c>
      <c r="CA747" s="3" t="s">
        <v>101</v>
      </c>
      <c r="CD747" s="3">
        <v>29.963954999999999</v>
      </c>
      <c r="CE747" s="3">
        <v>4</v>
      </c>
      <c r="CF747" s="3">
        <v>-96.373447100000007</v>
      </c>
      <c r="CI747" s="3" t="s">
        <v>102</v>
      </c>
      <c r="CJ747" s="3" t="s">
        <v>502</v>
      </c>
      <c r="CK747" s="3" t="s">
        <v>505</v>
      </c>
      <c r="CL747" s="3">
        <v>199645</v>
      </c>
      <c r="CM747" s="3">
        <v>233</v>
      </c>
      <c r="CN747" s="3">
        <v>12102</v>
      </c>
      <c r="CO747" s="3">
        <v>8408</v>
      </c>
      <c r="CP747" s="3">
        <v>0</v>
      </c>
    </row>
    <row r="748" spans="1:94" ht="60">
      <c r="A748" s="4">
        <v>42481010380000</v>
      </c>
      <c r="B748" s="7">
        <v>4248101038</v>
      </c>
      <c r="C748" s="4">
        <f>COUNTIF(Table2[API 10/UWI],Table1[[#This Row],[Cleaned API]])</f>
        <v>1</v>
      </c>
      <c r="D748" s="7" t="str">
        <f>IFERROR(INDEX(Table2[Permit Type],MATCH(Table1[[#This Row],[Cleaned API]],Table2[API 10/UWI],0)), "Not in Permit List")</f>
        <v>Recomplete</v>
      </c>
      <c r="E748" s="7" t="str">
        <f>IF(AND(Table1[[#This Row],[Occurences in Magnum Permit List]]&gt;0, Table1[[#This Row],[Data Pull Permit Type]]="NewDrill"), "Y", "N")</f>
        <v>N</v>
      </c>
      <c r="F748" s="3" t="s">
        <v>490</v>
      </c>
      <c r="G748" s="3" t="s">
        <v>1278</v>
      </c>
      <c r="H748" s="8">
        <v>2</v>
      </c>
      <c r="I748" s="3" t="s">
        <v>142</v>
      </c>
      <c r="J748" s="3" t="str">
        <f>LEFT(Table1[[#This Row],[County/Parish]],LEN(Table1[[#This Row],[County/Parish]])-5)</f>
        <v>WHARTON</v>
      </c>
      <c r="K748" s="3" t="s">
        <v>1634</v>
      </c>
      <c r="L748" s="3" t="s">
        <v>93</v>
      </c>
      <c r="M748" s="3" t="s">
        <v>94</v>
      </c>
      <c r="N748" s="3" t="s">
        <v>95</v>
      </c>
      <c r="O748" s="3">
        <v>6470</v>
      </c>
      <c r="P748" s="5">
        <v>22675</v>
      </c>
      <c r="Q748" s="5">
        <v>27334</v>
      </c>
      <c r="R748" s="5">
        <v>33817</v>
      </c>
      <c r="S748" s="3">
        <v>12</v>
      </c>
      <c r="T748" s="3">
        <v>11758</v>
      </c>
      <c r="Y748" s="3">
        <v>812</v>
      </c>
      <c r="Z748" s="3">
        <v>0</v>
      </c>
      <c r="AA748" s="3">
        <v>1960</v>
      </c>
      <c r="AD748" s="3">
        <v>3249</v>
      </c>
      <c r="AE748" s="3">
        <v>0</v>
      </c>
      <c r="AF748" s="3" t="s">
        <v>108</v>
      </c>
      <c r="AG748" s="3">
        <v>3550</v>
      </c>
      <c r="AH748" s="3">
        <v>592</v>
      </c>
      <c r="AI748" s="3">
        <v>0</v>
      </c>
      <c r="AK748" s="3">
        <v>0</v>
      </c>
      <c r="AL748" s="3">
        <v>1</v>
      </c>
      <c r="AM748" s="3">
        <v>9</v>
      </c>
      <c r="AN748" s="3">
        <v>8774</v>
      </c>
      <c r="AO748" s="3">
        <v>0</v>
      </c>
      <c r="AR748" s="5">
        <v>34639</v>
      </c>
      <c r="AT748" s="3">
        <v>0</v>
      </c>
      <c r="AU748" s="3">
        <v>0</v>
      </c>
      <c r="AZ748" s="3">
        <v>0</v>
      </c>
      <c r="BA748" s="3">
        <v>0</v>
      </c>
      <c r="BB748" s="3">
        <v>3249</v>
      </c>
      <c r="BC748" s="3">
        <v>1</v>
      </c>
      <c r="BF748" s="3">
        <v>542</v>
      </c>
      <c r="BG748" s="3">
        <v>1</v>
      </c>
      <c r="BH748" s="3">
        <v>3</v>
      </c>
      <c r="BI748" s="3">
        <v>1</v>
      </c>
      <c r="BJ748" s="3">
        <v>6260</v>
      </c>
      <c r="BK748" s="3">
        <v>6266</v>
      </c>
      <c r="BL748" s="3">
        <v>0.6</v>
      </c>
      <c r="BN748" s="5">
        <v>27306</v>
      </c>
      <c r="BO748" s="3">
        <v>1</v>
      </c>
      <c r="BP748" s="3">
        <v>1</v>
      </c>
      <c r="BQ748" s="3" t="s">
        <v>1122</v>
      </c>
      <c r="BR748" s="3" t="s">
        <v>1041</v>
      </c>
      <c r="BS748" s="3">
        <v>60415</v>
      </c>
      <c r="BT748" s="3">
        <v>6</v>
      </c>
      <c r="BV748" s="3" t="s">
        <v>550</v>
      </c>
      <c r="BW748" s="3" t="s">
        <v>99</v>
      </c>
      <c r="BX748" s="3">
        <v>3</v>
      </c>
      <c r="BY748" s="3" t="s">
        <v>100</v>
      </c>
      <c r="CA748" s="3" t="s">
        <v>101</v>
      </c>
      <c r="CD748" s="3">
        <v>29.260605000000002</v>
      </c>
      <c r="CE748" s="3">
        <v>7</v>
      </c>
      <c r="CF748" s="3">
        <v>-96.070188299999998</v>
      </c>
      <c r="CI748" s="3" t="s">
        <v>102</v>
      </c>
      <c r="CJ748" s="3" t="s">
        <v>495</v>
      </c>
      <c r="CK748" s="3" t="s">
        <v>551</v>
      </c>
      <c r="CL748" s="3">
        <v>199588</v>
      </c>
      <c r="CN748" s="3">
        <v>1242</v>
      </c>
      <c r="CO748" s="3">
        <v>0</v>
      </c>
      <c r="CP748" s="3">
        <v>0</v>
      </c>
    </row>
    <row r="749" spans="1:94" ht="75">
      <c r="A749" s="4">
        <v>42089303210000</v>
      </c>
      <c r="B749" s="7">
        <v>4208930321</v>
      </c>
      <c r="C749" s="4">
        <f>COUNTIF(Table2[API 10/UWI],Table1[[#This Row],[Cleaned API]])</f>
        <v>3</v>
      </c>
      <c r="D749" s="7" t="str">
        <f>IFERROR(INDEX(Table2[Permit Type],MATCH(Table1[[#This Row],[Cleaned API]],Table2[API 10/UWI],0)), "Not in Permit List")</f>
        <v>DeepenWithinCasing</v>
      </c>
      <c r="E749" s="7" t="str">
        <f>IF(AND(Table1[[#This Row],[Occurences in Magnum Permit List]]&gt;0, Table1[[#This Row],[Data Pull Permit Type]]="NewDrill"), "Y", "N")</f>
        <v>N</v>
      </c>
      <c r="F749" s="3" t="s">
        <v>89</v>
      </c>
      <c r="G749" s="3" t="s">
        <v>1546</v>
      </c>
      <c r="H749" s="8">
        <v>1</v>
      </c>
      <c r="I749" s="3" t="s">
        <v>179</v>
      </c>
      <c r="J749" s="3" t="str">
        <f>LEFT(Table1[[#This Row],[County/Parish]],LEN(Table1[[#This Row],[County/Parish]])-5)</f>
        <v>COLORADO</v>
      </c>
      <c r="K749" s="3">
        <v>9900</v>
      </c>
      <c r="L749" s="3" t="s">
        <v>93</v>
      </c>
      <c r="M749" s="3" t="s">
        <v>94</v>
      </c>
      <c r="N749" s="3" t="s">
        <v>95</v>
      </c>
      <c r="O749" s="3">
        <v>10816</v>
      </c>
      <c r="P749" s="5">
        <v>32396</v>
      </c>
      <c r="Q749" s="5">
        <v>27120</v>
      </c>
      <c r="R749" s="5">
        <v>41883</v>
      </c>
      <c r="S749" s="3">
        <v>296</v>
      </c>
      <c r="T749" s="3">
        <v>2277255</v>
      </c>
      <c r="V749" s="3">
        <v>66665</v>
      </c>
      <c r="Y749" s="3">
        <v>74</v>
      </c>
      <c r="Z749" s="3">
        <v>59072</v>
      </c>
      <c r="AA749" s="3">
        <v>446208</v>
      </c>
      <c r="AC749" s="3">
        <v>849</v>
      </c>
      <c r="AD749" s="3">
        <v>19201</v>
      </c>
      <c r="AE749" s="3">
        <v>6736</v>
      </c>
      <c r="AF749" s="3" t="s">
        <v>108</v>
      </c>
      <c r="AG749" s="3">
        <v>149517</v>
      </c>
      <c r="AH749" s="3">
        <v>31656</v>
      </c>
      <c r="AI749" s="3">
        <v>3397</v>
      </c>
      <c r="AJ749" s="3" t="s">
        <v>181</v>
      </c>
      <c r="AK749" s="3">
        <v>49</v>
      </c>
      <c r="AL749" s="3">
        <v>213</v>
      </c>
      <c r="AM749" s="3">
        <v>980</v>
      </c>
      <c r="AN749" s="3">
        <v>1276677</v>
      </c>
      <c r="AO749" s="3">
        <v>2</v>
      </c>
      <c r="AP749" s="3">
        <v>961</v>
      </c>
      <c r="AQ749" s="3">
        <v>43640</v>
      </c>
      <c r="AR749" s="5">
        <v>42491</v>
      </c>
      <c r="AS749" s="3">
        <v>1002</v>
      </c>
      <c r="AT749" s="3">
        <v>0</v>
      </c>
      <c r="AU749" s="3">
        <v>0</v>
      </c>
      <c r="AV749" s="3">
        <v>19820</v>
      </c>
      <c r="AW749" s="3">
        <v>25699.164000000001</v>
      </c>
      <c r="AX749" s="3">
        <v>34160</v>
      </c>
      <c r="AY749" s="3">
        <v>38.911999999999999</v>
      </c>
      <c r="AZ749" s="3">
        <v>50.5</v>
      </c>
      <c r="BA749" s="3">
        <v>0</v>
      </c>
      <c r="BB749" s="3">
        <v>30379</v>
      </c>
      <c r="BC749" s="3">
        <v>2</v>
      </c>
      <c r="BD749" s="3">
        <v>1533</v>
      </c>
      <c r="BE749" s="3">
        <v>2</v>
      </c>
      <c r="BF749" s="3">
        <v>6596</v>
      </c>
      <c r="BG749" s="3">
        <v>2</v>
      </c>
      <c r="BH749" s="3">
        <v>40</v>
      </c>
      <c r="BI749" s="3">
        <v>2</v>
      </c>
      <c r="BJ749" s="3">
        <v>9911</v>
      </c>
      <c r="BK749" s="3">
        <v>9945</v>
      </c>
      <c r="BL749" s="3">
        <v>0.73</v>
      </c>
      <c r="BM749" s="3">
        <v>44.5</v>
      </c>
      <c r="BN749" s="5">
        <v>34469</v>
      </c>
      <c r="BO749" s="3">
        <v>1</v>
      </c>
      <c r="BP749" s="3">
        <v>1</v>
      </c>
      <c r="BQ749" s="3" t="s">
        <v>158</v>
      </c>
      <c r="BR749" s="3" t="s">
        <v>212</v>
      </c>
      <c r="BS749" s="3">
        <v>58664</v>
      </c>
      <c r="BT749" s="3">
        <v>34</v>
      </c>
      <c r="BV749" s="3" t="s">
        <v>969</v>
      </c>
      <c r="BW749" s="3" t="s">
        <v>99</v>
      </c>
      <c r="BX749" s="3">
        <v>3</v>
      </c>
      <c r="BY749" s="3" t="s">
        <v>100</v>
      </c>
      <c r="BZ749" s="3">
        <v>55</v>
      </c>
      <c r="CA749" s="3" t="s">
        <v>101</v>
      </c>
      <c r="CD749" s="3">
        <v>29.5265874</v>
      </c>
      <c r="CE749" s="3">
        <v>283</v>
      </c>
      <c r="CF749" s="3">
        <v>-96.583928400000005</v>
      </c>
      <c r="CI749" s="3" t="s">
        <v>102</v>
      </c>
      <c r="CJ749" s="3" t="s">
        <v>89</v>
      </c>
      <c r="CK749" s="3" t="s">
        <v>401</v>
      </c>
      <c r="CL749" s="3">
        <v>199343</v>
      </c>
      <c r="CM749" s="3">
        <v>359</v>
      </c>
      <c r="CN749" s="3">
        <v>9226</v>
      </c>
      <c r="CO749" s="3">
        <v>212</v>
      </c>
      <c r="CP749" s="3">
        <v>0</v>
      </c>
    </row>
    <row r="750" spans="1:94" ht="30">
      <c r="A750" s="4">
        <v>42089303210000</v>
      </c>
      <c r="B750" s="7">
        <v>4208930321</v>
      </c>
      <c r="C750" s="4">
        <f>COUNTIF(Table2[API 10/UWI],Table1[[#This Row],[Cleaned API]])</f>
        <v>3</v>
      </c>
      <c r="D750" s="7" t="str">
        <f>IFERROR(INDEX(Table2[Permit Type],MATCH(Table1[[#This Row],[Cleaned API]],Table2[API 10/UWI],0)), "Not in Permit List")</f>
        <v>DeepenWithinCasing</v>
      </c>
      <c r="E750" s="7" t="str">
        <f>IF(AND(Table1[[#This Row],[Occurences in Magnum Permit List]]&gt;0, Table1[[#This Row],[Data Pull Permit Type]]="NewDrill"), "Y", "N")</f>
        <v>N</v>
      </c>
      <c r="F750" s="3" t="s">
        <v>89</v>
      </c>
      <c r="G750" s="3" t="s">
        <v>1635</v>
      </c>
      <c r="H750" s="8" t="s">
        <v>320</v>
      </c>
      <c r="I750" s="3" t="s">
        <v>179</v>
      </c>
      <c r="J750" s="3" t="str">
        <f>LEFT(Table1[[#This Row],[County/Parish]],LEN(Table1[[#This Row],[County/Parish]])-5)</f>
        <v>COLORADO</v>
      </c>
      <c r="K750" s="3">
        <v>8400</v>
      </c>
      <c r="L750" s="3" t="s">
        <v>93</v>
      </c>
      <c r="M750" s="3" t="s">
        <v>94</v>
      </c>
      <c r="N750" s="3" t="s">
        <v>95</v>
      </c>
      <c r="O750" s="3">
        <v>10816</v>
      </c>
      <c r="P750" s="5">
        <v>32396</v>
      </c>
      <c r="Q750" s="5">
        <v>27120</v>
      </c>
      <c r="R750" s="5">
        <v>27791</v>
      </c>
      <c r="S750" s="3">
        <v>22</v>
      </c>
      <c r="T750" s="3">
        <v>750691</v>
      </c>
      <c r="V750" s="3">
        <v>40568</v>
      </c>
      <c r="X750" s="3">
        <v>76</v>
      </c>
      <c r="Y750" s="3">
        <v>1685</v>
      </c>
      <c r="Z750" s="3">
        <v>0</v>
      </c>
      <c r="AA750" s="3">
        <v>165683</v>
      </c>
      <c r="AC750" s="3">
        <v>1667</v>
      </c>
      <c r="AD750" s="3">
        <v>26553</v>
      </c>
      <c r="AE750" s="3">
        <v>16426</v>
      </c>
      <c r="AF750" s="3" t="s">
        <v>108</v>
      </c>
      <c r="AG750" s="3">
        <v>259453</v>
      </c>
      <c r="AH750" s="3">
        <v>59668</v>
      </c>
      <c r="AI750" s="3">
        <v>0</v>
      </c>
      <c r="AJ750" s="3" t="s">
        <v>181</v>
      </c>
      <c r="AK750" s="3">
        <v>103</v>
      </c>
      <c r="AL750" s="3">
        <v>345</v>
      </c>
      <c r="AM750" s="3">
        <v>1448</v>
      </c>
      <c r="AN750" s="3">
        <v>2067710</v>
      </c>
      <c r="AO750" s="3">
        <v>0</v>
      </c>
      <c r="AP750" s="3">
        <v>26952</v>
      </c>
      <c r="AQ750" s="3">
        <v>446290</v>
      </c>
      <c r="AR750" s="5">
        <v>42491</v>
      </c>
      <c r="AS750" s="3">
        <v>0</v>
      </c>
      <c r="AT750" s="3">
        <v>0</v>
      </c>
      <c r="AU750" s="3">
        <v>0</v>
      </c>
      <c r="AV750" s="3">
        <v>14010</v>
      </c>
      <c r="AW750" s="3">
        <v>22356.125</v>
      </c>
      <c r="AX750" s="3">
        <v>18500</v>
      </c>
      <c r="AY750" s="3">
        <v>44.73</v>
      </c>
      <c r="AZ750" s="3">
        <v>71.400000000000006</v>
      </c>
      <c r="BA750" s="3">
        <v>45.1</v>
      </c>
      <c r="BB750" s="3">
        <v>49663</v>
      </c>
      <c r="BC750" s="3">
        <v>9</v>
      </c>
      <c r="BD750" s="3">
        <v>3203</v>
      </c>
      <c r="BE750" s="3">
        <v>2</v>
      </c>
      <c r="BF750" s="3">
        <v>11149</v>
      </c>
      <c r="BG750" s="3">
        <v>9</v>
      </c>
      <c r="BH750" s="3">
        <v>67</v>
      </c>
      <c r="BI750" s="3">
        <v>9</v>
      </c>
      <c r="BJ750" s="3">
        <v>8444</v>
      </c>
      <c r="BK750" s="3">
        <v>8451</v>
      </c>
      <c r="BN750" s="5">
        <v>27122</v>
      </c>
      <c r="BO750" s="3">
        <v>1</v>
      </c>
      <c r="BP750" s="3">
        <v>1</v>
      </c>
      <c r="BS750" s="3">
        <v>58191</v>
      </c>
      <c r="BT750" s="3">
        <v>7</v>
      </c>
      <c r="BV750" s="3" t="s">
        <v>969</v>
      </c>
      <c r="BW750" s="3" t="s">
        <v>99</v>
      </c>
      <c r="BX750" s="3">
        <v>3</v>
      </c>
      <c r="BY750" s="3" t="s">
        <v>100</v>
      </c>
      <c r="BZ750" s="3">
        <v>55</v>
      </c>
      <c r="CA750" s="3" t="s">
        <v>101</v>
      </c>
      <c r="CD750" s="3">
        <v>29.5265874</v>
      </c>
      <c r="CE750" s="3">
        <v>283</v>
      </c>
      <c r="CF750" s="3">
        <v>-96.583928400000005</v>
      </c>
      <c r="CI750" s="3" t="s">
        <v>102</v>
      </c>
      <c r="CJ750" s="3" t="s">
        <v>89</v>
      </c>
      <c r="CK750" s="3" t="s">
        <v>401</v>
      </c>
      <c r="CL750" s="3">
        <v>199254</v>
      </c>
      <c r="CM750" s="3">
        <v>13616</v>
      </c>
      <c r="CN750" s="3">
        <v>304401</v>
      </c>
      <c r="CO750" s="3">
        <v>0</v>
      </c>
      <c r="CP750" s="3">
        <v>0</v>
      </c>
    </row>
    <row r="751" spans="1:94" ht="60">
      <c r="A751" s="4">
        <v>42089302830000</v>
      </c>
      <c r="B751" s="7">
        <v>4208930283</v>
      </c>
      <c r="C751" s="4">
        <f>COUNTIF(Table2[API 10/UWI],Table1[[#This Row],[Cleaned API]])</f>
        <v>0</v>
      </c>
      <c r="D751" s="7" t="str">
        <f>IFERROR(INDEX(Table2[Permit Type],MATCH(Table1[[#This Row],[Cleaned API]],Table2[API 10/UWI],0)), "Not in Permit List")</f>
        <v>Not in Permit List</v>
      </c>
      <c r="E751" s="7" t="str">
        <f>IF(AND(Table1[[#This Row],[Occurences in Magnum Permit List]]&gt;0, Table1[[#This Row],[Data Pull Permit Type]]="NewDrill"), "Y", "N")</f>
        <v>N</v>
      </c>
      <c r="F751" s="3" t="s">
        <v>502</v>
      </c>
      <c r="G751" s="3" t="s">
        <v>1636</v>
      </c>
      <c r="H751" s="8" t="s">
        <v>1169</v>
      </c>
      <c r="I751" s="3" t="s">
        <v>179</v>
      </c>
      <c r="J751" s="3" t="str">
        <f>LEFT(Table1[[#This Row],[County/Parish]],LEN(Table1[[#This Row],[County/Parish]])-5)</f>
        <v>COLORADO</v>
      </c>
      <c r="K751" s="3">
        <v>9900</v>
      </c>
      <c r="L751" s="3" t="s">
        <v>93</v>
      </c>
      <c r="M751" s="3" t="s">
        <v>94</v>
      </c>
      <c r="N751" s="3" t="s">
        <v>95</v>
      </c>
      <c r="O751" s="3">
        <v>14125</v>
      </c>
      <c r="Q751" s="5">
        <v>27089</v>
      </c>
      <c r="R751" s="5">
        <v>35065</v>
      </c>
      <c r="S751" s="3">
        <v>244</v>
      </c>
      <c r="T751" s="3">
        <v>2357285</v>
      </c>
      <c r="V751" s="3">
        <v>48612</v>
      </c>
      <c r="X751" s="3">
        <v>4</v>
      </c>
      <c r="Y751" s="3">
        <v>154</v>
      </c>
      <c r="Z751" s="3">
        <v>21371</v>
      </c>
      <c r="AA751" s="3">
        <v>441493</v>
      </c>
      <c r="AC751" s="3">
        <v>647</v>
      </c>
      <c r="AD751" s="3">
        <v>21697</v>
      </c>
      <c r="AE751" s="3">
        <v>5024</v>
      </c>
      <c r="AF751" s="3" t="s">
        <v>108</v>
      </c>
      <c r="AG751" s="3">
        <v>140205</v>
      </c>
      <c r="AH751" s="3">
        <v>28392</v>
      </c>
      <c r="AI751" s="3">
        <v>1150</v>
      </c>
      <c r="AJ751" s="3" t="s">
        <v>181</v>
      </c>
      <c r="AK751" s="3">
        <v>26</v>
      </c>
      <c r="AL751" s="3">
        <v>163</v>
      </c>
      <c r="AM751" s="3">
        <v>820</v>
      </c>
      <c r="AN751" s="3">
        <v>978967</v>
      </c>
      <c r="AO751" s="3">
        <v>2</v>
      </c>
      <c r="AP751" s="3">
        <v>70</v>
      </c>
      <c r="AQ751" s="3">
        <v>4429</v>
      </c>
      <c r="AR751" s="5">
        <v>35217</v>
      </c>
      <c r="AS751" s="3">
        <v>45</v>
      </c>
      <c r="AT751" s="3">
        <v>0</v>
      </c>
      <c r="AU751" s="3">
        <v>0</v>
      </c>
      <c r="AV751" s="3">
        <v>31040</v>
      </c>
      <c r="AW751" s="3">
        <v>3532.4319999999998</v>
      </c>
      <c r="AX751" s="3">
        <v>48490</v>
      </c>
      <c r="AY751" s="3">
        <v>283.09100000000001</v>
      </c>
      <c r="AZ751" s="3">
        <v>32.200000000000003</v>
      </c>
      <c r="BA751" s="3">
        <v>26</v>
      </c>
      <c r="BB751" s="3">
        <v>27038</v>
      </c>
      <c r="BC751" s="3">
        <v>3</v>
      </c>
      <c r="BD751" s="3">
        <v>1014</v>
      </c>
      <c r="BE751" s="3">
        <v>3</v>
      </c>
      <c r="BF751" s="3">
        <v>5520</v>
      </c>
      <c r="BG751" s="3">
        <v>3</v>
      </c>
      <c r="BH751" s="3">
        <v>33</v>
      </c>
      <c r="BI751" s="3">
        <v>3</v>
      </c>
      <c r="BJ751" s="3">
        <v>9914</v>
      </c>
      <c r="BK751" s="3">
        <v>10438</v>
      </c>
      <c r="BL751" s="3">
        <v>0.71</v>
      </c>
      <c r="BM751" s="3">
        <v>45.6</v>
      </c>
      <c r="BN751" s="5">
        <v>31972</v>
      </c>
      <c r="BO751" s="3">
        <v>1</v>
      </c>
      <c r="BP751" s="3">
        <v>1</v>
      </c>
      <c r="BQ751" s="3" t="s">
        <v>1343</v>
      </c>
      <c r="BR751" s="3" t="s">
        <v>1041</v>
      </c>
      <c r="BS751" s="3">
        <v>57649</v>
      </c>
      <c r="BT751" s="3">
        <v>524</v>
      </c>
      <c r="BV751" s="3" t="s">
        <v>344</v>
      </c>
      <c r="BW751" s="3" t="s">
        <v>99</v>
      </c>
      <c r="BX751" s="3">
        <v>3</v>
      </c>
      <c r="BY751" s="3" t="s">
        <v>100</v>
      </c>
      <c r="CA751" s="3" t="s">
        <v>101</v>
      </c>
      <c r="CD751" s="3">
        <v>29.513348100000002</v>
      </c>
      <c r="CE751" s="3">
        <v>456</v>
      </c>
      <c r="CF751" s="3">
        <v>-96.606428199999996</v>
      </c>
      <c r="CI751" s="3" t="s">
        <v>102</v>
      </c>
      <c r="CJ751" s="3" t="s">
        <v>502</v>
      </c>
      <c r="CK751" s="3" t="s">
        <v>345</v>
      </c>
      <c r="CL751" s="3">
        <v>199186</v>
      </c>
      <c r="CM751" s="3">
        <v>370</v>
      </c>
      <c r="CN751" s="3">
        <v>1307</v>
      </c>
      <c r="CO751" s="3">
        <v>14</v>
      </c>
      <c r="CP751" s="3">
        <v>0</v>
      </c>
    </row>
    <row r="752" spans="1:94" ht="60">
      <c r="A752" s="4">
        <v>42015301290000</v>
      </c>
      <c r="B752" s="7">
        <v>4201530129</v>
      </c>
      <c r="C752" s="4">
        <f>COUNTIF(Table2[API 10/UWI],Table1[[#This Row],[Cleaned API]])</f>
        <v>2</v>
      </c>
      <c r="D752" s="7" t="str">
        <f>IFERROR(INDEX(Table2[Permit Type],MATCH(Table1[[#This Row],[Cleaned API]],Table2[API 10/UWI],0)), "Not in Permit List")</f>
        <v>Recomplete</v>
      </c>
      <c r="E752" s="7" t="str">
        <f>IF(AND(Table1[[#This Row],[Occurences in Magnum Permit List]]&gt;0, Table1[[#This Row],[Data Pull Permit Type]]="NewDrill"), "Y", "N")</f>
        <v>N</v>
      </c>
      <c r="F752" s="3" t="s">
        <v>502</v>
      </c>
      <c r="G752" s="3" t="s">
        <v>1637</v>
      </c>
      <c r="H752" s="8">
        <v>1</v>
      </c>
      <c r="I752" s="3" t="s">
        <v>236</v>
      </c>
      <c r="J752" s="3" t="str">
        <f>LEFT(Table1[[#This Row],[County/Parish]],LEN(Table1[[#This Row],[County/Parish]])-5)</f>
        <v>AUSTIN</v>
      </c>
      <c r="K752" s="6">
        <v>8450</v>
      </c>
      <c r="L752" s="3" t="s">
        <v>93</v>
      </c>
      <c r="M752" s="3" t="s">
        <v>94</v>
      </c>
      <c r="N752" s="3" t="s">
        <v>95</v>
      </c>
      <c r="O752" s="3">
        <v>10816</v>
      </c>
      <c r="P752" s="5">
        <v>34786</v>
      </c>
      <c r="Q752" s="5">
        <v>27181</v>
      </c>
      <c r="R752" s="5">
        <v>33298</v>
      </c>
      <c r="S752" s="3">
        <v>201</v>
      </c>
      <c r="T752" s="3">
        <v>1954486</v>
      </c>
      <c r="V752" s="3">
        <v>46152</v>
      </c>
      <c r="X752" s="3">
        <v>33</v>
      </c>
      <c r="Y752" s="3">
        <v>628</v>
      </c>
      <c r="Z752" s="3">
        <v>11727</v>
      </c>
      <c r="AA752" s="3">
        <v>371900</v>
      </c>
      <c r="AC752" s="3">
        <v>854</v>
      </c>
      <c r="AD752" s="3">
        <v>24142</v>
      </c>
      <c r="AE752" s="3">
        <v>7865</v>
      </c>
      <c r="AF752" s="3" t="s">
        <v>108</v>
      </c>
      <c r="AG752" s="3">
        <v>239359</v>
      </c>
      <c r="AH752" s="3">
        <v>47758</v>
      </c>
      <c r="AI752" s="3">
        <v>450</v>
      </c>
      <c r="AJ752" s="3" t="s">
        <v>181</v>
      </c>
      <c r="AK752" s="3">
        <v>47</v>
      </c>
      <c r="AL752" s="3">
        <v>286</v>
      </c>
      <c r="AM752" s="3">
        <v>1431</v>
      </c>
      <c r="AN752" s="3">
        <v>1715806</v>
      </c>
      <c r="AO752" s="3">
        <v>13</v>
      </c>
      <c r="AP752" s="3">
        <v>1020</v>
      </c>
      <c r="AQ752" s="3">
        <v>28773</v>
      </c>
      <c r="AR752" s="5">
        <v>33253</v>
      </c>
      <c r="AS752" s="3">
        <v>240</v>
      </c>
      <c r="AT752" s="3">
        <v>80</v>
      </c>
      <c r="AU752" s="3">
        <v>195</v>
      </c>
      <c r="AV752" s="3">
        <v>30210</v>
      </c>
      <c r="AW752" s="3">
        <v>41533.928999999996</v>
      </c>
      <c r="AX752" s="3">
        <v>42350</v>
      </c>
      <c r="AY752" s="3">
        <v>24.077000000000002</v>
      </c>
      <c r="AZ752" s="3">
        <v>33.1</v>
      </c>
      <c r="BA752" s="3">
        <v>52.5</v>
      </c>
      <c r="BB752" s="3">
        <v>46431</v>
      </c>
      <c r="BC752" s="3">
        <v>3</v>
      </c>
      <c r="BD752" s="3">
        <v>1498</v>
      </c>
      <c r="BE752" s="3">
        <v>3</v>
      </c>
      <c r="BF752" s="3">
        <v>9237</v>
      </c>
      <c r="BG752" s="3">
        <v>3</v>
      </c>
      <c r="BH752" s="3">
        <v>55</v>
      </c>
      <c r="BI752" s="3">
        <v>3</v>
      </c>
      <c r="BJ752" s="3">
        <v>8418</v>
      </c>
      <c r="BK752" s="3">
        <v>8424</v>
      </c>
      <c r="BL752" s="3">
        <v>0.63</v>
      </c>
      <c r="BM752" s="3">
        <v>47</v>
      </c>
      <c r="BN752" s="5">
        <v>26894</v>
      </c>
      <c r="BO752" s="3">
        <v>1</v>
      </c>
      <c r="BP752" s="3">
        <v>1</v>
      </c>
      <c r="BQ752" s="3" t="s">
        <v>1205</v>
      </c>
      <c r="BR752" s="3" t="s">
        <v>1241</v>
      </c>
      <c r="BS752" s="3">
        <v>57435</v>
      </c>
      <c r="BT752" s="3">
        <v>6</v>
      </c>
      <c r="BV752" s="3" t="s">
        <v>640</v>
      </c>
      <c r="BW752" s="3" t="s">
        <v>99</v>
      </c>
      <c r="BX752" s="3">
        <v>3</v>
      </c>
      <c r="BY752" s="3" t="s">
        <v>100</v>
      </c>
      <c r="CA752" s="3" t="s">
        <v>101</v>
      </c>
      <c r="CD752" s="3">
        <v>29.970862700000001</v>
      </c>
      <c r="CE752" s="3">
        <v>37</v>
      </c>
      <c r="CF752" s="3">
        <v>-96.3297113</v>
      </c>
      <c r="CI752" s="3" t="s">
        <v>102</v>
      </c>
      <c r="CJ752" s="3" t="s">
        <v>502</v>
      </c>
      <c r="CK752" s="3" t="s">
        <v>1525</v>
      </c>
      <c r="CL752" s="3">
        <v>199159</v>
      </c>
      <c r="CM752" s="3">
        <v>560</v>
      </c>
      <c r="CN752" s="3">
        <v>23259</v>
      </c>
      <c r="CO752" s="3">
        <v>3802</v>
      </c>
      <c r="CP752" s="3">
        <v>0</v>
      </c>
    </row>
    <row r="753" spans="1:94" ht="60">
      <c r="A753" s="4">
        <v>42089302430000</v>
      </c>
      <c r="B753" s="7">
        <v>4208930243</v>
      </c>
      <c r="C753" s="4">
        <f>COUNTIF(Table2[API 10/UWI],Table1[[#This Row],[Cleaned API]])</f>
        <v>0</v>
      </c>
      <c r="D753" s="7" t="str">
        <f>IFERROR(INDEX(Table2[Permit Type],MATCH(Table1[[#This Row],[Cleaned API]],Table2[API 10/UWI],0)), "Not in Permit List")</f>
        <v>Not in Permit List</v>
      </c>
      <c r="E753" s="7" t="str">
        <f>IF(AND(Table1[[#This Row],[Occurences in Magnum Permit List]]&gt;0, Table1[[#This Row],[Data Pull Permit Type]]="NewDrill"), "Y", "N")</f>
        <v>N</v>
      </c>
      <c r="F753" s="3" t="s">
        <v>89</v>
      </c>
      <c r="G753" s="3" t="s">
        <v>1638</v>
      </c>
      <c r="H753" s="8">
        <v>1</v>
      </c>
      <c r="I753" s="3" t="s">
        <v>179</v>
      </c>
      <c r="J753" s="3" t="str">
        <f>LEFT(Table1[[#This Row],[County/Parish]],LEN(Table1[[#This Row],[County/Parish]])-5)</f>
        <v>COLORADO</v>
      </c>
      <c r="K753" s="3" t="s">
        <v>1639</v>
      </c>
      <c r="L753" s="3" t="s">
        <v>93</v>
      </c>
      <c r="M753" s="3" t="s">
        <v>194</v>
      </c>
      <c r="N753" s="3" t="s">
        <v>95</v>
      </c>
      <c r="O753" s="3">
        <v>11100</v>
      </c>
      <c r="Q753" s="5">
        <v>26755</v>
      </c>
      <c r="R753" s="5">
        <v>39783</v>
      </c>
      <c r="S753" s="3">
        <v>402</v>
      </c>
      <c r="T753" s="3">
        <v>4928960</v>
      </c>
      <c r="V753" s="3">
        <v>80603</v>
      </c>
      <c r="X753" s="3">
        <v>3</v>
      </c>
      <c r="Y753" s="3">
        <v>48</v>
      </c>
      <c r="Z753" s="3">
        <v>33499</v>
      </c>
      <c r="AA753" s="3">
        <v>902096</v>
      </c>
      <c r="AC753" s="3">
        <v>646</v>
      </c>
      <c r="AD753" s="3">
        <v>26461</v>
      </c>
      <c r="AE753" s="3">
        <v>646</v>
      </c>
      <c r="AF753" s="3" t="s">
        <v>108</v>
      </c>
      <c r="AG753" s="3">
        <v>26461</v>
      </c>
      <c r="AH753" s="3">
        <v>5056</v>
      </c>
      <c r="AI753" s="3">
        <v>113</v>
      </c>
      <c r="AJ753" s="3" t="s">
        <v>181</v>
      </c>
      <c r="AK753" s="3">
        <v>11</v>
      </c>
      <c r="AL753" s="3">
        <v>101</v>
      </c>
      <c r="AM753" s="3">
        <v>536</v>
      </c>
      <c r="AN753" s="3">
        <v>604700</v>
      </c>
      <c r="AO753" s="3">
        <v>1</v>
      </c>
      <c r="AP753" s="3">
        <v>397</v>
      </c>
      <c r="AQ753" s="3">
        <v>11117</v>
      </c>
      <c r="AR753" s="5">
        <v>40299</v>
      </c>
      <c r="AS753" s="3">
        <v>223</v>
      </c>
      <c r="AT753" s="3">
        <v>0</v>
      </c>
      <c r="AU753" s="3">
        <v>0</v>
      </c>
      <c r="AW753" s="3">
        <v>24302.082999999999</v>
      </c>
      <c r="AX753" s="3">
        <v>61150</v>
      </c>
      <c r="AY753" s="3">
        <v>41.149000000000001</v>
      </c>
      <c r="AZ753" s="3">
        <v>0</v>
      </c>
      <c r="BA753" s="3">
        <v>62.5</v>
      </c>
      <c r="BB753" s="3">
        <v>82551</v>
      </c>
      <c r="BC753" s="3">
        <v>16</v>
      </c>
      <c r="BD753" s="3">
        <v>1929</v>
      </c>
      <c r="BE753" s="3">
        <v>16</v>
      </c>
      <c r="BF753" s="3">
        <v>15688</v>
      </c>
      <c r="BG753" s="3">
        <v>16</v>
      </c>
      <c r="BH753" s="3">
        <v>94</v>
      </c>
      <c r="BI753" s="3">
        <v>16</v>
      </c>
      <c r="BJ753" s="3">
        <v>10633</v>
      </c>
      <c r="BK753" s="3">
        <v>10692</v>
      </c>
      <c r="BL753" s="3">
        <v>0.67</v>
      </c>
      <c r="BM753" s="3">
        <v>54</v>
      </c>
      <c r="BN753" s="5">
        <v>26777</v>
      </c>
      <c r="BO753" s="3">
        <v>1</v>
      </c>
      <c r="BP753" s="3">
        <v>1</v>
      </c>
      <c r="BQ753" s="3" t="s">
        <v>842</v>
      </c>
      <c r="BR753" s="3" t="s">
        <v>150</v>
      </c>
      <c r="BS753" s="3">
        <v>55095</v>
      </c>
      <c r="BT753" s="3">
        <v>59</v>
      </c>
      <c r="BV753" s="3" t="s">
        <v>1640</v>
      </c>
      <c r="BW753" s="3" t="s">
        <v>99</v>
      </c>
      <c r="BX753" s="3">
        <v>3</v>
      </c>
      <c r="BY753" s="3" t="s">
        <v>100</v>
      </c>
      <c r="CA753" s="3" t="s">
        <v>101</v>
      </c>
      <c r="CD753" s="3">
        <v>29.694807300000001</v>
      </c>
      <c r="CE753" s="3">
        <v>26</v>
      </c>
      <c r="CF753" s="3">
        <v>-96.620413600000006</v>
      </c>
      <c r="CI753" s="3" t="s">
        <v>102</v>
      </c>
      <c r="CJ753" s="3" t="s">
        <v>89</v>
      </c>
      <c r="CK753" s="3" t="s">
        <v>1641</v>
      </c>
      <c r="CL753" s="3">
        <v>198787</v>
      </c>
      <c r="CM753" s="3">
        <v>288</v>
      </c>
      <c r="CN753" s="3">
        <v>6999</v>
      </c>
      <c r="CO753" s="3">
        <v>140</v>
      </c>
      <c r="CP753" s="3">
        <v>0</v>
      </c>
    </row>
    <row r="754" spans="1:94" ht="60">
      <c r="A754" s="4">
        <v>42089300990000</v>
      </c>
      <c r="B754" s="7">
        <v>4208930099</v>
      </c>
      <c r="C754" s="4">
        <f>COUNTIF(Table2[API 10/UWI],Table1[[#This Row],[Cleaned API]])</f>
        <v>1</v>
      </c>
      <c r="D754" s="7" t="str">
        <f>IFERROR(INDEX(Table2[Permit Type],MATCH(Table1[[#This Row],[Cleaned API]],Table2[API 10/UWI],0)), "Not in Permit List")</f>
        <v>Recomplete</v>
      </c>
      <c r="E754" s="7" t="str">
        <f>IF(AND(Table1[[#This Row],[Occurences in Magnum Permit List]]&gt;0, Table1[[#This Row],[Data Pull Permit Type]]="NewDrill"), "Y", "N")</f>
        <v>N</v>
      </c>
      <c r="F754" s="3" t="s">
        <v>502</v>
      </c>
      <c r="G754" s="3" t="s">
        <v>1509</v>
      </c>
      <c r="H754" s="8">
        <v>1</v>
      </c>
      <c r="I754" s="3" t="s">
        <v>179</v>
      </c>
      <c r="J754" s="3" t="str">
        <f>LEFT(Table1[[#This Row],[County/Parish]],LEN(Table1[[#This Row],[County/Parish]])-5)</f>
        <v>COLORADO</v>
      </c>
      <c r="K754" s="3" t="s">
        <v>1642</v>
      </c>
      <c r="L754" s="3" t="s">
        <v>93</v>
      </c>
      <c r="M754" s="3" t="s">
        <v>94</v>
      </c>
      <c r="N754" s="3" t="s">
        <v>95</v>
      </c>
      <c r="O754" s="3">
        <v>10861</v>
      </c>
      <c r="P754" s="5">
        <v>34958</v>
      </c>
      <c r="Q754" s="5">
        <v>26054</v>
      </c>
      <c r="R754" s="5">
        <v>34820</v>
      </c>
      <c r="S754" s="3">
        <v>271</v>
      </c>
      <c r="T754" s="3">
        <v>2066454</v>
      </c>
      <c r="V754" s="3">
        <v>93344</v>
      </c>
      <c r="Y754" s="3">
        <v>57</v>
      </c>
      <c r="Z754" s="3">
        <v>13290</v>
      </c>
      <c r="AA754" s="3">
        <v>437753</v>
      </c>
      <c r="AC754" s="3">
        <v>593</v>
      </c>
      <c r="AD754" s="3">
        <v>7432</v>
      </c>
      <c r="AE754" s="3">
        <v>4167</v>
      </c>
      <c r="AF754" s="3" t="s">
        <v>108</v>
      </c>
      <c r="AG754" s="3">
        <v>65195</v>
      </c>
      <c r="AH754" s="3">
        <v>15033</v>
      </c>
      <c r="AI754" s="3">
        <v>105</v>
      </c>
      <c r="AJ754" s="3" t="s">
        <v>181</v>
      </c>
      <c r="AK754" s="3">
        <v>18</v>
      </c>
      <c r="AL754" s="3">
        <v>69</v>
      </c>
      <c r="AM754" s="3">
        <v>308</v>
      </c>
      <c r="AN754" s="3">
        <v>415233</v>
      </c>
      <c r="AO754" s="3">
        <v>6</v>
      </c>
      <c r="AQ754" s="3">
        <v>853</v>
      </c>
      <c r="AR754" s="5">
        <v>34165</v>
      </c>
      <c r="AS754" s="3">
        <v>86</v>
      </c>
      <c r="AT754" s="3">
        <v>80</v>
      </c>
      <c r="AU754" s="3">
        <v>1500</v>
      </c>
      <c r="AV754" s="3">
        <v>17330</v>
      </c>
      <c r="AX754" s="3">
        <v>22140</v>
      </c>
      <c r="AZ754" s="3">
        <v>57.7</v>
      </c>
      <c r="BA754" s="3">
        <v>0</v>
      </c>
      <c r="BB754" s="3">
        <v>20977</v>
      </c>
      <c r="BC754" s="3">
        <v>42</v>
      </c>
      <c r="BD754" s="3">
        <v>1404</v>
      </c>
      <c r="BE754" s="3">
        <v>16</v>
      </c>
      <c r="BF754" s="3">
        <v>4640</v>
      </c>
      <c r="BG754" s="3">
        <v>42</v>
      </c>
      <c r="BH754" s="3">
        <v>28</v>
      </c>
      <c r="BI754" s="3">
        <v>42</v>
      </c>
      <c r="BJ754" s="3">
        <v>9252</v>
      </c>
      <c r="BK754" s="3">
        <v>9260</v>
      </c>
      <c r="BL754" s="3">
        <v>0.68</v>
      </c>
      <c r="BN754" s="5">
        <v>26010</v>
      </c>
      <c r="BO754" s="3">
        <v>1</v>
      </c>
      <c r="BP754" s="3">
        <v>1</v>
      </c>
      <c r="BQ754" s="3" t="s">
        <v>1601</v>
      </c>
      <c r="BR754" s="3" t="s">
        <v>1132</v>
      </c>
      <c r="BS754" s="3">
        <v>50436</v>
      </c>
      <c r="BT754" s="3">
        <v>8</v>
      </c>
      <c r="BV754" s="3" t="s">
        <v>575</v>
      </c>
      <c r="BW754" s="3" t="s">
        <v>99</v>
      </c>
      <c r="BX754" s="3">
        <v>3</v>
      </c>
      <c r="BY754" s="3" t="s">
        <v>100</v>
      </c>
      <c r="CA754" s="3" t="s">
        <v>101</v>
      </c>
      <c r="CD754" s="3">
        <v>29.6623199</v>
      </c>
      <c r="CE754" s="3">
        <v>84</v>
      </c>
      <c r="CF754" s="3">
        <v>-96.363606799999999</v>
      </c>
      <c r="CI754" s="3" t="s">
        <v>102</v>
      </c>
      <c r="CJ754" s="3" t="s">
        <v>502</v>
      </c>
      <c r="CK754" s="3" t="s">
        <v>576</v>
      </c>
      <c r="CL754" s="3">
        <v>197833</v>
      </c>
      <c r="CN754" s="3">
        <v>1343</v>
      </c>
      <c r="CO754" s="3">
        <v>136</v>
      </c>
      <c r="CP754" s="3">
        <v>0</v>
      </c>
    </row>
    <row r="755" spans="1:94" ht="30">
      <c r="A755" s="4">
        <v>42089300930000</v>
      </c>
      <c r="B755" s="7">
        <v>4208930093</v>
      </c>
      <c r="C755" s="4">
        <f>COUNTIF(Table2[API 10/UWI],Table1[[#This Row],[Cleaned API]])</f>
        <v>0</v>
      </c>
      <c r="D755" s="7" t="str">
        <f>IFERROR(INDEX(Table2[Permit Type],MATCH(Table1[[#This Row],[Cleaned API]],Table2[API 10/UWI],0)), "Not in Permit List")</f>
        <v>Not in Permit List</v>
      </c>
      <c r="E755" s="7" t="str">
        <f>IF(AND(Table1[[#This Row],[Occurences in Magnum Permit List]]&gt;0, Table1[[#This Row],[Data Pull Permit Type]]="NewDrill"), "Y", "N")</f>
        <v>N</v>
      </c>
      <c r="F755" s="3" t="s">
        <v>89</v>
      </c>
      <c r="G755" s="3" t="s">
        <v>573</v>
      </c>
      <c r="H755" s="8">
        <v>2</v>
      </c>
      <c r="I755" s="3" t="s">
        <v>179</v>
      </c>
      <c r="J755" s="3" t="str">
        <f>LEFT(Table1[[#This Row],[County/Parish]],LEN(Table1[[#This Row],[County/Parish]])-5)</f>
        <v>COLORADO</v>
      </c>
      <c r="K755" s="3" t="s">
        <v>574</v>
      </c>
      <c r="L755" s="3" t="s">
        <v>93</v>
      </c>
      <c r="M755" s="3" t="s">
        <v>94</v>
      </c>
      <c r="N755" s="3" t="s">
        <v>95</v>
      </c>
      <c r="O755" s="3">
        <v>10844</v>
      </c>
      <c r="Q755" s="5">
        <v>25993</v>
      </c>
      <c r="R755" s="5">
        <v>30072</v>
      </c>
      <c r="S755" s="3">
        <v>131</v>
      </c>
      <c r="T755" s="3">
        <v>1324537</v>
      </c>
      <c r="V755" s="3">
        <v>29303</v>
      </c>
      <c r="X755" s="3">
        <v>1</v>
      </c>
      <c r="Y755" s="3">
        <v>74</v>
      </c>
      <c r="Z755" s="3">
        <v>2893</v>
      </c>
      <c r="AA755" s="3">
        <v>250059</v>
      </c>
      <c r="AC755" s="3">
        <v>235</v>
      </c>
      <c r="AD755" s="3">
        <v>7744</v>
      </c>
      <c r="AE755" s="3">
        <v>2595</v>
      </c>
      <c r="AF755" s="3" t="s">
        <v>108</v>
      </c>
      <c r="AG755" s="3">
        <v>84621</v>
      </c>
      <c r="AH755" s="3">
        <v>16699</v>
      </c>
      <c r="AI755" s="3">
        <v>184</v>
      </c>
      <c r="AJ755" s="3" t="s">
        <v>181</v>
      </c>
      <c r="AK755" s="3">
        <v>14</v>
      </c>
      <c r="AL755" s="3">
        <v>86</v>
      </c>
      <c r="AM755" s="3">
        <v>434</v>
      </c>
      <c r="AN755" s="3">
        <v>518767</v>
      </c>
      <c r="AO755" s="3">
        <v>0</v>
      </c>
      <c r="AP755" s="3">
        <v>25</v>
      </c>
      <c r="AQ755" s="3">
        <v>3845</v>
      </c>
      <c r="AR755" s="5">
        <v>34639</v>
      </c>
      <c r="AS755" s="3">
        <v>9</v>
      </c>
      <c r="AT755" s="3">
        <v>0</v>
      </c>
      <c r="AU755" s="3">
        <v>0</v>
      </c>
      <c r="AV755" s="3">
        <v>30790</v>
      </c>
      <c r="AW755" s="3">
        <v>58428.571000000004</v>
      </c>
      <c r="AX755" s="3">
        <v>45200</v>
      </c>
      <c r="AY755" s="3">
        <v>17.114999999999998</v>
      </c>
      <c r="AZ755" s="3">
        <v>32.5</v>
      </c>
      <c r="BA755" s="3">
        <v>13.5</v>
      </c>
      <c r="BB755" s="3">
        <v>21447</v>
      </c>
      <c r="BC755" s="3">
        <v>14</v>
      </c>
      <c r="BD755" s="3">
        <v>1181</v>
      </c>
      <c r="BE755" s="3">
        <v>27</v>
      </c>
      <c r="BF755" s="3">
        <v>4428</v>
      </c>
      <c r="BG755" s="3">
        <v>27</v>
      </c>
      <c r="BH755" s="3">
        <v>27</v>
      </c>
      <c r="BI755" s="3">
        <v>27</v>
      </c>
      <c r="BJ755" s="3">
        <v>3566</v>
      </c>
      <c r="BK755" s="3">
        <v>3600</v>
      </c>
      <c r="BL755" s="3">
        <v>0.7</v>
      </c>
      <c r="BN755" s="5">
        <v>31076</v>
      </c>
      <c r="BO755" s="3">
        <v>1</v>
      </c>
      <c r="BP755" s="3">
        <v>1</v>
      </c>
      <c r="BS755" s="3">
        <v>50040</v>
      </c>
      <c r="BT755" s="3">
        <v>34</v>
      </c>
      <c r="BV755" s="3" t="s">
        <v>575</v>
      </c>
      <c r="BW755" s="3" t="s">
        <v>99</v>
      </c>
      <c r="BX755" s="3">
        <v>3</v>
      </c>
      <c r="BY755" s="3" t="s">
        <v>100</v>
      </c>
      <c r="CA755" s="3" t="s">
        <v>101</v>
      </c>
      <c r="CD755" s="3">
        <v>29.670507300000001</v>
      </c>
      <c r="CE755" s="3">
        <v>84</v>
      </c>
      <c r="CF755" s="3">
        <v>-96.356125300000002</v>
      </c>
      <c r="CI755" s="3" t="s">
        <v>102</v>
      </c>
      <c r="CJ755" s="3" t="s">
        <v>89</v>
      </c>
      <c r="CK755" s="3" t="s">
        <v>576</v>
      </c>
      <c r="CL755" s="3">
        <v>197737</v>
      </c>
      <c r="CM755" s="3">
        <v>42</v>
      </c>
      <c r="CN755" s="3">
        <v>2454</v>
      </c>
      <c r="CO755" s="3">
        <v>5</v>
      </c>
      <c r="CP755" s="3">
        <v>0</v>
      </c>
    </row>
    <row r="756" spans="1:94" ht="60">
      <c r="A756" s="4">
        <v>42089300280000</v>
      </c>
      <c r="B756" s="7">
        <v>4208930028</v>
      </c>
      <c r="C756" s="4">
        <f>COUNTIF(Table2[API 10/UWI],Table1[[#This Row],[Cleaned API]])</f>
        <v>0</v>
      </c>
      <c r="D756" s="7" t="str">
        <f>IFERROR(INDEX(Table2[Permit Type],MATCH(Table1[[#This Row],[Cleaned API]],Table2[API 10/UWI],0)), "Not in Permit List")</f>
        <v>Not in Permit List</v>
      </c>
      <c r="E756" s="7" t="str">
        <f>IF(AND(Table1[[#This Row],[Occurences in Magnum Permit List]]&gt;0, Table1[[#This Row],[Data Pull Permit Type]]="NewDrill"), "Y", "N")</f>
        <v>N</v>
      </c>
      <c r="F756" s="3" t="s">
        <v>89</v>
      </c>
      <c r="G756" s="3" t="s">
        <v>1643</v>
      </c>
      <c r="H756" s="8">
        <v>1</v>
      </c>
      <c r="I756" s="3" t="s">
        <v>179</v>
      </c>
      <c r="J756" s="3" t="str">
        <f>LEFT(Table1[[#This Row],[County/Parish]],LEN(Table1[[#This Row],[County/Parish]])-5)</f>
        <v>COLORADO</v>
      </c>
      <c r="K756" s="3" t="s">
        <v>574</v>
      </c>
      <c r="L756" s="3" t="s">
        <v>93</v>
      </c>
      <c r="M756" s="3" t="s">
        <v>94</v>
      </c>
      <c r="N756" s="3" t="s">
        <v>95</v>
      </c>
      <c r="O756" s="3">
        <v>9700</v>
      </c>
      <c r="Q756" s="5">
        <v>25812</v>
      </c>
      <c r="R756" s="5">
        <v>38657</v>
      </c>
      <c r="S756" s="3">
        <v>374</v>
      </c>
      <c r="T756" s="3">
        <v>5363802</v>
      </c>
      <c r="V756" s="3">
        <v>97897</v>
      </c>
      <c r="Y756" s="3">
        <v>14</v>
      </c>
      <c r="Z756" s="3">
        <v>68835</v>
      </c>
      <c r="AA756" s="3">
        <v>991864</v>
      </c>
      <c r="AC756" s="3">
        <v>558</v>
      </c>
      <c r="AD756" s="3">
        <v>16856</v>
      </c>
      <c r="AE756" s="3">
        <v>4176</v>
      </c>
      <c r="AF756" s="3" t="s">
        <v>108</v>
      </c>
      <c r="AG756" s="3">
        <v>126497</v>
      </c>
      <c r="AH756" s="3">
        <v>25259</v>
      </c>
      <c r="AI756" s="3">
        <v>389</v>
      </c>
      <c r="AJ756" s="3" t="s">
        <v>181</v>
      </c>
      <c r="AK756" s="3">
        <v>32</v>
      </c>
      <c r="AL756" s="3">
        <v>171</v>
      </c>
      <c r="AM756" s="3">
        <v>830</v>
      </c>
      <c r="AN756" s="3">
        <v>1024452</v>
      </c>
      <c r="AO756" s="3">
        <v>3</v>
      </c>
      <c r="AQ756" s="3">
        <v>4399</v>
      </c>
      <c r="AR756" s="5">
        <v>42491</v>
      </c>
      <c r="AS756" s="3">
        <v>924</v>
      </c>
      <c r="AT756" s="3">
        <v>0</v>
      </c>
      <c r="AU756" s="3">
        <v>0</v>
      </c>
      <c r="AV756" s="3">
        <v>25600</v>
      </c>
      <c r="AX756" s="3">
        <v>54790</v>
      </c>
      <c r="AZ756" s="3">
        <v>39.1</v>
      </c>
      <c r="BA756" s="3">
        <v>0</v>
      </c>
      <c r="BB756" s="3">
        <v>41123</v>
      </c>
      <c r="BC756" s="3">
        <v>41</v>
      </c>
      <c r="BD756" s="3">
        <v>1187</v>
      </c>
      <c r="BE756" s="3">
        <v>29</v>
      </c>
      <c r="BF756" s="3">
        <v>7824</v>
      </c>
      <c r="BG756" s="3">
        <v>41</v>
      </c>
      <c r="BH756" s="3">
        <v>47</v>
      </c>
      <c r="BI756" s="3">
        <v>41</v>
      </c>
      <c r="BJ756" s="3">
        <v>9332</v>
      </c>
      <c r="BK756" s="3">
        <v>9342</v>
      </c>
      <c r="BL756" s="3">
        <v>0.69</v>
      </c>
      <c r="BM756" s="3">
        <v>43.9</v>
      </c>
      <c r="BN756" s="5">
        <v>34125</v>
      </c>
      <c r="BO756" s="3">
        <v>1</v>
      </c>
      <c r="BP756" s="3">
        <v>1</v>
      </c>
      <c r="BQ756" s="3" t="s">
        <v>89</v>
      </c>
      <c r="BR756" s="3" t="s">
        <v>150</v>
      </c>
      <c r="BS756" s="3">
        <v>47134</v>
      </c>
      <c r="BT756" s="3">
        <v>10</v>
      </c>
      <c r="BV756" s="3" t="s">
        <v>575</v>
      </c>
      <c r="BW756" s="3" t="s">
        <v>99</v>
      </c>
      <c r="BX756" s="3">
        <v>3</v>
      </c>
      <c r="BY756" s="3" t="s">
        <v>100</v>
      </c>
      <c r="CA756" s="3" t="s">
        <v>101</v>
      </c>
      <c r="CD756" s="3">
        <v>29.675413500000001</v>
      </c>
      <c r="CE756" s="3">
        <v>84</v>
      </c>
      <c r="CF756" s="3">
        <v>-96.360227199999997</v>
      </c>
      <c r="CI756" s="3" t="s">
        <v>102</v>
      </c>
      <c r="CJ756" s="3" t="s">
        <v>89</v>
      </c>
      <c r="CK756" s="3" t="s">
        <v>576</v>
      </c>
      <c r="CL756" s="3">
        <v>197121</v>
      </c>
      <c r="CN756" s="3">
        <v>4179</v>
      </c>
      <c r="CO756" s="3">
        <v>878</v>
      </c>
      <c r="CP756" s="3">
        <v>0</v>
      </c>
    </row>
    <row r="757" spans="1:94" ht="45">
      <c r="A757" s="4">
        <v>42071023950000</v>
      </c>
      <c r="B757" s="7">
        <v>4207102395</v>
      </c>
      <c r="C757" s="4">
        <f>COUNTIF(Table2[API 10/UWI],Table1[[#This Row],[Cleaned API]])</f>
        <v>0</v>
      </c>
      <c r="D757" s="7" t="str">
        <f>IFERROR(INDEX(Table2[Permit Type],MATCH(Table1[[#This Row],[Cleaned API]],Table2[API 10/UWI],0)), "Not in Permit List")</f>
        <v>Not in Permit List</v>
      </c>
      <c r="E757" s="7" t="str">
        <f>IF(AND(Table1[[#This Row],[Occurences in Magnum Permit List]]&gt;0, Table1[[#This Row],[Data Pull Permit Type]]="NewDrill"), "Y", "N")</f>
        <v>N</v>
      </c>
      <c r="F757" s="3" t="s">
        <v>89</v>
      </c>
      <c r="G757" s="3" t="s">
        <v>940</v>
      </c>
      <c r="H757" s="8">
        <v>3</v>
      </c>
      <c r="I757" s="3" t="s">
        <v>507</v>
      </c>
      <c r="J757" s="3" t="str">
        <f>LEFT(Table1[[#This Row],[County/Parish]],LEN(Table1[[#This Row],[County/Parish]])-5)</f>
        <v>CHAMBERS</v>
      </c>
      <c r="K757" s="3" t="s">
        <v>1644</v>
      </c>
      <c r="L757" s="3" t="s">
        <v>93</v>
      </c>
      <c r="M757" s="3" t="s">
        <v>94</v>
      </c>
      <c r="N757" s="3" t="s">
        <v>95</v>
      </c>
      <c r="O757" s="3">
        <v>9992</v>
      </c>
      <c r="Q757" s="5">
        <v>24228</v>
      </c>
      <c r="R757" s="5">
        <v>39814</v>
      </c>
      <c r="S757" s="3">
        <v>388</v>
      </c>
      <c r="T757" s="3">
        <v>3299267</v>
      </c>
      <c r="V757" s="3">
        <v>6891</v>
      </c>
      <c r="Y757" s="3">
        <v>39</v>
      </c>
      <c r="Z757" s="3">
        <v>35822</v>
      </c>
      <c r="AA757" s="3">
        <v>556769</v>
      </c>
      <c r="AD757" s="3">
        <v>2812</v>
      </c>
      <c r="AE757" s="3">
        <v>0</v>
      </c>
      <c r="AF757" s="3" t="s">
        <v>108</v>
      </c>
      <c r="AG757" s="3">
        <v>14271</v>
      </c>
      <c r="AH757" s="3">
        <v>2379</v>
      </c>
      <c r="AI757" s="3">
        <v>159</v>
      </c>
      <c r="AK757" s="3">
        <v>0</v>
      </c>
      <c r="AL757" s="3">
        <v>15</v>
      </c>
      <c r="AM757" s="3">
        <v>89</v>
      </c>
      <c r="AN757" s="3">
        <v>88733</v>
      </c>
      <c r="AO757" s="3">
        <v>1</v>
      </c>
      <c r="AQ757" s="3">
        <v>9614</v>
      </c>
      <c r="AR757" s="5">
        <v>39796</v>
      </c>
      <c r="AS757" s="3">
        <v>310</v>
      </c>
      <c r="AT757" s="3">
        <v>90</v>
      </c>
      <c r="AU757" s="3">
        <v>735</v>
      </c>
      <c r="AX757" s="3">
        <v>478780</v>
      </c>
      <c r="AZ757" s="3">
        <v>0</v>
      </c>
      <c r="BA757" s="3">
        <v>0</v>
      </c>
      <c r="BB757" s="3">
        <v>43018</v>
      </c>
      <c r="BC757" s="3">
        <v>414</v>
      </c>
      <c r="BD757" s="3">
        <v>176</v>
      </c>
      <c r="BE757" s="3">
        <v>406</v>
      </c>
      <c r="BF757" s="3">
        <v>7322</v>
      </c>
      <c r="BG757" s="3">
        <v>414</v>
      </c>
      <c r="BH757" s="3">
        <v>44</v>
      </c>
      <c r="BI757" s="3">
        <v>414</v>
      </c>
      <c r="BJ757" s="3">
        <v>9068</v>
      </c>
      <c r="BK757" s="3">
        <v>9074</v>
      </c>
      <c r="BL757" s="3">
        <v>0.63</v>
      </c>
      <c r="BN757" s="5">
        <v>24108</v>
      </c>
      <c r="BO757" s="3">
        <v>1</v>
      </c>
      <c r="BP757" s="3">
        <v>1</v>
      </c>
      <c r="BQ757" s="3" t="s">
        <v>89</v>
      </c>
      <c r="BR757" s="3" t="s">
        <v>331</v>
      </c>
      <c r="BS757" s="3">
        <v>38467</v>
      </c>
      <c r="BT757" s="3">
        <v>6</v>
      </c>
      <c r="BV757" s="3" t="s">
        <v>512</v>
      </c>
      <c r="BW757" s="3" t="s">
        <v>99</v>
      </c>
      <c r="BX757" s="3">
        <v>3</v>
      </c>
      <c r="BY757" s="3" t="s">
        <v>100</v>
      </c>
      <c r="BZ757" s="3">
        <v>153</v>
      </c>
      <c r="CA757" s="3" t="s">
        <v>101</v>
      </c>
      <c r="CD757" s="3">
        <v>29.5636695</v>
      </c>
      <c r="CE757" s="3">
        <v>412</v>
      </c>
      <c r="CF757" s="3">
        <v>-94.708519100000004</v>
      </c>
      <c r="CI757" s="3" t="s">
        <v>102</v>
      </c>
      <c r="CJ757" s="3" t="s">
        <v>89</v>
      </c>
      <c r="CK757" s="3" t="s">
        <v>513</v>
      </c>
      <c r="CL757" s="3">
        <v>195508</v>
      </c>
      <c r="CN757" s="3">
        <v>5282</v>
      </c>
      <c r="CO757" s="3">
        <v>168</v>
      </c>
      <c r="CP757" s="3">
        <v>0</v>
      </c>
    </row>
    <row r="758" spans="1:94" ht="60">
      <c r="A758" s="4">
        <v>42321019080000</v>
      </c>
      <c r="B758" s="7">
        <v>4232101908</v>
      </c>
      <c r="C758" s="4">
        <f>COUNTIF(Table2[API 10/UWI],Table1[[#This Row],[Cleaned API]])</f>
        <v>0</v>
      </c>
      <c r="D758" s="7" t="str">
        <f>IFERROR(INDEX(Table2[Permit Type],MATCH(Table1[[#This Row],[Cleaned API]],Table2[API 10/UWI],0)), "Not in Permit List")</f>
        <v>Not in Permit List</v>
      </c>
      <c r="E758" s="7" t="str">
        <f>IF(AND(Table1[[#This Row],[Occurences in Magnum Permit List]]&gt;0, Table1[[#This Row],[Data Pull Permit Type]]="NewDrill"), "Y", "N")</f>
        <v>N</v>
      </c>
      <c r="F758" s="3" t="s">
        <v>490</v>
      </c>
      <c r="G758" s="3" t="s">
        <v>1645</v>
      </c>
      <c r="H758" s="8" t="s">
        <v>1593</v>
      </c>
      <c r="I758" s="3" t="s">
        <v>117</v>
      </c>
      <c r="J758" s="3" t="str">
        <f>LEFT(Table1[[#This Row],[County/Parish]],LEN(Table1[[#This Row],[County/Parish]])-5)</f>
        <v>MATAGORDA</v>
      </c>
      <c r="K758" s="3" t="s">
        <v>1646</v>
      </c>
      <c r="L758" s="3" t="s">
        <v>93</v>
      </c>
      <c r="M758" s="3" t="s">
        <v>94</v>
      </c>
      <c r="N758" s="3" t="s">
        <v>95</v>
      </c>
      <c r="O758" s="3">
        <v>9408</v>
      </c>
      <c r="Q758" s="5">
        <v>23774</v>
      </c>
      <c r="R758" s="5">
        <v>25355</v>
      </c>
      <c r="S758" s="3">
        <v>48</v>
      </c>
      <c r="T758" s="3">
        <v>824944</v>
      </c>
      <c r="V758" s="3">
        <v>2531</v>
      </c>
      <c r="Y758" s="3">
        <v>420</v>
      </c>
      <c r="Z758" s="3">
        <v>0</v>
      </c>
      <c r="AA758" s="3">
        <v>140022</v>
      </c>
      <c r="AD758" s="3">
        <v>15532</v>
      </c>
      <c r="AE758" s="3">
        <v>0</v>
      </c>
      <c r="AF758" s="3" t="s">
        <v>108</v>
      </c>
      <c r="AG758" s="3">
        <v>197974</v>
      </c>
      <c r="AH758" s="3">
        <v>32996</v>
      </c>
      <c r="AI758" s="3">
        <v>0</v>
      </c>
      <c r="AK758" s="3">
        <v>0</v>
      </c>
      <c r="AL758" s="3">
        <v>272</v>
      </c>
      <c r="AM758" s="3">
        <v>1635</v>
      </c>
      <c r="AN758" s="3">
        <v>1634839</v>
      </c>
      <c r="AO758" s="3">
        <v>0</v>
      </c>
      <c r="AP758" s="3">
        <v>1435</v>
      </c>
      <c r="AQ758" s="3">
        <v>113007</v>
      </c>
      <c r="AR758" s="5">
        <v>34090</v>
      </c>
      <c r="AS758" s="3">
        <v>0</v>
      </c>
      <c r="AT758" s="3">
        <v>0</v>
      </c>
      <c r="AU758" s="3">
        <v>0</v>
      </c>
      <c r="AX758" s="3">
        <v>325940</v>
      </c>
      <c r="AZ758" s="3">
        <v>0</v>
      </c>
      <c r="BA758" s="3">
        <v>0</v>
      </c>
      <c r="BB758" s="3">
        <v>50680</v>
      </c>
      <c r="BC758" s="3">
        <v>2</v>
      </c>
      <c r="BD758" s="3">
        <v>351</v>
      </c>
      <c r="BE758" s="3">
        <v>7</v>
      </c>
      <c r="BF758" s="3">
        <v>8447</v>
      </c>
      <c r="BG758" s="3">
        <v>2</v>
      </c>
      <c r="BH758" s="3">
        <v>51</v>
      </c>
      <c r="BI758" s="3">
        <v>2</v>
      </c>
      <c r="BJ758" s="3">
        <v>8916</v>
      </c>
      <c r="BK758" s="3">
        <v>8932</v>
      </c>
      <c r="BN758" s="5">
        <v>23793</v>
      </c>
      <c r="BO758" s="3">
        <v>1</v>
      </c>
      <c r="BP758" s="3">
        <v>1</v>
      </c>
      <c r="BS758" s="3">
        <v>35305</v>
      </c>
      <c r="BT758" s="3">
        <v>16</v>
      </c>
      <c r="BV758" s="3" t="s">
        <v>1226</v>
      </c>
      <c r="BW758" s="3" t="s">
        <v>99</v>
      </c>
      <c r="BX758" s="3">
        <v>3</v>
      </c>
      <c r="BY758" s="3" t="s">
        <v>100</v>
      </c>
      <c r="CA758" s="3" t="s">
        <v>101</v>
      </c>
      <c r="CD758" s="3">
        <v>28.820163999999998</v>
      </c>
      <c r="CE758" s="3">
        <v>373</v>
      </c>
      <c r="CF758" s="3">
        <v>-96.210344399999997</v>
      </c>
      <c r="CI758" s="3" t="s">
        <v>102</v>
      </c>
      <c r="CJ758" s="3" t="s">
        <v>495</v>
      </c>
      <c r="CK758" s="3" t="s">
        <v>1647</v>
      </c>
      <c r="CL758" s="3">
        <v>194989</v>
      </c>
      <c r="CN758" s="3">
        <v>55467</v>
      </c>
      <c r="CO758" s="3">
        <v>0</v>
      </c>
      <c r="CP758" s="3">
        <v>0</v>
      </c>
    </row>
    <row r="759" spans="1:94" ht="60">
      <c r="A759" s="4">
        <v>42481010580000</v>
      </c>
      <c r="B759" s="7">
        <v>4248101058</v>
      </c>
      <c r="C759" s="4">
        <f>COUNTIF(Table2[API 10/UWI],Table1[[#This Row],[Cleaned API]])</f>
        <v>0</v>
      </c>
      <c r="D759" s="7" t="str">
        <f>IFERROR(INDEX(Table2[Permit Type],MATCH(Table1[[#This Row],[Cleaned API]],Table2[API 10/UWI],0)), "Not in Permit List")</f>
        <v>Not in Permit List</v>
      </c>
      <c r="E759" s="7" t="str">
        <f>IF(AND(Table1[[#This Row],[Occurences in Magnum Permit List]]&gt;0, Table1[[#This Row],[Data Pull Permit Type]]="NewDrill"), "Y", "N")</f>
        <v>N</v>
      </c>
      <c r="F759" s="3" t="s">
        <v>490</v>
      </c>
      <c r="G759" s="3" t="s">
        <v>595</v>
      </c>
      <c r="H759" s="8" t="s">
        <v>596</v>
      </c>
      <c r="I759" s="3" t="s">
        <v>142</v>
      </c>
      <c r="J759" s="3" t="str">
        <f>LEFT(Table1[[#This Row],[County/Parish]],LEN(Table1[[#This Row],[County/Parish]])-5)</f>
        <v>WHARTON</v>
      </c>
      <c r="K759" s="3" t="s">
        <v>597</v>
      </c>
      <c r="L759" s="3" t="s">
        <v>93</v>
      </c>
      <c r="M759" s="3" t="s">
        <v>194</v>
      </c>
      <c r="N759" s="3" t="s">
        <v>95</v>
      </c>
      <c r="O759" s="3">
        <v>6525</v>
      </c>
      <c r="Q759" s="5">
        <v>23682</v>
      </c>
      <c r="R759" s="5">
        <v>24198</v>
      </c>
      <c r="S759" s="3">
        <v>18</v>
      </c>
      <c r="T759" s="3">
        <v>236986</v>
      </c>
      <c r="Y759" s="3">
        <v>12477</v>
      </c>
      <c r="Z759" s="3">
        <v>0</v>
      </c>
      <c r="AA759" s="3">
        <v>39498</v>
      </c>
      <c r="AD759" s="3">
        <v>11359</v>
      </c>
      <c r="AE759" s="3">
        <v>0</v>
      </c>
      <c r="AF759" s="3" t="s">
        <v>108</v>
      </c>
      <c r="AG759" s="3">
        <v>73191</v>
      </c>
      <c r="AH759" s="3">
        <v>12199</v>
      </c>
      <c r="AI759" s="3">
        <v>0</v>
      </c>
      <c r="AK759" s="3">
        <v>0</v>
      </c>
      <c r="AL759" s="3">
        <v>70</v>
      </c>
      <c r="AM759" s="3">
        <v>421</v>
      </c>
      <c r="AN759" s="3">
        <v>421484</v>
      </c>
      <c r="AO759" s="3">
        <v>0</v>
      </c>
      <c r="AQ759" s="3">
        <v>73191</v>
      </c>
      <c r="AR759" s="5">
        <v>34639</v>
      </c>
      <c r="AS759" s="3">
        <v>0</v>
      </c>
      <c r="AT759" s="3">
        <v>0</v>
      </c>
      <c r="AU759" s="3">
        <v>0</v>
      </c>
      <c r="AZ759" s="3">
        <v>0</v>
      </c>
      <c r="BA759" s="3">
        <v>0</v>
      </c>
      <c r="BB759" s="3">
        <v>15359</v>
      </c>
      <c r="BC759" s="3">
        <v>14</v>
      </c>
      <c r="BF759" s="3">
        <v>2560</v>
      </c>
      <c r="BG759" s="3">
        <v>14</v>
      </c>
      <c r="BH759" s="3">
        <v>15</v>
      </c>
      <c r="BI759" s="3">
        <v>14</v>
      </c>
      <c r="BJ759" s="3">
        <v>4269</v>
      </c>
      <c r="BK759" s="3">
        <v>6016</v>
      </c>
      <c r="BN759" s="5">
        <v>24510</v>
      </c>
      <c r="BO759" s="3">
        <v>1</v>
      </c>
      <c r="BP759" s="3">
        <v>1</v>
      </c>
      <c r="BQ759" s="3" t="s">
        <v>842</v>
      </c>
      <c r="BR759" s="3" t="s">
        <v>165</v>
      </c>
      <c r="BS759" s="3">
        <v>33326</v>
      </c>
      <c r="BT759" s="3">
        <v>1747</v>
      </c>
      <c r="BV759" s="3" t="s">
        <v>550</v>
      </c>
      <c r="BW759" s="3" t="s">
        <v>99</v>
      </c>
      <c r="BX759" s="3">
        <v>3</v>
      </c>
      <c r="BY759" s="3" t="s">
        <v>100</v>
      </c>
      <c r="CA759" s="3" t="s">
        <v>101</v>
      </c>
      <c r="CD759" s="3">
        <v>29.259397199999999</v>
      </c>
      <c r="CE759" s="3">
        <v>7</v>
      </c>
      <c r="CF759" s="3">
        <v>-96.072744200000002</v>
      </c>
      <c r="CI759" s="3" t="s">
        <v>102</v>
      </c>
      <c r="CJ759" s="3" t="s">
        <v>495</v>
      </c>
      <c r="CK759" s="3" t="s">
        <v>551</v>
      </c>
      <c r="CL759" s="3">
        <v>194648</v>
      </c>
      <c r="CN759" s="3">
        <v>163795</v>
      </c>
      <c r="CO759" s="3">
        <v>0</v>
      </c>
      <c r="CP759" s="3">
        <v>0</v>
      </c>
    </row>
    <row r="760" spans="1:94" ht="60">
      <c r="A760" s="4">
        <v>42015002610000</v>
      </c>
      <c r="B760" s="7">
        <v>4201500261</v>
      </c>
      <c r="C760" s="4">
        <f>COUNTIF(Table2[API 10/UWI],Table1[[#This Row],[Cleaned API]])</f>
        <v>0</v>
      </c>
      <c r="D760" s="7" t="str">
        <f>IFERROR(INDEX(Table2[Permit Type],MATCH(Table1[[#This Row],[Cleaned API]],Table2[API 10/UWI],0)), "Not in Permit List")</f>
        <v>Not in Permit List</v>
      </c>
      <c r="E760" s="7" t="str">
        <f>IF(AND(Table1[[#This Row],[Occurences in Magnum Permit List]]&gt;0, Table1[[#This Row],[Data Pull Permit Type]]="NewDrill"), "Y", "N")</f>
        <v>N</v>
      </c>
      <c r="F760" s="3" t="s">
        <v>89</v>
      </c>
      <c r="G760" s="3" t="s">
        <v>948</v>
      </c>
      <c r="H760" s="8">
        <v>1</v>
      </c>
      <c r="I760" s="3" t="s">
        <v>236</v>
      </c>
      <c r="J760" s="3" t="str">
        <f>LEFT(Table1[[#This Row],[County/Parish]],LEN(Table1[[#This Row],[County/Parish]])-5)</f>
        <v>AUSTIN</v>
      </c>
      <c r="K760" s="3" t="s">
        <v>753</v>
      </c>
      <c r="L760" s="3" t="s">
        <v>93</v>
      </c>
      <c r="M760" s="3" t="s">
        <v>94</v>
      </c>
      <c r="N760" s="3" t="s">
        <v>95</v>
      </c>
      <c r="O760" s="3">
        <v>10219</v>
      </c>
      <c r="P760" s="5">
        <v>37012</v>
      </c>
      <c r="Q760" s="5">
        <v>20821</v>
      </c>
      <c r="R760" s="5">
        <v>37012</v>
      </c>
      <c r="S760" s="3">
        <v>503</v>
      </c>
      <c r="T760" s="3">
        <v>2874878</v>
      </c>
      <c r="V760" s="3">
        <v>2165</v>
      </c>
      <c r="Y760" s="3">
        <v>135</v>
      </c>
      <c r="Z760" s="3">
        <v>29442</v>
      </c>
      <c r="AA760" s="3">
        <v>481311</v>
      </c>
      <c r="AD760" s="3">
        <v>15999</v>
      </c>
      <c r="AE760" s="3">
        <v>0</v>
      </c>
      <c r="AF760" s="3" t="s">
        <v>108</v>
      </c>
      <c r="AG760" s="3">
        <v>97465</v>
      </c>
      <c r="AH760" s="3">
        <v>16244</v>
      </c>
      <c r="AI760" s="3">
        <v>577</v>
      </c>
      <c r="AJ760" s="3" t="s">
        <v>181</v>
      </c>
      <c r="AK760" s="3">
        <v>0</v>
      </c>
      <c r="AL760" s="3">
        <v>98</v>
      </c>
      <c r="AM760" s="3">
        <v>590</v>
      </c>
      <c r="AN760" s="3">
        <v>590357</v>
      </c>
      <c r="AO760" s="3">
        <v>3</v>
      </c>
      <c r="AQ760" s="3">
        <v>9207</v>
      </c>
      <c r="AR760" s="5">
        <v>35189</v>
      </c>
      <c r="AS760" s="3">
        <v>207</v>
      </c>
      <c r="AT760" s="3">
        <v>60</v>
      </c>
      <c r="AU760" s="3">
        <v>240</v>
      </c>
      <c r="AW760" s="3">
        <v>81954.544999999998</v>
      </c>
      <c r="AX760" s="3">
        <v>1327890</v>
      </c>
      <c r="AY760" s="3">
        <v>12.202</v>
      </c>
      <c r="AZ760" s="3">
        <v>0</v>
      </c>
      <c r="BA760" s="3">
        <v>0</v>
      </c>
      <c r="BB760" s="3">
        <v>34396</v>
      </c>
      <c r="BC760" s="3">
        <v>16</v>
      </c>
      <c r="BD760" s="3">
        <v>361</v>
      </c>
      <c r="BE760" s="3">
        <v>1</v>
      </c>
      <c r="BF760" s="3">
        <v>5733</v>
      </c>
      <c r="BG760" s="3">
        <v>16</v>
      </c>
      <c r="BH760" s="3">
        <v>34</v>
      </c>
      <c r="BI760" s="3">
        <v>16</v>
      </c>
      <c r="BJ760" s="3">
        <v>9832</v>
      </c>
      <c r="BK760" s="3">
        <v>9856</v>
      </c>
      <c r="BL760" s="3">
        <v>0.67</v>
      </c>
      <c r="BN760" s="5">
        <v>20585</v>
      </c>
      <c r="BO760" s="3">
        <v>1</v>
      </c>
      <c r="BP760" s="3">
        <v>1</v>
      </c>
      <c r="BQ760" s="3" t="s">
        <v>1648</v>
      </c>
      <c r="BR760" s="3" t="s">
        <v>165</v>
      </c>
      <c r="BS760" s="3">
        <v>8226</v>
      </c>
      <c r="BT760" s="3">
        <v>24</v>
      </c>
      <c r="BV760" s="3" t="s">
        <v>624</v>
      </c>
      <c r="BW760" s="3" t="s">
        <v>99</v>
      </c>
      <c r="BX760" s="3">
        <v>3</v>
      </c>
      <c r="BY760" s="3" t="s">
        <v>100</v>
      </c>
      <c r="BZ760" s="3">
        <v>179</v>
      </c>
      <c r="CA760" s="3" t="s">
        <v>101</v>
      </c>
      <c r="CD760" s="3">
        <v>29.757490199999999</v>
      </c>
      <c r="CE760" s="3">
        <v>214</v>
      </c>
      <c r="CF760" s="3">
        <v>-96.199672000000007</v>
      </c>
      <c r="CG760" s="3">
        <v>2</v>
      </c>
      <c r="CI760" s="3" t="s">
        <v>102</v>
      </c>
      <c r="CJ760" s="3" t="s">
        <v>89</v>
      </c>
      <c r="CK760" s="3" t="s">
        <v>152</v>
      </c>
      <c r="CL760" s="3">
        <v>193486</v>
      </c>
      <c r="CM760" s="3">
        <v>66</v>
      </c>
      <c r="CN760" s="3">
        <v>5409</v>
      </c>
      <c r="CO760" s="3">
        <v>122</v>
      </c>
      <c r="CP760" s="3">
        <v>0</v>
      </c>
    </row>
    <row r="761" spans="1:94" ht="60">
      <c r="A761" s="4">
        <v>42015002620000</v>
      </c>
      <c r="B761" s="7">
        <v>4201500262</v>
      </c>
      <c r="C761" s="4">
        <f>COUNTIF(Table2[API 10/UWI],Table1[[#This Row],[Cleaned API]])</f>
        <v>2</v>
      </c>
      <c r="D761" s="7" t="str">
        <f>IFERROR(INDEX(Table2[Permit Type],MATCH(Table1[[#This Row],[Cleaned API]],Table2[API 10/UWI],0)), "Not in Permit List")</f>
        <v>Recomplete</v>
      </c>
      <c r="E761" s="7" t="str">
        <f>IF(AND(Table1[[#This Row],[Occurences in Magnum Permit List]]&gt;0, Table1[[#This Row],[Data Pull Permit Type]]="NewDrill"), "Y", "N")</f>
        <v>N</v>
      </c>
      <c r="F761" s="3" t="s">
        <v>89</v>
      </c>
      <c r="G761" s="3" t="s">
        <v>948</v>
      </c>
      <c r="H761" s="8">
        <v>2</v>
      </c>
      <c r="I761" s="3" t="s">
        <v>236</v>
      </c>
      <c r="J761" s="3" t="str">
        <f>LEFT(Table1[[#This Row],[County/Parish]],LEN(Table1[[#This Row],[County/Parish]])-5)</f>
        <v>AUSTIN</v>
      </c>
      <c r="K761" s="3" t="s">
        <v>674</v>
      </c>
      <c r="L761" s="3" t="s">
        <v>93</v>
      </c>
      <c r="M761" s="3" t="s">
        <v>94</v>
      </c>
      <c r="N761" s="3" t="s">
        <v>95</v>
      </c>
      <c r="O761" s="3">
        <v>10887</v>
      </c>
      <c r="P761" s="5">
        <v>38213</v>
      </c>
      <c r="Q761" s="5">
        <v>21367</v>
      </c>
      <c r="R761" s="5">
        <v>35916</v>
      </c>
      <c r="S761" s="3">
        <v>441</v>
      </c>
      <c r="T761" s="3">
        <v>6004626</v>
      </c>
      <c r="V761" s="3">
        <v>11260</v>
      </c>
      <c r="Y761" s="3">
        <v>61</v>
      </c>
      <c r="Z761" s="3">
        <v>180186</v>
      </c>
      <c r="AA761" s="3">
        <v>1012031</v>
      </c>
      <c r="AD761" s="3">
        <v>27750</v>
      </c>
      <c r="AE761" s="3">
        <v>0</v>
      </c>
      <c r="AF761" s="3" t="s">
        <v>108</v>
      </c>
      <c r="AG761" s="3">
        <v>204672</v>
      </c>
      <c r="AH761" s="3">
        <v>34112</v>
      </c>
      <c r="AI761" s="3">
        <v>6173</v>
      </c>
      <c r="AJ761" s="3" t="s">
        <v>181</v>
      </c>
      <c r="AK761" s="3">
        <v>0</v>
      </c>
      <c r="AL761" s="3">
        <v>178</v>
      </c>
      <c r="AM761" s="3">
        <v>1071</v>
      </c>
      <c r="AN761" s="3">
        <v>1070516</v>
      </c>
      <c r="AO761" s="3">
        <v>3</v>
      </c>
      <c r="AQ761" s="3">
        <v>131</v>
      </c>
      <c r="AR761" s="5">
        <v>38708</v>
      </c>
      <c r="AS761" s="3">
        <v>6</v>
      </c>
      <c r="AT761" s="3">
        <v>90</v>
      </c>
      <c r="AU761" s="3">
        <v>780</v>
      </c>
      <c r="AX761" s="3">
        <v>533270</v>
      </c>
      <c r="AZ761" s="3">
        <v>0</v>
      </c>
      <c r="BA761" s="3">
        <v>0</v>
      </c>
      <c r="BB761" s="3">
        <v>77110</v>
      </c>
      <c r="BC761" s="3">
        <v>31</v>
      </c>
      <c r="BD761" s="3">
        <v>263</v>
      </c>
      <c r="BE761" s="3">
        <v>3</v>
      </c>
      <c r="BF761" s="3">
        <v>12852</v>
      </c>
      <c r="BG761" s="3">
        <v>31</v>
      </c>
      <c r="BH761" s="3">
        <v>77</v>
      </c>
      <c r="BI761" s="3">
        <v>31</v>
      </c>
      <c r="BJ761" s="3">
        <v>8686</v>
      </c>
      <c r="BK761" s="3">
        <v>8809</v>
      </c>
      <c r="BL761" s="3">
        <v>0.69</v>
      </c>
      <c r="BM761" s="3">
        <v>47.7</v>
      </c>
      <c r="BN761" s="5">
        <v>21323</v>
      </c>
      <c r="BO761" s="3">
        <v>1</v>
      </c>
      <c r="BP761" s="3">
        <v>1</v>
      </c>
      <c r="BQ761" s="3" t="s">
        <v>1648</v>
      </c>
      <c r="BR761" s="3" t="s">
        <v>165</v>
      </c>
      <c r="BS761" s="3">
        <v>8221</v>
      </c>
      <c r="BT761" s="3">
        <v>123</v>
      </c>
      <c r="BV761" s="3" t="s">
        <v>624</v>
      </c>
      <c r="BW761" s="3" t="s">
        <v>99</v>
      </c>
      <c r="BX761" s="3">
        <v>3</v>
      </c>
      <c r="BY761" s="3" t="s">
        <v>100</v>
      </c>
      <c r="BZ761" s="3">
        <v>179</v>
      </c>
      <c r="CA761" s="3" t="s">
        <v>101</v>
      </c>
      <c r="CD761" s="3">
        <v>29.760844899999999</v>
      </c>
      <c r="CE761" s="3">
        <v>214</v>
      </c>
      <c r="CF761" s="3">
        <v>-96.201915299999996</v>
      </c>
      <c r="CG761" s="3">
        <v>2</v>
      </c>
      <c r="CI761" s="3" t="s">
        <v>102</v>
      </c>
      <c r="CJ761" s="3" t="s">
        <v>89</v>
      </c>
      <c r="CK761" s="3" t="s">
        <v>152</v>
      </c>
      <c r="CL761" s="3">
        <v>193481</v>
      </c>
      <c r="CN761" s="3">
        <v>61</v>
      </c>
      <c r="CO761" s="3">
        <v>3</v>
      </c>
      <c r="CP761" s="3">
        <v>0</v>
      </c>
    </row>
    <row r="762" spans="1:94" ht="60">
      <c r="A762" s="4">
        <v>42321019080000</v>
      </c>
      <c r="B762" s="7">
        <v>4232101908</v>
      </c>
      <c r="C762" s="4">
        <f>COUNTIF(Table2[API 10/UWI],Table1[[#This Row],[Cleaned API]])</f>
        <v>0</v>
      </c>
      <c r="D762" s="7" t="str">
        <f>IFERROR(INDEX(Table2[Permit Type],MATCH(Table1[[#This Row],[Cleaned API]],Table2[API 10/UWI],0)), "Not in Permit List")</f>
        <v>Not in Permit List</v>
      </c>
      <c r="E762" s="7" t="str">
        <f>IF(AND(Table1[[#This Row],[Occurences in Magnum Permit List]]&gt;0, Table1[[#This Row],[Data Pull Permit Type]]="NewDrill"), "Y", "N")</f>
        <v>N</v>
      </c>
      <c r="F762" s="3" t="s">
        <v>490</v>
      </c>
      <c r="G762" s="3" t="s">
        <v>1649</v>
      </c>
      <c r="H762" s="8" t="s">
        <v>1650</v>
      </c>
      <c r="I762" s="3" t="s">
        <v>117</v>
      </c>
      <c r="J762" s="3" t="str">
        <f>LEFT(Table1[[#This Row],[County/Parish]],LEN(Table1[[#This Row],[County/Parish]])-5)</f>
        <v>MATAGORDA</v>
      </c>
      <c r="K762" s="3" t="s">
        <v>1563</v>
      </c>
      <c r="L762" s="3" t="s">
        <v>93</v>
      </c>
      <c r="M762" s="3" t="s">
        <v>94</v>
      </c>
      <c r="N762" s="3" t="s">
        <v>95</v>
      </c>
      <c r="O762" s="3">
        <v>9408</v>
      </c>
      <c r="Q762" s="5">
        <v>23071</v>
      </c>
      <c r="R762" s="5">
        <v>25842</v>
      </c>
      <c r="S762" s="3">
        <v>89</v>
      </c>
      <c r="T762" s="3">
        <v>2076425</v>
      </c>
      <c r="V762" s="3">
        <v>1864</v>
      </c>
      <c r="Y762" s="3">
        <v>783</v>
      </c>
      <c r="Z762" s="3">
        <v>0</v>
      </c>
      <c r="AA762" s="3">
        <v>347935</v>
      </c>
      <c r="AD762" s="3">
        <v>52419</v>
      </c>
      <c r="AE762" s="3">
        <v>0</v>
      </c>
      <c r="AF762" s="3" t="s">
        <v>108</v>
      </c>
      <c r="AG762" s="3">
        <v>431008</v>
      </c>
      <c r="AH762" s="3">
        <v>71835</v>
      </c>
      <c r="AI762" s="3">
        <v>0</v>
      </c>
      <c r="AK762" s="3">
        <v>0</v>
      </c>
      <c r="AL762" s="3">
        <v>564</v>
      </c>
      <c r="AM762" s="3">
        <v>3383</v>
      </c>
      <c r="AN762" s="3">
        <v>3382500</v>
      </c>
      <c r="AO762" s="3">
        <v>0</v>
      </c>
      <c r="AQ762" s="3">
        <v>89292</v>
      </c>
      <c r="AR762" s="5">
        <v>34090</v>
      </c>
      <c r="AS762" s="3">
        <v>0</v>
      </c>
      <c r="AT762" s="3">
        <v>0</v>
      </c>
      <c r="AU762" s="3">
        <v>0</v>
      </c>
      <c r="AX762" s="3">
        <v>1113960</v>
      </c>
      <c r="AZ762" s="3">
        <v>0</v>
      </c>
      <c r="BA762" s="3">
        <v>0</v>
      </c>
      <c r="BB762" s="3">
        <v>101475</v>
      </c>
      <c r="BC762" s="3">
        <v>2</v>
      </c>
      <c r="BD762" s="3">
        <v>225</v>
      </c>
      <c r="BE762" s="3">
        <v>11</v>
      </c>
      <c r="BF762" s="3">
        <v>16913</v>
      </c>
      <c r="BG762" s="3">
        <v>2</v>
      </c>
      <c r="BH762" s="3">
        <v>101</v>
      </c>
      <c r="BI762" s="3">
        <v>2</v>
      </c>
      <c r="BJ762" s="3">
        <v>9096</v>
      </c>
      <c r="BK762" s="3">
        <v>9104</v>
      </c>
      <c r="BN762" s="5">
        <v>23067</v>
      </c>
      <c r="BO762" s="3">
        <v>1</v>
      </c>
      <c r="BP762" s="3">
        <v>1</v>
      </c>
      <c r="BS762" s="3">
        <v>7807</v>
      </c>
      <c r="BT762" s="3">
        <v>8</v>
      </c>
      <c r="BV762" s="3" t="s">
        <v>1226</v>
      </c>
      <c r="BW762" s="3" t="s">
        <v>99</v>
      </c>
      <c r="BX762" s="3">
        <v>3</v>
      </c>
      <c r="BY762" s="3" t="s">
        <v>100</v>
      </c>
      <c r="CA762" s="3" t="s">
        <v>101</v>
      </c>
      <c r="CD762" s="3">
        <v>28.820163999999998</v>
      </c>
      <c r="CE762" s="3">
        <v>373</v>
      </c>
      <c r="CF762" s="3">
        <v>-96.210344399999997</v>
      </c>
      <c r="CI762" s="3" t="s">
        <v>102</v>
      </c>
      <c r="CJ762" s="3" t="s">
        <v>495</v>
      </c>
      <c r="CK762" s="3" t="s">
        <v>1647</v>
      </c>
      <c r="CL762" s="3">
        <v>193092</v>
      </c>
      <c r="CN762" s="3">
        <v>47751</v>
      </c>
      <c r="CO762" s="3">
        <v>0</v>
      </c>
      <c r="CP762" s="3">
        <v>0</v>
      </c>
    </row>
    <row r="763" spans="1:94" ht="60">
      <c r="A763" s="4">
        <v>42321018990000</v>
      </c>
      <c r="B763" s="7">
        <v>4232101899</v>
      </c>
      <c r="C763" s="4">
        <f>COUNTIF(Table2[API 10/UWI],Table1[[#This Row],[Cleaned API]])</f>
        <v>0</v>
      </c>
      <c r="D763" s="7" t="str">
        <f>IFERROR(INDEX(Table2[Permit Type],MATCH(Table1[[#This Row],[Cleaned API]],Table2[API 10/UWI],0)), "Not in Permit List")</f>
        <v>Not in Permit List</v>
      </c>
      <c r="E763" s="7" t="str">
        <f>IF(AND(Table1[[#This Row],[Occurences in Magnum Permit List]]&gt;0, Table1[[#This Row],[Data Pull Permit Type]]="NewDrill"), "Y", "N")</f>
        <v>N</v>
      </c>
      <c r="F763" s="3" t="s">
        <v>490</v>
      </c>
      <c r="G763" s="3" t="s">
        <v>1651</v>
      </c>
      <c r="H763" s="8" t="s">
        <v>1169</v>
      </c>
      <c r="I763" s="3" t="s">
        <v>117</v>
      </c>
      <c r="J763" s="3" t="str">
        <f>LEFT(Table1[[#This Row],[County/Parish]],LEN(Table1[[#This Row],[County/Parish]])-5)</f>
        <v>MATAGORDA</v>
      </c>
      <c r="K763" s="3" t="s">
        <v>1225</v>
      </c>
      <c r="L763" s="3" t="s">
        <v>93</v>
      </c>
      <c r="M763" s="3" t="s">
        <v>94</v>
      </c>
      <c r="N763" s="3" t="s">
        <v>95</v>
      </c>
      <c r="O763" s="3">
        <v>10800</v>
      </c>
      <c r="Q763" s="5">
        <v>20821</v>
      </c>
      <c r="R763" s="5">
        <v>24473</v>
      </c>
      <c r="S763" s="3">
        <v>112</v>
      </c>
      <c r="T763" s="3">
        <v>1204324</v>
      </c>
      <c r="V763" s="3">
        <v>4</v>
      </c>
      <c r="X763" s="3">
        <v>4</v>
      </c>
      <c r="Y763" s="3">
        <v>612</v>
      </c>
      <c r="Z763" s="3">
        <v>0</v>
      </c>
      <c r="AA763" s="3">
        <v>200725</v>
      </c>
      <c r="AD763" s="3">
        <v>29955</v>
      </c>
      <c r="AE763" s="3">
        <v>0</v>
      </c>
      <c r="AF763" s="3" t="s">
        <v>108</v>
      </c>
      <c r="AG763" s="3">
        <v>77636</v>
      </c>
      <c r="AH763" s="3">
        <v>12939</v>
      </c>
      <c r="AI763" s="3">
        <v>0</v>
      </c>
      <c r="AK763" s="3">
        <v>0</v>
      </c>
      <c r="AL763" s="3">
        <v>19</v>
      </c>
      <c r="AM763" s="3">
        <v>112</v>
      </c>
      <c r="AN763" s="3">
        <v>111714</v>
      </c>
      <c r="AO763" s="3">
        <v>0</v>
      </c>
      <c r="AQ763" s="3">
        <v>83952</v>
      </c>
      <c r="AR763" s="5">
        <v>34090</v>
      </c>
      <c r="AS763" s="3">
        <v>0</v>
      </c>
      <c r="AT763" s="3">
        <v>0</v>
      </c>
      <c r="AU763" s="3">
        <v>0</v>
      </c>
      <c r="AW763" s="3">
        <v>8534000</v>
      </c>
      <c r="AX763" s="3">
        <v>301081000</v>
      </c>
      <c r="AY763" s="3">
        <v>0.11700000000000001</v>
      </c>
      <c r="AZ763" s="3">
        <v>0</v>
      </c>
      <c r="BA763" s="3">
        <v>6.5</v>
      </c>
      <c r="BB763" s="3">
        <v>36284</v>
      </c>
      <c r="BC763" s="3">
        <v>28</v>
      </c>
      <c r="BD763" s="3">
        <v>4</v>
      </c>
      <c r="BE763" s="3">
        <v>1</v>
      </c>
      <c r="BF763" s="3">
        <v>6047</v>
      </c>
      <c r="BG763" s="3">
        <v>28</v>
      </c>
      <c r="BH763" s="3">
        <v>36</v>
      </c>
      <c r="BI763" s="3">
        <v>28</v>
      </c>
      <c r="BJ763" s="3">
        <v>9222</v>
      </c>
      <c r="BK763" s="3">
        <v>9232</v>
      </c>
      <c r="BN763" s="5">
        <v>20773</v>
      </c>
      <c r="BO763" s="3">
        <v>1</v>
      </c>
      <c r="BP763" s="3">
        <v>1</v>
      </c>
      <c r="BS763" s="3">
        <v>7803</v>
      </c>
      <c r="BT763" s="3">
        <v>10</v>
      </c>
      <c r="BV763" s="3" t="s">
        <v>1226</v>
      </c>
      <c r="BW763" s="3" t="s">
        <v>99</v>
      </c>
      <c r="BX763" s="3">
        <v>3</v>
      </c>
      <c r="BY763" s="3" t="s">
        <v>100</v>
      </c>
      <c r="CA763" s="3" t="s">
        <v>101</v>
      </c>
      <c r="CD763" s="3">
        <v>28.811904200000001</v>
      </c>
      <c r="CE763" s="3">
        <v>346</v>
      </c>
      <c r="CF763" s="3">
        <v>-96.200923099999997</v>
      </c>
      <c r="CI763" s="3" t="s">
        <v>102</v>
      </c>
      <c r="CJ763" s="3" t="s">
        <v>495</v>
      </c>
      <c r="CK763" s="3" t="s">
        <v>1652</v>
      </c>
      <c r="CL763" s="3">
        <v>193088</v>
      </c>
      <c r="CM763" s="3">
        <v>4</v>
      </c>
      <c r="CN763" s="3">
        <v>34136</v>
      </c>
      <c r="CO763" s="3">
        <v>0</v>
      </c>
      <c r="CP763" s="3">
        <v>0</v>
      </c>
    </row>
    <row r="764" spans="1:94" ht="60">
      <c r="A764" s="4">
        <v>42321019070000</v>
      </c>
      <c r="B764" s="7">
        <v>4232101907</v>
      </c>
      <c r="C764" s="4">
        <f>COUNTIF(Table2[API 10/UWI],Table1[[#This Row],[Cleaned API]])</f>
        <v>0</v>
      </c>
      <c r="D764" s="7" t="str">
        <f>IFERROR(INDEX(Table2[Permit Type],MATCH(Table1[[#This Row],[Cleaned API]],Table2[API 10/UWI],0)), "Not in Permit List")</f>
        <v>Not in Permit List</v>
      </c>
      <c r="E764" s="7" t="str">
        <f>IF(AND(Table1[[#This Row],[Occurences in Magnum Permit List]]&gt;0, Table1[[#This Row],[Data Pull Permit Type]]="NewDrill"), "Y", "N")</f>
        <v>N</v>
      </c>
      <c r="F764" s="3" t="s">
        <v>490</v>
      </c>
      <c r="G764" s="3" t="s">
        <v>1653</v>
      </c>
      <c r="H764" s="8" t="s">
        <v>1169</v>
      </c>
      <c r="I764" s="3" t="s">
        <v>117</v>
      </c>
      <c r="J764" s="3" t="str">
        <f>LEFT(Table1[[#This Row],[County/Parish]],LEN(Table1[[#This Row],[County/Parish]])-5)</f>
        <v>MATAGORDA</v>
      </c>
      <c r="K764" s="3" t="s">
        <v>1225</v>
      </c>
      <c r="L764" s="3" t="s">
        <v>93</v>
      </c>
      <c r="M764" s="3" t="s">
        <v>94</v>
      </c>
      <c r="N764" s="3" t="s">
        <v>95</v>
      </c>
      <c r="O764" s="3">
        <v>9550</v>
      </c>
      <c r="Q764" s="5">
        <v>21398</v>
      </c>
      <c r="R764" s="5">
        <v>33117</v>
      </c>
      <c r="S764" s="3">
        <v>377</v>
      </c>
      <c r="T764" s="3">
        <v>7200955</v>
      </c>
      <c r="V764" s="3">
        <v>8889</v>
      </c>
      <c r="X764" s="3">
        <v>3</v>
      </c>
      <c r="Y764" s="3">
        <v>330</v>
      </c>
      <c r="Z764" s="3">
        <v>34574</v>
      </c>
      <c r="AA764" s="3">
        <v>1209048</v>
      </c>
      <c r="AD764" s="3">
        <v>4506</v>
      </c>
      <c r="AE764" s="3">
        <v>0</v>
      </c>
      <c r="AF764" s="3" t="s">
        <v>108</v>
      </c>
      <c r="AG764" s="3">
        <v>59416</v>
      </c>
      <c r="AH764" s="3">
        <v>9903</v>
      </c>
      <c r="AI764" s="3">
        <v>236</v>
      </c>
      <c r="AK764" s="3">
        <v>0</v>
      </c>
      <c r="AL764" s="3">
        <v>24</v>
      </c>
      <c r="AM764" s="3">
        <v>142</v>
      </c>
      <c r="AN764" s="3">
        <v>142467</v>
      </c>
      <c r="AO764" s="3">
        <v>6</v>
      </c>
      <c r="AP764" s="3">
        <v>254</v>
      </c>
      <c r="AQ764" s="3">
        <v>24461</v>
      </c>
      <c r="AR764" s="5">
        <v>33909</v>
      </c>
      <c r="AS764" s="3">
        <v>503</v>
      </c>
      <c r="AT764" s="3">
        <v>0</v>
      </c>
      <c r="AU764" s="3">
        <v>0</v>
      </c>
      <c r="AW764" s="3">
        <v>106025.51</v>
      </c>
      <c r="AX764" s="3">
        <v>810100</v>
      </c>
      <c r="AY764" s="3">
        <v>9.4320000000000004</v>
      </c>
      <c r="AZ764" s="3">
        <v>0</v>
      </c>
      <c r="BA764" s="3">
        <v>9.1</v>
      </c>
      <c r="BB764" s="3">
        <v>83081</v>
      </c>
      <c r="BC764" s="3">
        <v>21</v>
      </c>
      <c r="BD764" s="3">
        <v>1097</v>
      </c>
      <c r="BE764" s="3">
        <v>1</v>
      </c>
      <c r="BF764" s="3">
        <v>13847</v>
      </c>
      <c r="BG764" s="3">
        <v>21</v>
      </c>
      <c r="BH764" s="3">
        <v>83</v>
      </c>
      <c r="BI764" s="3">
        <v>21</v>
      </c>
      <c r="BJ764" s="3">
        <v>9156</v>
      </c>
      <c r="BK764" s="3">
        <v>9180</v>
      </c>
      <c r="BL764" s="3">
        <v>0.66</v>
      </c>
      <c r="BM764" s="3">
        <v>59.3</v>
      </c>
      <c r="BN764" s="5">
        <v>21292</v>
      </c>
      <c r="BO764" s="3">
        <v>1</v>
      </c>
      <c r="BP764" s="3">
        <v>1</v>
      </c>
      <c r="BS764" s="3">
        <v>7802</v>
      </c>
      <c r="BT764" s="3">
        <v>24</v>
      </c>
      <c r="BV764" s="3" t="s">
        <v>1226</v>
      </c>
      <c r="BW764" s="3" t="s">
        <v>99</v>
      </c>
      <c r="BX764" s="3">
        <v>3</v>
      </c>
      <c r="BY764" s="3" t="s">
        <v>100</v>
      </c>
      <c r="CA764" s="3" t="s">
        <v>101</v>
      </c>
      <c r="CD764" s="3">
        <v>28.8051265</v>
      </c>
      <c r="CE764" s="3">
        <v>373</v>
      </c>
      <c r="CF764" s="3">
        <v>-96.200843300000003</v>
      </c>
      <c r="CI764" s="3" t="s">
        <v>102</v>
      </c>
      <c r="CJ764" s="3" t="s">
        <v>495</v>
      </c>
      <c r="CK764" s="3" t="s">
        <v>1647</v>
      </c>
      <c r="CL764" s="3">
        <v>193087</v>
      </c>
      <c r="CM764" s="3">
        <v>196</v>
      </c>
      <c r="CN764" s="3">
        <v>20781</v>
      </c>
      <c r="CO764" s="3">
        <v>3138</v>
      </c>
      <c r="CP764" s="3">
        <v>0</v>
      </c>
    </row>
    <row r="765" spans="1:94" ht="60">
      <c r="A765" s="4">
        <v>42321019010000</v>
      </c>
      <c r="B765" s="7">
        <v>4232101901</v>
      </c>
      <c r="C765" s="4">
        <f>COUNTIF(Table2[API 10/UWI],Table1[[#This Row],[Cleaned API]])</f>
        <v>0</v>
      </c>
      <c r="D765" s="7" t="str">
        <f>IFERROR(INDEX(Table2[Permit Type],MATCH(Table1[[#This Row],[Cleaned API]],Table2[API 10/UWI],0)), "Not in Permit List")</f>
        <v>Not in Permit List</v>
      </c>
      <c r="E765" s="7" t="str">
        <f>IF(AND(Table1[[#This Row],[Occurences in Magnum Permit List]]&gt;0, Table1[[#This Row],[Data Pull Permit Type]]="NewDrill"), "Y", "N")</f>
        <v>N</v>
      </c>
      <c r="F765" s="3" t="s">
        <v>490</v>
      </c>
      <c r="G765" s="3" t="s">
        <v>1654</v>
      </c>
      <c r="H765" s="8">
        <v>1</v>
      </c>
      <c r="I765" s="3" t="s">
        <v>117</v>
      </c>
      <c r="J765" s="3" t="str">
        <f>LEFT(Table1[[#This Row],[County/Parish]],LEN(Table1[[#This Row],[County/Parish]])-5)</f>
        <v>MATAGORDA</v>
      </c>
      <c r="K765" s="3" t="s">
        <v>1646</v>
      </c>
      <c r="L765" s="3" t="s">
        <v>93</v>
      </c>
      <c r="M765" s="3" t="s">
        <v>94</v>
      </c>
      <c r="N765" s="3" t="s">
        <v>95</v>
      </c>
      <c r="O765" s="3">
        <v>9380</v>
      </c>
      <c r="Q765" s="5">
        <v>21702</v>
      </c>
      <c r="R765" s="5">
        <v>33117</v>
      </c>
      <c r="S765" s="3">
        <v>371</v>
      </c>
      <c r="T765" s="3">
        <v>6683386</v>
      </c>
      <c r="V765" s="3">
        <v>4106</v>
      </c>
      <c r="X765" s="3">
        <v>2</v>
      </c>
      <c r="Y765" s="3">
        <v>185</v>
      </c>
      <c r="Z765" s="3">
        <v>39126</v>
      </c>
      <c r="AA765" s="3">
        <v>1118004</v>
      </c>
      <c r="AD765" s="3">
        <v>35533</v>
      </c>
      <c r="AE765" s="3">
        <v>0</v>
      </c>
      <c r="AF765" s="3" t="s">
        <v>108</v>
      </c>
      <c r="AG765" s="3">
        <v>315547</v>
      </c>
      <c r="AH765" s="3">
        <v>52591</v>
      </c>
      <c r="AI765" s="3">
        <v>1204</v>
      </c>
      <c r="AK765" s="3">
        <v>0</v>
      </c>
      <c r="AL765" s="3">
        <v>323</v>
      </c>
      <c r="AM765" s="3">
        <v>1937</v>
      </c>
      <c r="AN765" s="3">
        <v>1936774</v>
      </c>
      <c r="AO765" s="3">
        <v>6</v>
      </c>
      <c r="AP765" s="3">
        <v>144</v>
      </c>
      <c r="AQ765" s="3">
        <v>17416</v>
      </c>
      <c r="AR765" s="5">
        <v>33909</v>
      </c>
      <c r="AS765" s="3">
        <v>976</v>
      </c>
      <c r="AT765" s="3">
        <v>0</v>
      </c>
      <c r="AU765" s="3">
        <v>0</v>
      </c>
      <c r="AW765" s="3">
        <v>151770.26999999999</v>
      </c>
      <c r="AX765" s="3">
        <v>1627710</v>
      </c>
      <c r="AY765" s="3">
        <v>6.5890000000000004</v>
      </c>
      <c r="AZ765" s="3">
        <v>0</v>
      </c>
      <c r="BA765" s="3">
        <v>10.8</v>
      </c>
      <c r="BB765" s="3">
        <v>142677</v>
      </c>
      <c r="BC765" s="3">
        <v>23</v>
      </c>
      <c r="BD765" s="3">
        <v>502</v>
      </c>
      <c r="BE765" s="3">
        <v>10</v>
      </c>
      <c r="BF765" s="3">
        <v>23780</v>
      </c>
      <c r="BG765" s="3">
        <v>23</v>
      </c>
      <c r="BH765" s="3">
        <v>143</v>
      </c>
      <c r="BI765" s="3">
        <v>23</v>
      </c>
      <c r="BJ765" s="3">
        <v>8872</v>
      </c>
      <c r="BK765" s="3">
        <v>8900</v>
      </c>
      <c r="BL765" s="3">
        <v>0.66</v>
      </c>
      <c r="BM765" s="3">
        <v>59.2</v>
      </c>
      <c r="BN765" s="5">
        <v>21695</v>
      </c>
      <c r="BO765" s="3">
        <v>1</v>
      </c>
      <c r="BP765" s="3">
        <v>1</v>
      </c>
      <c r="BS765" s="3">
        <v>7794</v>
      </c>
      <c r="BT765" s="3">
        <v>28</v>
      </c>
      <c r="BV765" s="3" t="s">
        <v>1226</v>
      </c>
      <c r="BW765" s="3" t="s">
        <v>99</v>
      </c>
      <c r="BX765" s="3">
        <v>3</v>
      </c>
      <c r="BY765" s="3" t="s">
        <v>100</v>
      </c>
      <c r="CA765" s="3" t="s">
        <v>101</v>
      </c>
      <c r="CD765" s="3">
        <v>28.815190399999999</v>
      </c>
      <c r="CE765" s="3">
        <v>420</v>
      </c>
      <c r="CF765" s="3">
        <v>-96.205816200000001</v>
      </c>
      <c r="CI765" s="3" t="s">
        <v>102</v>
      </c>
      <c r="CJ765" s="3" t="s">
        <v>495</v>
      </c>
      <c r="CK765" s="3" t="s">
        <v>1655</v>
      </c>
      <c r="CL765" s="3">
        <v>193079</v>
      </c>
      <c r="CM765" s="3">
        <v>74</v>
      </c>
      <c r="CN765" s="3">
        <v>11231</v>
      </c>
      <c r="CO765" s="3">
        <v>498</v>
      </c>
      <c r="CP765" s="3">
        <v>0</v>
      </c>
    </row>
    <row r="766" spans="1:94" ht="60">
      <c r="A766" s="4">
        <v>42321801300000</v>
      </c>
      <c r="B766" s="7">
        <v>4232180130</v>
      </c>
      <c r="C766" s="4">
        <f>COUNTIF(Table2[API 10/UWI],Table1[[#This Row],[Cleaned API]])</f>
        <v>0</v>
      </c>
      <c r="D766" s="7" t="str">
        <f>IFERROR(INDEX(Table2[Permit Type],MATCH(Table1[[#This Row],[Cleaned API]],Table2[API 10/UWI],0)), "Not in Permit List")</f>
        <v>Not in Permit List</v>
      </c>
      <c r="E766" s="7" t="str">
        <f>IF(AND(Table1[[#This Row],[Occurences in Magnum Permit List]]&gt;0, Table1[[#This Row],[Data Pull Permit Type]]="NewDrill"), "Y", "N")</f>
        <v>N</v>
      </c>
      <c r="F766" s="3" t="s">
        <v>490</v>
      </c>
      <c r="G766" s="3" t="s">
        <v>1656</v>
      </c>
      <c r="H766" s="8" t="s">
        <v>596</v>
      </c>
      <c r="I766" s="3" t="s">
        <v>117</v>
      </c>
      <c r="J766" s="3" t="str">
        <f>LEFT(Table1[[#This Row],[County/Parish]],LEN(Table1[[#This Row],[County/Parish]])-5)</f>
        <v>MATAGORDA</v>
      </c>
      <c r="K766" s="3" t="s">
        <v>1646</v>
      </c>
      <c r="L766" s="3" t="s">
        <v>93</v>
      </c>
      <c r="M766" s="3" t="s">
        <v>94</v>
      </c>
      <c r="N766" s="3" t="s">
        <v>95</v>
      </c>
      <c r="O766" s="3">
        <v>8860</v>
      </c>
      <c r="Q766" s="5">
        <v>21732</v>
      </c>
      <c r="R766" s="5">
        <v>33117</v>
      </c>
      <c r="S766" s="3">
        <v>370</v>
      </c>
      <c r="T766" s="3">
        <v>7526490</v>
      </c>
      <c r="V766" s="3">
        <v>3817</v>
      </c>
      <c r="Y766" s="3">
        <v>142</v>
      </c>
      <c r="Z766" s="3">
        <v>0</v>
      </c>
      <c r="AA766" s="3">
        <v>1258232</v>
      </c>
      <c r="AD766" s="3">
        <v>35340</v>
      </c>
      <c r="AE766" s="3">
        <v>0</v>
      </c>
      <c r="AG766" s="3">
        <v>292065</v>
      </c>
      <c r="AH766" s="3">
        <v>48678</v>
      </c>
      <c r="AI766" s="3">
        <v>0</v>
      </c>
      <c r="AK766" s="3">
        <v>0</v>
      </c>
      <c r="AL766" s="3">
        <v>294</v>
      </c>
      <c r="AM766" s="3">
        <v>1761</v>
      </c>
      <c r="AN766" s="3">
        <v>1761226</v>
      </c>
      <c r="AO766" s="3">
        <v>0</v>
      </c>
      <c r="AP766" s="3">
        <v>5</v>
      </c>
      <c r="AQ766" s="3">
        <v>1378</v>
      </c>
      <c r="AR766" s="5">
        <v>34090</v>
      </c>
      <c r="AS766" s="3">
        <v>0</v>
      </c>
      <c r="AT766" s="3">
        <v>0</v>
      </c>
      <c r="AU766" s="3">
        <v>0</v>
      </c>
      <c r="AX766" s="3">
        <v>1971830</v>
      </c>
      <c r="AZ766" s="3">
        <v>0</v>
      </c>
      <c r="BA766" s="3">
        <v>0</v>
      </c>
      <c r="BB766" s="3">
        <v>156057</v>
      </c>
      <c r="BC766" s="3">
        <v>22</v>
      </c>
      <c r="BD766" s="3">
        <v>598</v>
      </c>
      <c r="BE766" s="3">
        <v>10</v>
      </c>
      <c r="BF766" s="3">
        <v>26010</v>
      </c>
      <c r="BG766" s="3">
        <v>22</v>
      </c>
      <c r="BH766" s="3">
        <v>156</v>
      </c>
      <c r="BI766" s="3">
        <v>22</v>
      </c>
      <c r="BJ766" s="3">
        <v>8839</v>
      </c>
      <c r="BK766" s="3">
        <v>8860</v>
      </c>
      <c r="BL766" s="3">
        <v>0.6</v>
      </c>
      <c r="BN766" s="5">
        <v>21737</v>
      </c>
      <c r="BO766" s="3">
        <v>1</v>
      </c>
      <c r="BP766" s="3">
        <v>1</v>
      </c>
      <c r="BS766" s="3">
        <v>7791</v>
      </c>
      <c r="BT766" s="3">
        <v>21</v>
      </c>
      <c r="BV766" s="3" t="s">
        <v>1226</v>
      </c>
      <c r="BW766" s="3" t="s">
        <v>99</v>
      </c>
      <c r="BX766" s="3">
        <v>3</v>
      </c>
      <c r="BY766" s="3" t="s">
        <v>100</v>
      </c>
      <c r="CA766" s="3" t="s">
        <v>101</v>
      </c>
      <c r="CI766" s="3" t="s">
        <v>102</v>
      </c>
      <c r="CJ766" s="3" t="s">
        <v>495</v>
      </c>
      <c r="CL766" s="3">
        <v>193077</v>
      </c>
      <c r="CN766" s="3">
        <v>2034</v>
      </c>
      <c r="CO766" s="3">
        <v>0</v>
      </c>
      <c r="CP766" s="3">
        <v>0</v>
      </c>
    </row>
    <row r="767" spans="1:94" ht="60">
      <c r="A767" s="4">
        <v>42321019070000</v>
      </c>
      <c r="B767" s="7">
        <v>4232101907</v>
      </c>
      <c r="C767" s="4">
        <f>COUNTIF(Table2[API 10/UWI],Table1[[#This Row],[Cleaned API]])</f>
        <v>0</v>
      </c>
      <c r="D767" s="7" t="str">
        <f>IFERROR(INDEX(Table2[Permit Type],MATCH(Table1[[#This Row],[Cleaned API]],Table2[API 10/UWI],0)), "Not in Permit List")</f>
        <v>Not in Permit List</v>
      </c>
      <c r="E767" s="7" t="str">
        <f>IF(AND(Table1[[#This Row],[Occurences in Magnum Permit List]]&gt;0, Table1[[#This Row],[Data Pull Permit Type]]="NewDrill"), "Y", "N")</f>
        <v>N</v>
      </c>
      <c r="F767" s="3" t="s">
        <v>490</v>
      </c>
      <c r="G767" s="3" t="s">
        <v>1653</v>
      </c>
      <c r="H767" s="8" t="s">
        <v>596</v>
      </c>
      <c r="I767" s="3" t="s">
        <v>117</v>
      </c>
      <c r="J767" s="3" t="str">
        <f>LEFT(Table1[[#This Row],[County/Parish]],LEN(Table1[[#This Row],[County/Parish]])-5)</f>
        <v>MATAGORDA</v>
      </c>
      <c r="K767" s="3" t="s">
        <v>1646</v>
      </c>
      <c r="L767" s="3" t="s">
        <v>93</v>
      </c>
      <c r="M767" s="3" t="s">
        <v>94</v>
      </c>
      <c r="N767" s="3" t="s">
        <v>95</v>
      </c>
      <c r="O767" s="3">
        <v>9550</v>
      </c>
      <c r="Q767" s="5">
        <v>21398</v>
      </c>
      <c r="R767" s="5">
        <v>25051</v>
      </c>
      <c r="S767" s="3">
        <v>110</v>
      </c>
      <c r="T767" s="3">
        <v>1828197</v>
      </c>
      <c r="V767" s="3">
        <v>67</v>
      </c>
      <c r="Y767" s="3">
        <v>495</v>
      </c>
      <c r="Z767" s="3">
        <v>0</v>
      </c>
      <c r="AA767" s="3">
        <v>304767</v>
      </c>
      <c r="AD767" s="3">
        <v>4506</v>
      </c>
      <c r="AE767" s="3">
        <v>0</v>
      </c>
      <c r="AF767" s="3" t="s">
        <v>108</v>
      </c>
      <c r="AG767" s="3">
        <v>59617</v>
      </c>
      <c r="AH767" s="3">
        <v>9936</v>
      </c>
      <c r="AI767" s="3">
        <v>0</v>
      </c>
      <c r="AK767" s="3">
        <v>0</v>
      </c>
      <c r="AL767" s="3">
        <v>24</v>
      </c>
      <c r="AM767" s="3">
        <v>142</v>
      </c>
      <c r="AN767" s="3">
        <v>142467</v>
      </c>
      <c r="AO767" s="3">
        <v>0</v>
      </c>
      <c r="AP767" s="3">
        <v>67</v>
      </c>
      <c r="AQ767" s="3">
        <v>8520</v>
      </c>
      <c r="AR767" s="5">
        <v>33909</v>
      </c>
      <c r="AS767" s="3">
        <v>0</v>
      </c>
      <c r="AT767" s="3">
        <v>0</v>
      </c>
      <c r="AU767" s="3">
        <v>0</v>
      </c>
      <c r="AX767" s="3">
        <v>27286520</v>
      </c>
      <c r="AZ767" s="3">
        <v>0</v>
      </c>
      <c r="BA767" s="3">
        <v>0</v>
      </c>
      <c r="BB767" s="3">
        <v>83081</v>
      </c>
      <c r="BC767" s="3">
        <v>21</v>
      </c>
      <c r="BD767" s="3">
        <v>64</v>
      </c>
      <c r="BE767" s="3">
        <v>8</v>
      </c>
      <c r="BF767" s="3">
        <v>13847</v>
      </c>
      <c r="BG767" s="3">
        <v>21</v>
      </c>
      <c r="BH767" s="3">
        <v>83</v>
      </c>
      <c r="BI767" s="3">
        <v>21</v>
      </c>
      <c r="BJ767" s="3">
        <v>8818</v>
      </c>
      <c r="BK767" s="3">
        <v>8836</v>
      </c>
      <c r="BN767" s="5">
        <v>21292</v>
      </c>
      <c r="BO767" s="3">
        <v>1</v>
      </c>
      <c r="BP767" s="3">
        <v>1</v>
      </c>
      <c r="BS767" s="3">
        <v>7790</v>
      </c>
      <c r="BT767" s="3">
        <v>18</v>
      </c>
      <c r="BV767" s="3" t="s">
        <v>1226</v>
      </c>
      <c r="BW767" s="3" t="s">
        <v>99</v>
      </c>
      <c r="BX767" s="3">
        <v>3</v>
      </c>
      <c r="BY767" s="3" t="s">
        <v>100</v>
      </c>
      <c r="CA767" s="3" t="s">
        <v>101</v>
      </c>
      <c r="CD767" s="3">
        <v>28.8051265</v>
      </c>
      <c r="CE767" s="3">
        <v>373</v>
      </c>
      <c r="CF767" s="3">
        <v>-96.200843300000003</v>
      </c>
      <c r="CI767" s="3" t="s">
        <v>102</v>
      </c>
      <c r="CJ767" s="3" t="s">
        <v>495</v>
      </c>
      <c r="CK767" s="3" t="s">
        <v>1647</v>
      </c>
      <c r="CL767" s="3">
        <v>193076</v>
      </c>
      <c r="CN767" s="3">
        <v>17452</v>
      </c>
      <c r="CO767" s="3">
        <v>0</v>
      </c>
      <c r="CP767" s="3">
        <v>0</v>
      </c>
    </row>
    <row r="768" spans="1:94" ht="60">
      <c r="A768" s="4">
        <v>42321019080000</v>
      </c>
      <c r="B768" s="7">
        <v>4232101908</v>
      </c>
      <c r="C768" s="4">
        <f>COUNTIF(Table2[API 10/UWI],Table1[[#This Row],[Cleaned API]])</f>
        <v>0</v>
      </c>
      <c r="D768" s="7" t="str">
        <f>IFERROR(INDEX(Table2[Permit Type],MATCH(Table1[[#This Row],[Cleaned API]],Table2[API 10/UWI],0)), "Not in Permit List")</f>
        <v>Not in Permit List</v>
      </c>
      <c r="E768" s="7" t="str">
        <f>IF(AND(Table1[[#This Row],[Occurences in Magnum Permit List]]&gt;0, Table1[[#This Row],[Data Pull Permit Type]]="NewDrill"), "Y", "N")</f>
        <v>N</v>
      </c>
      <c r="F768" s="3" t="s">
        <v>490</v>
      </c>
      <c r="G768" s="3" t="s">
        <v>1649</v>
      </c>
      <c r="H768" s="8" t="s">
        <v>1276</v>
      </c>
      <c r="I768" s="3" t="s">
        <v>117</v>
      </c>
      <c r="J768" s="3" t="str">
        <f>LEFT(Table1[[#This Row],[County/Parish]],LEN(Table1[[#This Row],[County/Parish]])-5)</f>
        <v>MATAGORDA</v>
      </c>
      <c r="K768" s="3" t="s">
        <v>1657</v>
      </c>
      <c r="L768" s="3" t="s">
        <v>93</v>
      </c>
      <c r="M768" s="3" t="s">
        <v>94</v>
      </c>
      <c r="N768" s="3" t="s">
        <v>95</v>
      </c>
      <c r="O768" s="3">
        <v>9408</v>
      </c>
      <c r="Q768" s="5">
        <v>23071</v>
      </c>
      <c r="R768" s="5">
        <v>31929</v>
      </c>
      <c r="S768" s="3">
        <v>286</v>
      </c>
      <c r="T768" s="3">
        <v>4377873</v>
      </c>
      <c r="V768" s="3">
        <v>3879</v>
      </c>
      <c r="Y768" s="3">
        <v>149</v>
      </c>
      <c r="Z768" s="3">
        <v>137661</v>
      </c>
      <c r="AA768" s="3">
        <v>733524</v>
      </c>
      <c r="AD768" s="3">
        <v>57196</v>
      </c>
      <c r="AE768" s="3">
        <v>0</v>
      </c>
      <c r="AF768" s="3" t="s">
        <v>108</v>
      </c>
      <c r="AG768" s="3">
        <v>615245</v>
      </c>
      <c r="AH768" s="3">
        <v>102541</v>
      </c>
      <c r="AI768" s="3">
        <v>18931</v>
      </c>
      <c r="AK768" s="3">
        <v>0</v>
      </c>
      <c r="AL768" s="3">
        <v>656</v>
      </c>
      <c r="AM768" s="3">
        <v>3935</v>
      </c>
      <c r="AN768" s="3">
        <v>3934533</v>
      </c>
      <c r="AO768" s="3">
        <v>1</v>
      </c>
      <c r="AP768" s="3">
        <v>92</v>
      </c>
      <c r="AQ768" s="3">
        <v>33662</v>
      </c>
      <c r="AR768" s="5">
        <v>34090</v>
      </c>
      <c r="AS768" s="3">
        <v>1791</v>
      </c>
      <c r="AT768" s="3">
        <v>0</v>
      </c>
      <c r="AU768" s="3">
        <v>0</v>
      </c>
      <c r="AW768" s="3">
        <v>221727.27299999999</v>
      </c>
      <c r="AX768" s="3">
        <v>1128610</v>
      </c>
      <c r="AY768" s="3">
        <v>4.51</v>
      </c>
      <c r="AZ768" s="3">
        <v>0</v>
      </c>
      <c r="BA768" s="3">
        <v>0</v>
      </c>
      <c r="BB768" s="3">
        <v>140456</v>
      </c>
      <c r="BC768" s="3">
        <v>6</v>
      </c>
      <c r="BD768" s="3">
        <v>509</v>
      </c>
      <c r="BE768" s="3">
        <v>7</v>
      </c>
      <c r="BF768" s="3">
        <v>23409</v>
      </c>
      <c r="BG768" s="3">
        <v>6</v>
      </c>
      <c r="BH768" s="3">
        <v>140</v>
      </c>
      <c r="BI768" s="3">
        <v>6</v>
      </c>
      <c r="BJ768" s="3">
        <v>8837</v>
      </c>
      <c r="BK768" s="3">
        <v>8846</v>
      </c>
      <c r="BL768" s="3">
        <v>0.67</v>
      </c>
      <c r="BM768" s="3">
        <v>59.2</v>
      </c>
      <c r="BN768" s="5">
        <v>23805</v>
      </c>
      <c r="BO768" s="3">
        <v>1</v>
      </c>
      <c r="BP768" s="3">
        <v>1</v>
      </c>
      <c r="BS768" s="3">
        <v>7777</v>
      </c>
      <c r="BT768" s="3">
        <v>9</v>
      </c>
      <c r="BV768" s="3" t="s">
        <v>1226</v>
      </c>
      <c r="BW768" s="3" t="s">
        <v>99</v>
      </c>
      <c r="BX768" s="3">
        <v>3</v>
      </c>
      <c r="BY768" s="3" t="s">
        <v>100</v>
      </c>
      <c r="CA768" s="3" t="s">
        <v>101</v>
      </c>
      <c r="CD768" s="3">
        <v>28.820163999999998</v>
      </c>
      <c r="CE768" s="3">
        <v>373</v>
      </c>
      <c r="CF768" s="3">
        <v>-96.210344399999997</v>
      </c>
      <c r="CI768" s="3" t="s">
        <v>102</v>
      </c>
      <c r="CJ768" s="3" t="s">
        <v>495</v>
      </c>
      <c r="CK768" s="3" t="s">
        <v>1647</v>
      </c>
      <c r="CL768" s="3">
        <v>193064</v>
      </c>
      <c r="CM768" s="3">
        <v>110</v>
      </c>
      <c r="CN768" s="3">
        <v>24390</v>
      </c>
      <c r="CO768" s="3">
        <v>107</v>
      </c>
      <c r="CP768" s="3">
        <v>0</v>
      </c>
    </row>
    <row r="769" spans="1:94" ht="60">
      <c r="A769" s="4">
        <v>42291026650000</v>
      </c>
      <c r="B769" s="7">
        <v>4229102665</v>
      </c>
      <c r="C769" s="4">
        <f>COUNTIF(Table2[API 10/UWI],Table1[[#This Row],[Cleaned API]])</f>
        <v>0</v>
      </c>
      <c r="D769" s="7" t="str">
        <f>IFERROR(INDEX(Table2[Permit Type],MATCH(Table1[[#This Row],[Cleaned API]],Table2[API 10/UWI],0)), "Not in Permit List")</f>
        <v>Not in Permit List</v>
      </c>
      <c r="E769" s="7" t="str">
        <f>IF(AND(Table1[[#This Row],[Occurences in Magnum Permit List]]&gt;0, Table1[[#This Row],[Data Pull Permit Type]]="NewDrill"), "Y", "N")</f>
        <v>N</v>
      </c>
      <c r="F769" s="3" t="s">
        <v>490</v>
      </c>
      <c r="G769" s="3" t="s">
        <v>1658</v>
      </c>
      <c r="H769" s="8">
        <v>3</v>
      </c>
      <c r="I769" s="3" t="s">
        <v>492</v>
      </c>
      <c r="J769" s="3" t="str">
        <f>LEFT(Table1[[#This Row],[County/Parish]],LEN(Table1[[#This Row],[County/Parish]])-5)</f>
        <v>LIBERTY</v>
      </c>
      <c r="K769" s="3" t="s">
        <v>1659</v>
      </c>
      <c r="L769" s="3" t="s">
        <v>93</v>
      </c>
      <c r="M769" s="3" t="s">
        <v>94</v>
      </c>
      <c r="N769" s="3" t="s">
        <v>119</v>
      </c>
      <c r="O769" s="3">
        <v>9020</v>
      </c>
      <c r="Q769" s="5">
        <v>22282</v>
      </c>
      <c r="R769" s="5">
        <v>27912</v>
      </c>
      <c r="S769" s="3">
        <v>132</v>
      </c>
      <c r="T769" s="3">
        <v>874934</v>
      </c>
      <c r="Y769" s="3">
        <v>367</v>
      </c>
      <c r="Z769" s="3">
        <v>0</v>
      </c>
      <c r="AA769" s="3">
        <v>145822</v>
      </c>
      <c r="AD769" s="3">
        <v>818</v>
      </c>
      <c r="AE769" s="3">
        <v>0</v>
      </c>
      <c r="AF769" s="3" t="s">
        <v>108</v>
      </c>
      <c r="AG769" s="3">
        <v>32411</v>
      </c>
      <c r="AH769" s="3">
        <v>5402</v>
      </c>
      <c r="AI769" s="3">
        <v>0</v>
      </c>
      <c r="AK769" s="3">
        <v>0</v>
      </c>
      <c r="AL769" s="3">
        <v>37</v>
      </c>
      <c r="AM769" s="3">
        <v>221</v>
      </c>
      <c r="AN769" s="3">
        <v>221071</v>
      </c>
      <c r="AO769" s="3">
        <v>0</v>
      </c>
      <c r="AQ769" s="3">
        <v>59650</v>
      </c>
      <c r="AR769" s="5">
        <v>42491</v>
      </c>
      <c r="AS769" s="3">
        <v>0</v>
      </c>
      <c r="AT769" s="3">
        <v>0</v>
      </c>
      <c r="AU769" s="3">
        <v>0</v>
      </c>
      <c r="AZ769" s="3">
        <v>0</v>
      </c>
      <c r="BA769" s="3">
        <v>0</v>
      </c>
      <c r="BB769" s="3">
        <v>31263</v>
      </c>
      <c r="BC769" s="3">
        <v>60</v>
      </c>
      <c r="BF769" s="3">
        <v>5211</v>
      </c>
      <c r="BG769" s="3">
        <v>60</v>
      </c>
      <c r="BH769" s="3">
        <v>31</v>
      </c>
      <c r="BI769" s="3">
        <v>60</v>
      </c>
      <c r="BJ769" s="3">
        <v>8309</v>
      </c>
      <c r="BK769" s="3">
        <v>8318</v>
      </c>
      <c r="BN769" s="5">
        <v>22008</v>
      </c>
      <c r="BO769" s="3">
        <v>1</v>
      </c>
      <c r="BP769" s="3">
        <v>1</v>
      </c>
      <c r="BS769" s="3">
        <v>5965</v>
      </c>
      <c r="BT769" s="3">
        <v>9</v>
      </c>
      <c r="BV769" s="3" t="s">
        <v>494</v>
      </c>
      <c r="BW769" s="3" t="s">
        <v>99</v>
      </c>
      <c r="BX769" s="3">
        <v>3</v>
      </c>
      <c r="BY769" s="3" t="s">
        <v>100</v>
      </c>
      <c r="BZ769" s="3">
        <v>134</v>
      </c>
      <c r="CA769" s="3" t="s">
        <v>101</v>
      </c>
      <c r="CD769" s="3">
        <v>30.080924400000001</v>
      </c>
      <c r="CE769" s="3">
        <v>488</v>
      </c>
      <c r="CF769" s="3">
        <v>-94.966539900000001</v>
      </c>
      <c r="CI769" s="3" t="s">
        <v>102</v>
      </c>
      <c r="CJ769" s="3" t="s">
        <v>495</v>
      </c>
      <c r="CK769" s="3" t="s">
        <v>152</v>
      </c>
      <c r="CL769" s="3">
        <v>191539</v>
      </c>
      <c r="CN769" s="3">
        <v>34447</v>
      </c>
      <c r="CO769" s="3">
        <v>0</v>
      </c>
      <c r="CP769" s="3">
        <v>0</v>
      </c>
    </row>
    <row r="770" spans="1:94" ht="60">
      <c r="A770" s="4">
        <v>42291024820000</v>
      </c>
      <c r="B770" s="7">
        <v>4229102482</v>
      </c>
      <c r="C770" s="4">
        <f>COUNTIF(Table2[API 10/UWI],Table1[[#This Row],[Cleaned API]])</f>
        <v>0</v>
      </c>
      <c r="D770" s="7" t="str">
        <f>IFERROR(INDEX(Table2[Permit Type],MATCH(Table1[[#This Row],[Cleaned API]],Table2[API 10/UWI],0)), "Not in Permit List")</f>
        <v>Not in Permit List</v>
      </c>
      <c r="E770" s="7" t="str">
        <f>IF(AND(Table1[[#This Row],[Occurences in Magnum Permit List]]&gt;0, Table1[[#This Row],[Data Pull Permit Type]]="NewDrill"), "Y", "N")</f>
        <v>N</v>
      </c>
      <c r="F770" s="3" t="s">
        <v>490</v>
      </c>
      <c r="G770" s="3" t="s">
        <v>1660</v>
      </c>
      <c r="H770" s="8">
        <v>3</v>
      </c>
      <c r="I770" s="3" t="s">
        <v>492</v>
      </c>
      <c r="J770" s="3" t="str">
        <f>LEFT(Table1[[#This Row],[County/Parish]],LEN(Table1[[#This Row],[County/Parish]])-5)</f>
        <v>LIBERTY</v>
      </c>
      <c r="K770" s="3" t="s">
        <v>1518</v>
      </c>
      <c r="L770" s="3" t="s">
        <v>93</v>
      </c>
      <c r="M770" s="3" t="s">
        <v>94</v>
      </c>
      <c r="N770" s="3" t="s">
        <v>95</v>
      </c>
      <c r="O770" s="3">
        <v>3413</v>
      </c>
      <c r="Q770" s="5">
        <v>21641</v>
      </c>
      <c r="R770" s="5">
        <v>22981</v>
      </c>
      <c r="S770" s="3">
        <v>10</v>
      </c>
      <c r="T770" s="3">
        <v>22926</v>
      </c>
      <c r="Y770" s="3">
        <v>784</v>
      </c>
      <c r="Z770" s="3">
        <v>0</v>
      </c>
      <c r="AA770" s="3">
        <v>3821</v>
      </c>
      <c r="AD770" s="3">
        <v>375</v>
      </c>
      <c r="AE770" s="3">
        <v>0</v>
      </c>
      <c r="AF770" s="3" t="s">
        <v>108</v>
      </c>
      <c r="AG770" s="3">
        <v>8043</v>
      </c>
      <c r="AH770" s="3">
        <v>1341</v>
      </c>
      <c r="AI770" s="3">
        <v>0</v>
      </c>
      <c r="AK770" s="3">
        <v>0</v>
      </c>
      <c r="AL770" s="3">
        <v>16</v>
      </c>
      <c r="AM770" s="3">
        <v>94</v>
      </c>
      <c r="AN770" s="3">
        <v>94452</v>
      </c>
      <c r="AO770" s="3">
        <v>0</v>
      </c>
      <c r="AR770" s="5">
        <v>42491</v>
      </c>
      <c r="AT770" s="3">
        <v>0</v>
      </c>
      <c r="AU770" s="3">
        <v>0</v>
      </c>
      <c r="AZ770" s="3">
        <v>0</v>
      </c>
      <c r="BA770" s="3">
        <v>0</v>
      </c>
      <c r="BB770" s="3">
        <v>4740</v>
      </c>
      <c r="BC770" s="3">
        <v>3</v>
      </c>
      <c r="BF770" s="3">
        <v>790</v>
      </c>
      <c r="BG770" s="3">
        <v>3</v>
      </c>
      <c r="BH770" s="3">
        <v>5</v>
      </c>
      <c r="BI770" s="3">
        <v>3</v>
      </c>
      <c r="BJ770" s="3">
        <v>2426</v>
      </c>
      <c r="BK770" s="3">
        <v>2442</v>
      </c>
      <c r="BN770" s="5">
        <v>20807</v>
      </c>
      <c r="BO770" s="3">
        <v>1</v>
      </c>
      <c r="BP770" s="3">
        <v>1</v>
      </c>
      <c r="BQ770" s="3" t="s">
        <v>926</v>
      </c>
      <c r="BS770" s="3">
        <v>5959</v>
      </c>
      <c r="BT770" s="3">
        <v>16</v>
      </c>
      <c r="BV770" s="3" t="s">
        <v>494</v>
      </c>
      <c r="BW770" s="3" t="s">
        <v>99</v>
      </c>
      <c r="BX770" s="3">
        <v>3</v>
      </c>
      <c r="BY770" s="3" t="s">
        <v>100</v>
      </c>
      <c r="CA770" s="3" t="s">
        <v>101</v>
      </c>
      <c r="CD770" s="3">
        <v>30.112268499999999</v>
      </c>
      <c r="CE770" s="3">
        <v>45</v>
      </c>
      <c r="CF770" s="3">
        <v>-94.971658700000006</v>
      </c>
      <c r="CI770" s="3" t="s">
        <v>102</v>
      </c>
      <c r="CJ770" s="3" t="s">
        <v>495</v>
      </c>
      <c r="CK770" s="3" t="s">
        <v>1288</v>
      </c>
      <c r="CL770" s="3">
        <v>191534</v>
      </c>
      <c r="CN770" s="3">
        <v>14883</v>
      </c>
      <c r="CO770" s="3">
        <v>0</v>
      </c>
      <c r="CP770" s="3">
        <v>0</v>
      </c>
    </row>
    <row r="771" spans="1:94" ht="60">
      <c r="A771" s="4">
        <v>42089000530000</v>
      </c>
      <c r="B771" s="7">
        <v>4208900053</v>
      </c>
      <c r="C771" s="4">
        <f>COUNTIF(Table2[API 10/UWI],Table1[[#This Row],[Cleaned API]])</f>
        <v>2</v>
      </c>
      <c r="D771" s="7" t="str">
        <f>IFERROR(INDEX(Table2[Permit Type],MATCH(Table1[[#This Row],[Cleaned API]],Table2[API 10/UWI],0)), "Not in Permit List")</f>
        <v>Recomplete</v>
      </c>
      <c r="E771" s="7" t="str">
        <f>IF(AND(Table1[[#This Row],[Occurences in Magnum Permit List]]&gt;0, Table1[[#This Row],[Data Pull Permit Type]]="NewDrill"), "Y", "N")</f>
        <v>N</v>
      </c>
      <c r="F771" s="3" t="s">
        <v>502</v>
      </c>
      <c r="G771" s="3" t="s">
        <v>1275</v>
      </c>
      <c r="H771" s="8" t="s">
        <v>1650</v>
      </c>
      <c r="I771" s="3" t="s">
        <v>179</v>
      </c>
      <c r="J771" s="3" t="str">
        <f>LEFT(Table1[[#This Row],[County/Parish]],LEN(Table1[[#This Row],[County/Parish]])-5)</f>
        <v>COLORADO</v>
      </c>
      <c r="K771" s="3" t="s">
        <v>1661</v>
      </c>
      <c r="L771" s="3" t="s">
        <v>93</v>
      </c>
      <c r="M771" s="3" t="s">
        <v>94</v>
      </c>
      <c r="N771" s="3" t="s">
        <v>95</v>
      </c>
      <c r="O771" s="3">
        <v>9667</v>
      </c>
      <c r="P771" s="5">
        <v>35597</v>
      </c>
      <c r="Q771" s="5">
        <v>22678</v>
      </c>
      <c r="R771" s="5">
        <v>32356</v>
      </c>
      <c r="S771" s="3">
        <v>298</v>
      </c>
      <c r="T771" s="3">
        <v>5258874</v>
      </c>
      <c r="V771" s="3">
        <v>147109</v>
      </c>
      <c r="Y771" s="3">
        <v>2624</v>
      </c>
      <c r="Z771" s="3">
        <v>186563</v>
      </c>
      <c r="AA771" s="3">
        <v>1023588</v>
      </c>
      <c r="AC771" s="3">
        <v>27</v>
      </c>
      <c r="AD771" s="3">
        <v>180</v>
      </c>
      <c r="AE771" s="3">
        <v>2606</v>
      </c>
      <c r="AF771" s="3" t="s">
        <v>108</v>
      </c>
      <c r="AG771" s="3">
        <v>36053</v>
      </c>
      <c r="AH771" s="3">
        <v>8615</v>
      </c>
      <c r="AI771" s="3">
        <v>1197</v>
      </c>
      <c r="AJ771" s="3" t="s">
        <v>181</v>
      </c>
      <c r="AK771" s="3">
        <v>10</v>
      </c>
      <c r="AL771" s="3">
        <v>62</v>
      </c>
      <c r="AM771" s="3">
        <v>308</v>
      </c>
      <c r="AN771" s="3">
        <v>370933</v>
      </c>
      <c r="AO771" s="3">
        <v>221</v>
      </c>
      <c r="AQ771" s="3">
        <v>41759</v>
      </c>
      <c r="AR771" s="5">
        <v>35674</v>
      </c>
      <c r="AS771" s="3">
        <v>3471</v>
      </c>
      <c r="AT771" s="3">
        <v>0</v>
      </c>
      <c r="AU771" s="3">
        <v>0</v>
      </c>
      <c r="AX771" s="3">
        <v>35750</v>
      </c>
      <c r="AZ771" s="3">
        <v>0</v>
      </c>
      <c r="BA771" s="3">
        <v>0</v>
      </c>
      <c r="BB771" s="3">
        <v>60889</v>
      </c>
      <c r="BC771" s="3">
        <v>71</v>
      </c>
      <c r="BD771" s="3">
        <v>1433</v>
      </c>
      <c r="BE771" s="3">
        <v>72</v>
      </c>
      <c r="BF771" s="3">
        <v>11509</v>
      </c>
      <c r="BG771" s="3">
        <v>71</v>
      </c>
      <c r="BH771" s="3">
        <v>69</v>
      </c>
      <c r="BI771" s="3">
        <v>71</v>
      </c>
      <c r="BJ771" s="3">
        <v>9239</v>
      </c>
      <c r="BK771" s="3">
        <v>9586</v>
      </c>
      <c r="BL771" s="3">
        <v>0.7</v>
      </c>
      <c r="BN771" s="5">
        <v>23001</v>
      </c>
      <c r="BO771" s="3">
        <v>1</v>
      </c>
      <c r="BP771" s="3">
        <v>1</v>
      </c>
      <c r="BQ771" s="3" t="s">
        <v>1234</v>
      </c>
      <c r="BS771" s="3">
        <v>5819</v>
      </c>
      <c r="BT771" s="3">
        <v>347</v>
      </c>
      <c r="BV771" s="3" t="s">
        <v>894</v>
      </c>
      <c r="BW771" s="3" t="s">
        <v>99</v>
      </c>
      <c r="BX771" s="3">
        <v>3</v>
      </c>
      <c r="BY771" s="3" t="s">
        <v>100</v>
      </c>
      <c r="CA771" s="3" t="s">
        <v>101</v>
      </c>
      <c r="CD771" s="3">
        <v>29.766020399999999</v>
      </c>
      <c r="CE771" s="3">
        <v>13</v>
      </c>
      <c r="CF771" s="3">
        <v>-96.549291400000001</v>
      </c>
      <c r="CI771" s="3" t="s">
        <v>102</v>
      </c>
      <c r="CJ771" s="3" t="s">
        <v>502</v>
      </c>
      <c r="CK771" s="3" t="s">
        <v>963</v>
      </c>
      <c r="CL771" s="3">
        <v>191418</v>
      </c>
      <c r="CN771" s="3">
        <v>31633</v>
      </c>
      <c r="CO771" s="3">
        <v>2670</v>
      </c>
      <c r="CP771" s="3">
        <v>0</v>
      </c>
    </row>
    <row r="772" spans="1:94" ht="60">
      <c r="A772" s="4">
        <v>42025328330000</v>
      </c>
      <c r="B772" s="7">
        <v>4202532833</v>
      </c>
      <c r="C772" s="4">
        <f>COUNTIF(Table2[API 10/UWI],Table1[[#This Row],[Cleaned API]])</f>
        <v>0</v>
      </c>
      <c r="D772" s="7" t="str">
        <f>IFERROR(INDEX(Table2[Permit Type],MATCH(Table1[[#This Row],[Cleaned API]],Table2[API 10/UWI],0)), "Not in Permit List")</f>
        <v>Not in Permit List</v>
      </c>
      <c r="E772" s="7" t="str">
        <f>IF(AND(Table1[[#This Row],[Occurences in Magnum Permit List]]&gt;0, Table1[[#This Row],[Data Pull Permit Type]]="NewDrill"), "Y", "N")</f>
        <v>N</v>
      </c>
      <c r="F772" s="3" t="s">
        <v>490</v>
      </c>
      <c r="G772" s="3" t="s">
        <v>1082</v>
      </c>
      <c r="H772" s="8">
        <v>1</v>
      </c>
      <c r="I772" s="3" t="s">
        <v>161</v>
      </c>
      <c r="J772" s="3" t="str">
        <f>LEFT(Table1[[#This Row],[County/Parish]],LEN(Table1[[#This Row],[County/Parish]])-5)</f>
        <v>BEE</v>
      </c>
      <c r="K772" s="3" t="s">
        <v>1662</v>
      </c>
      <c r="L772" s="3" t="s">
        <v>93</v>
      </c>
      <c r="M772" s="3" t="s">
        <v>94</v>
      </c>
      <c r="N772" s="3" t="s">
        <v>95</v>
      </c>
      <c r="O772" s="3">
        <v>3821</v>
      </c>
      <c r="P772" s="5">
        <v>35638</v>
      </c>
      <c r="Q772" s="5">
        <v>35643</v>
      </c>
      <c r="R772" s="5">
        <v>35796</v>
      </c>
      <c r="S772" s="3">
        <v>6</v>
      </c>
      <c r="T772" s="3">
        <v>36519</v>
      </c>
      <c r="V772" s="3">
        <v>830</v>
      </c>
      <c r="X772" s="3">
        <v>239</v>
      </c>
      <c r="Y772" s="3">
        <v>270</v>
      </c>
      <c r="Z772" s="3">
        <v>36</v>
      </c>
      <c r="AA772" s="3">
        <v>6916</v>
      </c>
      <c r="AB772" s="3" t="s">
        <v>163</v>
      </c>
      <c r="AD772" s="3">
        <v>134</v>
      </c>
      <c r="AE772" s="3">
        <v>830</v>
      </c>
      <c r="AF772" s="3" t="s">
        <v>96</v>
      </c>
      <c r="AG772" s="3">
        <v>36519</v>
      </c>
      <c r="AH772" s="3">
        <v>6916</v>
      </c>
      <c r="AI772" s="3">
        <v>36</v>
      </c>
      <c r="AJ772" s="3" t="s">
        <v>164</v>
      </c>
      <c r="AK772" s="3">
        <v>0</v>
      </c>
      <c r="AL772" s="3">
        <v>30</v>
      </c>
      <c r="AM772" s="3">
        <v>179</v>
      </c>
      <c r="AN772" s="3">
        <v>181400</v>
      </c>
      <c r="AO772" s="3">
        <v>0</v>
      </c>
      <c r="AR772" s="5">
        <v>35701</v>
      </c>
      <c r="AT772" s="3">
        <v>1050</v>
      </c>
      <c r="AU772" s="3">
        <v>1210</v>
      </c>
      <c r="AV772" s="3">
        <v>538200</v>
      </c>
      <c r="AW772" s="3">
        <v>43998.794999999998</v>
      </c>
      <c r="AX772" s="3">
        <v>44000</v>
      </c>
      <c r="AY772" s="3">
        <v>22.728000000000002</v>
      </c>
      <c r="AZ772" s="3">
        <v>1.9</v>
      </c>
      <c r="BA772" s="3">
        <v>885.2</v>
      </c>
      <c r="BB772" s="3">
        <v>18203</v>
      </c>
      <c r="BC772" s="3">
        <v>3</v>
      </c>
      <c r="BD772" s="3">
        <v>300</v>
      </c>
      <c r="BE772" s="3">
        <v>4</v>
      </c>
      <c r="BF772" s="3">
        <v>3110</v>
      </c>
      <c r="BG772" s="3">
        <v>3</v>
      </c>
      <c r="BH772" s="3">
        <v>19</v>
      </c>
      <c r="BI772" s="3">
        <v>3</v>
      </c>
      <c r="BJ772" s="3">
        <v>3608</v>
      </c>
      <c r="BK772" s="3">
        <v>3624</v>
      </c>
      <c r="BL772" s="3">
        <v>0.61</v>
      </c>
      <c r="BN772" s="5">
        <v>35657</v>
      </c>
      <c r="BO772" s="3">
        <v>1</v>
      </c>
      <c r="BP772" s="3">
        <v>1</v>
      </c>
      <c r="BQ772" s="3" t="s">
        <v>1083</v>
      </c>
      <c r="BR772" s="3" t="s">
        <v>97</v>
      </c>
      <c r="BS772" s="3">
        <v>165204</v>
      </c>
      <c r="BT772" s="3">
        <v>16</v>
      </c>
      <c r="BV772" s="3" t="s">
        <v>1084</v>
      </c>
      <c r="BW772" s="3" t="s">
        <v>99</v>
      </c>
      <c r="BX772" s="3">
        <v>2</v>
      </c>
      <c r="BY772" s="3" t="s">
        <v>100</v>
      </c>
      <c r="CA772" s="3" t="s">
        <v>101</v>
      </c>
      <c r="CD772" s="3">
        <v>28.445998100000001</v>
      </c>
      <c r="CE772" s="3">
        <v>271</v>
      </c>
      <c r="CF772" s="3">
        <v>-97.848359799999997</v>
      </c>
      <c r="CI772" s="3" t="s">
        <v>102</v>
      </c>
      <c r="CJ772" s="3" t="s">
        <v>495</v>
      </c>
      <c r="CK772" s="3" t="s">
        <v>769</v>
      </c>
      <c r="CL772" s="3">
        <v>188028</v>
      </c>
      <c r="CM772" s="3">
        <v>830</v>
      </c>
      <c r="CN772" s="3">
        <v>36519</v>
      </c>
      <c r="CO772" s="3">
        <v>36</v>
      </c>
      <c r="CP772" s="3">
        <v>0</v>
      </c>
    </row>
    <row r="773" spans="1:94" ht="75">
      <c r="A773" s="4">
        <v>42025304490000</v>
      </c>
      <c r="B773" s="7">
        <v>4202530449</v>
      </c>
      <c r="C773" s="4">
        <f>COUNTIF(Table2[API 10/UWI],Table1[[#This Row],[Cleaned API]])</f>
        <v>0</v>
      </c>
      <c r="D773" s="7" t="str">
        <f>IFERROR(INDEX(Table2[Permit Type],MATCH(Table1[[#This Row],[Cleaned API]],Table2[API 10/UWI],0)), "Not in Permit List")</f>
        <v>Not in Permit List</v>
      </c>
      <c r="E773" s="7" t="str">
        <f>IF(AND(Table1[[#This Row],[Occurences in Magnum Permit List]]&gt;0, Table1[[#This Row],[Data Pull Permit Type]]="NewDrill"), "Y", "N")</f>
        <v>N</v>
      </c>
      <c r="F773" s="3" t="s">
        <v>89</v>
      </c>
      <c r="G773" s="3" t="s">
        <v>952</v>
      </c>
      <c r="H773" s="8">
        <v>3</v>
      </c>
      <c r="I773" s="3" t="s">
        <v>161</v>
      </c>
      <c r="J773" s="3" t="str">
        <f>LEFT(Table1[[#This Row],[County/Parish]],LEN(Table1[[#This Row],[County/Parish]])-5)</f>
        <v>BEE</v>
      </c>
      <c r="K773" s="3" t="s">
        <v>1291</v>
      </c>
      <c r="L773" s="3" t="s">
        <v>93</v>
      </c>
      <c r="M773" s="3" t="s">
        <v>94</v>
      </c>
      <c r="N773" s="3" t="s">
        <v>95</v>
      </c>
      <c r="O773" s="3">
        <v>11398</v>
      </c>
      <c r="P773" s="5">
        <v>32388</v>
      </c>
      <c r="Q773" s="5">
        <v>35521</v>
      </c>
      <c r="R773" s="5">
        <v>39965</v>
      </c>
      <c r="S773" s="3">
        <v>47</v>
      </c>
      <c r="T773" s="3">
        <v>13555</v>
      </c>
      <c r="Y773" s="3">
        <v>178</v>
      </c>
      <c r="Z773" s="3">
        <v>0</v>
      </c>
      <c r="AA773" s="3">
        <v>2259</v>
      </c>
      <c r="AB773" s="3" t="s">
        <v>163</v>
      </c>
      <c r="AD773" s="3">
        <v>307</v>
      </c>
      <c r="AE773" s="3">
        <v>0</v>
      </c>
      <c r="AF773" s="3" t="s">
        <v>96</v>
      </c>
      <c r="AG773" s="3">
        <v>3584</v>
      </c>
      <c r="AH773" s="3">
        <v>597</v>
      </c>
      <c r="AI773" s="3">
        <v>0</v>
      </c>
      <c r="AJ773" s="3" t="s">
        <v>164</v>
      </c>
      <c r="AK773" s="3">
        <v>0</v>
      </c>
      <c r="AL773" s="3">
        <v>4</v>
      </c>
      <c r="AM773" s="3">
        <v>26</v>
      </c>
      <c r="AN773" s="3">
        <v>25806</v>
      </c>
      <c r="AO773" s="3">
        <v>0</v>
      </c>
      <c r="AQ773" s="3">
        <v>1987</v>
      </c>
      <c r="AR773" s="5">
        <v>42644</v>
      </c>
      <c r="AS773" s="3">
        <v>0</v>
      </c>
      <c r="AT773" s="3">
        <v>0</v>
      </c>
      <c r="AU773" s="3">
        <v>0</v>
      </c>
      <c r="AZ773" s="3">
        <v>0</v>
      </c>
      <c r="BA773" s="3">
        <v>0</v>
      </c>
      <c r="BB773" s="3">
        <v>800</v>
      </c>
      <c r="BC773" s="3">
        <v>2</v>
      </c>
      <c r="BF773" s="3">
        <v>133</v>
      </c>
      <c r="BG773" s="3">
        <v>2</v>
      </c>
      <c r="BH773" s="3">
        <v>1</v>
      </c>
      <c r="BI773" s="3">
        <v>2</v>
      </c>
      <c r="BJ773" s="3">
        <v>7889</v>
      </c>
      <c r="BK773" s="3">
        <v>7903</v>
      </c>
      <c r="BL773" s="3">
        <v>0.71</v>
      </c>
      <c r="BN773" s="5">
        <v>35536</v>
      </c>
      <c r="BO773" s="3">
        <v>1</v>
      </c>
      <c r="BP773" s="3">
        <v>1</v>
      </c>
      <c r="BQ773" s="3" t="s">
        <v>988</v>
      </c>
      <c r="BR773" s="3" t="s">
        <v>150</v>
      </c>
      <c r="BS773" s="3">
        <v>164068</v>
      </c>
      <c r="BT773" s="3">
        <v>14</v>
      </c>
      <c r="BV773" s="3" t="s">
        <v>954</v>
      </c>
      <c r="BW773" s="3" t="s">
        <v>99</v>
      </c>
      <c r="BX773" s="3">
        <v>2</v>
      </c>
      <c r="BY773" s="3" t="s">
        <v>100</v>
      </c>
      <c r="CA773" s="3" t="s">
        <v>101</v>
      </c>
      <c r="CD773" s="3">
        <v>28.6094683</v>
      </c>
      <c r="CE773" s="3">
        <v>279</v>
      </c>
      <c r="CF773" s="3">
        <v>-97.771621300000007</v>
      </c>
      <c r="CI773" s="3" t="s">
        <v>102</v>
      </c>
      <c r="CJ773" s="3" t="s">
        <v>89</v>
      </c>
      <c r="CK773" s="3" t="s">
        <v>955</v>
      </c>
      <c r="CL773" s="3">
        <v>187934</v>
      </c>
      <c r="CN773" s="3">
        <v>1840</v>
      </c>
      <c r="CO773" s="3">
        <v>0</v>
      </c>
      <c r="CP773" s="3">
        <v>0</v>
      </c>
    </row>
    <row r="774" spans="1:94" ht="75">
      <c r="A774" s="4">
        <v>42285324410000</v>
      </c>
      <c r="B774" s="7">
        <v>4228532441</v>
      </c>
      <c r="C774" s="4">
        <f>COUNTIF(Table2[API 10/UWI],Table1[[#This Row],[Cleaned API]])</f>
        <v>0</v>
      </c>
      <c r="D774" s="7" t="str">
        <f>IFERROR(INDEX(Table2[Permit Type],MATCH(Table1[[#This Row],[Cleaned API]],Table2[API 10/UWI],0)), "Not in Permit List")</f>
        <v>Not in Permit List</v>
      </c>
      <c r="E774" s="7" t="str">
        <f>IF(AND(Table1[[#This Row],[Occurences in Magnum Permit List]]&gt;0, Table1[[#This Row],[Data Pull Permit Type]]="NewDrill"), "Y", "N")</f>
        <v>N</v>
      </c>
      <c r="F774" s="3" t="s">
        <v>89</v>
      </c>
      <c r="G774" s="3" t="s">
        <v>1663</v>
      </c>
      <c r="H774" s="8">
        <v>1</v>
      </c>
      <c r="I774" s="3" t="s">
        <v>228</v>
      </c>
      <c r="J774" s="3" t="str">
        <f>LEFT(Table1[[#This Row],[County/Parish]],LEN(Table1[[#This Row],[County/Parish]])-5)</f>
        <v>LAVACA</v>
      </c>
      <c r="K774" s="3" t="s">
        <v>1664</v>
      </c>
      <c r="L774" s="3" t="s">
        <v>93</v>
      </c>
      <c r="M774" s="3" t="s">
        <v>194</v>
      </c>
      <c r="N774" s="3" t="s">
        <v>95</v>
      </c>
      <c r="O774" s="3">
        <v>9935</v>
      </c>
      <c r="P774" s="5">
        <v>35550</v>
      </c>
      <c r="Q774" s="5">
        <v>35612</v>
      </c>
      <c r="R774" s="5">
        <v>40940</v>
      </c>
      <c r="S774" s="3">
        <v>144</v>
      </c>
      <c r="T774" s="3">
        <v>341893</v>
      </c>
      <c r="V774" s="3">
        <v>3119</v>
      </c>
      <c r="X774" s="3">
        <v>46</v>
      </c>
      <c r="Y774" s="3">
        <v>659</v>
      </c>
      <c r="Z774" s="3">
        <v>7121</v>
      </c>
      <c r="AA774" s="3">
        <v>60101</v>
      </c>
      <c r="AB774" s="3" t="s">
        <v>163</v>
      </c>
      <c r="AC774" s="3">
        <v>15</v>
      </c>
      <c r="AD774" s="3">
        <v>244</v>
      </c>
      <c r="AE774" s="3">
        <v>1368</v>
      </c>
      <c r="AF774" s="3" t="s">
        <v>96</v>
      </c>
      <c r="AG774" s="3">
        <v>127846</v>
      </c>
      <c r="AH774" s="3">
        <v>22676</v>
      </c>
      <c r="AI774" s="3">
        <v>423</v>
      </c>
      <c r="AJ774" s="3" t="s">
        <v>164</v>
      </c>
      <c r="AK774" s="3">
        <v>11</v>
      </c>
      <c r="AL774" s="3">
        <v>154</v>
      </c>
      <c r="AM774" s="3">
        <v>860</v>
      </c>
      <c r="AN774" s="3">
        <v>926484</v>
      </c>
      <c r="AO774" s="3">
        <v>27</v>
      </c>
      <c r="AP774" s="3">
        <v>82</v>
      </c>
      <c r="AQ774" s="3">
        <v>9513</v>
      </c>
      <c r="AR774" s="5">
        <v>41730</v>
      </c>
      <c r="AS774" s="3">
        <v>389</v>
      </c>
      <c r="AT774" s="3">
        <v>0</v>
      </c>
      <c r="AU774" s="3">
        <v>0</v>
      </c>
      <c r="AV774" s="3">
        <v>77250</v>
      </c>
      <c r="AW774" s="3">
        <v>118484.375</v>
      </c>
      <c r="AX774" s="3">
        <v>109620</v>
      </c>
      <c r="AY774" s="3">
        <v>8.44</v>
      </c>
      <c r="AZ774" s="3">
        <v>12.9</v>
      </c>
      <c r="BA774" s="3">
        <v>69.8</v>
      </c>
      <c r="BB774" s="3">
        <v>33210</v>
      </c>
      <c r="BC774" s="3">
        <v>3</v>
      </c>
      <c r="BD774" s="3">
        <v>346</v>
      </c>
      <c r="BE774" s="3">
        <v>3</v>
      </c>
      <c r="BF774" s="3">
        <v>5881</v>
      </c>
      <c r="BG774" s="3">
        <v>3</v>
      </c>
      <c r="BH774" s="3">
        <v>35</v>
      </c>
      <c r="BI774" s="3">
        <v>3</v>
      </c>
      <c r="BJ774" s="3">
        <v>8781</v>
      </c>
      <c r="BK774" s="3">
        <v>8790</v>
      </c>
      <c r="BL774" s="3">
        <v>0.66</v>
      </c>
      <c r="BM774" s="3">
        <v>54</v>
      </c>
      <c r="BN774" s="5">
        <v>35627</v>
      </c>
      <c r="BO774" s="3">
        <v>1</v>
      </c>
      <c r="BP774" s="3">
        <v>1</v>
      </c>
      <c r="BQ774" s="3" t="s">
        <v>413</v>
      </c>
      <c r="BR774" s="3" t="s">
        <v>159</v>
      </c>
      <c r="BS774" s="3">
        <v>163816</v>
      </c>
      <c r="BT774" s="3">
        <v>9</v>
      </c>
      <c r="BV774" s="3" t="s">
        <v>1665</v>
      </c>
      <c r="BW774" s="3" t="s">
        <v>99</v>
      </c>
      <c r="BX774" s="3">
        <v>2</v>
      </c>
      <c r="BY774" s="3" t="s">
        <v>100</v>
      </c>
      <c r="CA774" s="3" t="s">
        <v>101</v>
      </c>
      <c r="CD774" s="3">
        <v>29.2856974</v>
      </c>
      <c r="CE774" s="3">
        <v>158</v>
      </c>
      <c r="CF774" s="3">
        <v>-96.689873300000002</v>
      </c>
      <c r="CI774" s="3" t="s">
        <v>102</v>
      </c>
      <c r="CJ774" s="3" t="s">
        <v>89</v>
      </c>
      <c r="CK774" s="3" t="s">
        <v>1666</v>
      </c>
      <c r="CL774" s="3">
        <v>187916</v>
      </c>
      <c r="CM774" s="3">
        <v>64</v>
      </c>
      <c r="CN774" s="3">
        <v>7583</v>
      </c>
      <c r="CO774" s="3">
        <v>312</v>
      </c>
      <c r="CP774" s="3">
        <v>0</v>
      </c>
    </row>
    <row r="775" spans="1:94" ht="45">
      <c r="A775" s="4">
        <v>42123317330000</v>
      </c>
      <c r="B775" s="7">
        <v>4212331733</v>
      </c>
      <c r="C775" s="4">
        <f>COUNTIF(Table2[API 10/UWI],Table1[[#This Row],[Cleaned API]])</f>
        <v>0</v>
      </c>
      <c r="D775" s="7" t="str">
        <f>IFERROR(INDEX(Table2[Permit Type],MATCH(Table1[[#This Row],[Cleaned API]],Table2[API 10/UWI],0)), "Not in Permit List")</f>
        <v>Not in Permit List</v>
      </c>
      <c r="E775" s="7" t="str">
        <f>IF(AND(Table1[[#This Row],[Occurences in Magnum Permit List]]&gt;0, Table1[[#This Row],[Data Pull Permit Type]]="NewDrill"), "Y", "N")</f>
        <v>N</v>
      </c>
      <c r="F775" s="3" t="s">
        <v>89</v>
      </c>
      <c r="G775" s="3" t="s">
        <v>1667</v>
      </c>
      <c r="H775" s="8">
        <v>1</v>
      </c>
      <c r="I775" s="3" t="s">
        <v>275</v>
      </c>
      <c r="J775" s="3" t="str">
        <f>LEFT(Table1[[#This Row],[County/Parish]],LEN(Table1[[#This Row],[County/Parish]])-5)</f>
        <v>DEWITT</v>
      </c>
      <c r="K775" s="6">
        <v>11400</v>
      </c>
      <c r="L775" s="3" t="s">
        <v>93</v>
      </c>
      <c r="M775" s="3" t="s">
        <v>194</v>
      </c>
      <c r="N775" s="3" t="s">
        <v>95</v>
      </c>
      <c r="O775" s="3">
        <v>13950</v>
      </c>
      <c r="P775" s="5">
        <v>36773</v>
      </c>
      <c r="Q775" s="5">
        <v>35400</v>
      </c>
      <c r="R775" s="5">
        <v>40391</v>
      </c>
      <c r="S775" s="3">
        <v>162</v>
      </c>
      <c r="T775" s="3">
        <v>10519962</v>
      </c>
      <c r="V775" s="3">
        <v>98719</v>
      </c>
      <c r="Y775" s="3">
        <v>151</v>
      </c>
      <c r="Z775" s="3">
        <v>959663</v>
      </c>
      <c r="AA775" s="3">
        <v>1852046</v>
      </c>
      <c r="AB775" s="3" t="s">
        <v>163</v>
      </c>
      <c r="AC775" s="3">
        <v>806</v>
      </c>
      <c r="AD775" s="3">
        <v>48228</v>
      </c>
      <c r="AE775" s="3">
        <v>7974</v>
      </c>
      <c r="AF775" s="3" t="s">
        <v>96</v>
      </c>
      <c r="AG775" s="3">
        <v>647172</v>
      </c>
      <c r="AH775" s="3">
        <v>115836</v>
      </c>
      <c r="AI775" s="3">
        <v>1251</v>
      </c>
      <c r="AJ775" s="3" t="s">
        <v>164</v>
      </c>
      <c r="AK775" s="3">
        <v>43</v>
      </c>
      <c r="AL775" s="3">
        <v>685</v>
      </c>
      <c r="AM775" s="3">
        <v>3848</v>
      </c>
      <c r="AN775" s="3">
        <v>4107968</v>
      </c>
      <c r="AO775" s="3">
        <v>117</v>
      </c>
      <c r="AP775" s="3">
        <v>8</v>
      </c>
      <c r="AQ775" s="3">
        <v>45618</v>
      </c>
      <c r="AR775" s="5">
        <v>40128</v>
      </c>
      <c r="AS775" s="3">
        <v>9165</v>
      </c>
      <c r="AT775" s="3">
        <v>40</v>
      </c>
      <c r="AV775" s="3">
        <v>88890</v>
      </c>
      <c r="AW775" s="3">
        <v>2232833.3330000001</v>
      </c>
      <c r="AX775" s="3">
        <v>106560</v>
      </c>
      <c r="AY775" s="3">
        <v>0.44800000000000001</v>
      </c>
      <c r="AZ775" s="3">
        <v>11.2</v>
      </c>
      <c r="BA775" s="3">
        <v>0</v>
      </c>
      <c r="BB775" s="3">
        <v>376686</v>
      </c>
      <c r="BC775" s="3">
        <v>47</v>
      </c>
      <c r="BD775" s="3">
        <v>3636</v>
      </c>
      <c r="BE775" s="3">
        <v>47</v>
      </c>
      <c r="BF775" s="3">
        <v>66417</v>
      </c>
      <c r="BG775" s="3">
        <v>47</v>
      </c>
      <c r="BH775" s="3">
        <v>399</v>
      </c>
      <c r="BI775" s="3">
        <v>47</v>
      </c>
      <c r="BJ775" s="3">
        <v>11454</v>
      </c>
      <c r="BK775" s="3">
        <v>11484</v>
      </c>
      <c r="BL775" s="3">
        <v>0.66</v>
      </c>
      <c r="BM775" s="3">
        <v>49</v>
      </c>
      <c r="BN775" s="5">
        <v>36789</v>
      </c>
      <c r="BO775" s="3">
        <v>1</v>
      </c>
      <c r="BP775" s="3">
        <v>1</v>
      </c>
      <c r="BQ775" s="3" t="s">
        <v>413</v>
      </c>
      <c r="BR775" s="3" t="s">
        <v>97</v>
      </c>
      <c r="BS775" s="3">
        <v>162204</v>
      </c>
      <c r="BT775" s="3">
        <v>30</v>
      </c>
      <c r="BV775" s="3" t="s">
        <v>939</v>
      </c>
      <c r="BW775" s="3" t="s">
        <v>99</v>
      </c>
      <c r="BX775" s="3">
        <v>2</v>
      </c>
      <c r="BY775" s="3" t="s">
        <v>100</v>
      </c>
      <c r="CA775" s="3" t="s">
        <v>101</v>
      </c>
      <c r="CD775" s="3">
        <v>28.843918599999999</v>
      </c>
      <c r="CE775" s="3">
        <v>653</v>
      </c>
      <c r="CF775" s="3">
        <v>-97.582838499999994</v>
      </c>
      <c r="CI775" s="3" t="s">
        <v>102</v>
      </c>
      <c r="CJ775" s="3" t="s">
        <v>89</v>
      </c>
      <c r="CK775" s="3" t="s">
        <v>801</v>
      </c>
      <c r="CL775" s="3">
        <v>187768</v>
      </c>
      <c r="CM775" s="3">
        <v>6</v>
      </c>
      <c r="CN775" s="3">
        <v>13397</v>
      </c>
      <c r="CO775" s="3">
        <v>6321</v>
      </c>
      <c r="CP775" s="3">
        <v>0</v>
      </c>
    </row>
    <row r="776" spans="1:94" ht="60">
      <c r="A776" s="4">
        <v>42025327760000</v>
      </c>
      <c r="B776" s="7">
        <v>4202532776</v>
      </c>
      <c r="C776" s="4">
        <f>COUNTIF(Table2[API 10/UWI],Table1[[#This Row],[Cleaned API]])</f>
        <v>1</v>
      </c>
      <c r="D776" s="7" t="str">
        <f>IFERROR(INDEX(Table2[Permit Type],MATCH(Table1[[#This Row],[Cleaned API]],Table2[API 10/UWI],0)), "Not in Permit List")</f>
        <v>Amended</v>
      </c>
      <c r="E776" s="7" t="str">
        <f>IF(AND(Table1[[#This Row],[Occurences in Magnum Permit List]]&gt;0, Table1[[#This Row],[Data Pull Permit Type]]="NewDrill"), "Y", "N")</f>
        <v>N</v>
      </c>
      <c r="F776" s="3" t="s">
        <v>490</v>
      </c>
      <c r="G776" s="3" t="s">
        <v>768</v>
      </c>
      <c r="H776" s="8">
        <v>3</v>
      </c>
      <c r="I776" s="3" t="s">
        <v>161</v>
      </c>
      <c r="J776" s="3" t="str">
        <f>LEFT(Table1[[#This Row],[County/Parish]],LEN(Table1[[#This Row],[County/Parish]])-5)</f>
        <v>BEE</v>
      </c>
      <c r="K776" s="3" t="s">
        <v>1668</v>
      </c>
      <c r="L776" s="3" t="s">
        <v>93</v>
      </c>
      <c r="M776" s="3" t="s">
        <v>94</v>
      </c>
      <c r="N776" s="3" t="s">
        <v>95</v>
      </c>
      <c r="O776" s="3">
        <v>10600</v>
      </c>
      <c r="P776" s="5">
        <v>38413</v>
      </c>
      <c r="Q776" s="5">
        <v>35431</v>
      </c>
      <c r="R776" s="5">
        <v>38412</v>
      </c>
      <c r="S776" s="3">
        <v>98</v>
      </c>
      <c r="T776" s="3">
        <v>1729527</v>
      </c>
      <c r="V776" s="3">
        <v>7264</v>
      </c>
      <c r="X776" s="3">
        <v>2</v>
      </c>
      <c r="Y776" s="3">
        <v>133</v>
      </c>
      <c r="Z776" s="3">
        <v>237941</v>
      </c>
      <c r="AA776" s="3">
        <v>295519</v>
      </c>
      <c r="AB776" s="3" t="s">
        <v>163</v>
      </c>
      <c r="AC776" s="3">
        <v>84</v>
      </c>
      <c r="AD776" s="3">
        <v>17635</v>
      </c>
      <c r="AE776" s="3">
        <v>928</v>
      </c>
      <c r="AF776" s="3" t="s">
        <v>96</v>
      </c>
      <c r="AG776" s="3">
        <v>241296</v>
      </c>
      <c r="AH776" s="3">
        <v>41144</v>
      </c>
      <c r="AI776" s="3">
        <v>3062</v>
      </c>
      <c r="AJ776" s="3" t="s">
        <v>164</v>
      </c>
      <c r="AK776" s="3">
        <v>10</v>
      </c>
      <c r="AL776" s="3">
        <v>366</v>
      </c>
      <c r="AM776" s="3">
        <v>2135</v>
      </c>
      <c r="AN776" s="3">
        <v>2195179</v>
      </c>
      <c r="AO776" s="3">
        <v>23</v>
      </c>
      <c r="AP776" s="3">
        <v>588</v>
      </c>
      <c r="AQ776" s="3">
        <v>109716</v>
      </c>
      <c r="AR776" s="5">
        <v>38869</v>
      </c>
      <c r="AS776" s="3">
        <v>18828</v>
      </c>
      <c r="AT776" s="3">
        <v>0</v>
      </c>
      <c r="AU776" s="3">
        <v>0</v>
      </c>
      <c r="AV776" s="3">
        <v>214300</v>
      </c>
      <c r="AW776" s="3">
        <v>250943.66200000001</v>
      </c>
      <c r="AX776" s="3">
        <v>238100</v>
      </c>
      <c r="AY776" s="3">
        <v>3.9849999999999999</v>
      </c>
      <c r="AZ776" s="3">
        <v>4.7</v>
      </c>
      <c r="BA776" s="3">
        <v>15</v>
      </c>
      <c r="BB776" s="3">
        <v>59791</v>
      </c>
      <c r="BC776" s="3">
        <v>2</v>
      </c>
      <c r="BD776" s="3">
        <v>338</v>
      </c>
      <c r="BE776" s="3">
        <v>51</v>
      </c>
      <c r="BF776" s="3">
        <v>10244</v>
      </c>
      <c r="BG776" s="3">
        <v>2</v>
      </c>
      <c r="BH776" s="3">
        <v>61</v>
      </c>
      <c r="BI776" s="3">
        <v>2</v>
      </c>
      <c r="BJ776" s="3">
        <v>10078</v>
      </c>
      <c r="BK776" s="3">
        <v>10449</v>
      </c>
      <c r="BL776" s="3">
        <v>0.69</v>
      </c>
      <c r="BM776" s="3">
        <v>43.8</v>
      </c>
      <c r="BN776" s="5">
        <v>36942</v>
      </c>
      <c r="BO776" s="3">
        <v>1</v>
      </c>
      <c r="BP776" s="3">
        <v>1</v>
      </c>
      <c r="BQ776" s="3" t="s">
        <v>1083</v>
      </c>
      <c r="BR776" s="3" t="s">
        <v>97</v>
      </c>
      <c r="BS776" s="3">
        <v>161800</v>
      </c>
      <c r="BT776" s="3">
        <v>371</v>
      </c>
      <c r="BV776" s="3" t="s">
        <v>1669</v>
      </c>
      <c r="BW776" s="3" t="s">
        <v>99</v>
      </c>
      <c r="BX776" s="3">
        <v>2</v>
      </c>
      <c r="BY776" s="3" t="s">
        <v>100</v>
      </c>
      <c r="CA776" s="3" t="s">
        <v>101</v>
      </c>
      <c r="CD776" s="3">
        <v>28.445926499999999</v>
      </c>
      <c r="CE776" s="3">
        <v>271</v>
      </c>
      <c r="CF776" s="3">
        <v>-97.848774199999994</v>
      </c>
      <c r="CI776" s="3" t="s">
        <v>102</v>
      </c>
      <c r="CJ776" s="3" t="s">
        <v>495</v>
      </c>
      <c r="CK776" s="3" t="s">
        <v>769</v>
      </c>
      <c r="CL776" s="3">
        <v>187719</v>
      </c>
      <c r="CM776" s="3">
        <v>213</v>
      </c>
      <c r="CN776" s="3">
        <v>53451</v>
      </c>
      <c r="CO776" s="3">
        <v>9283</v>
      </c>
      <c r="CP776" s="3">
        <v>0</v>
      </c>
    </row>
    <row r="777" spans="1:94" ht="45">
      <c r="A777" s="4">
        <v>0</v>
      </c>
      <c r="B777" s="7">
        <v>0</v>
      </c>
      <c r="C777" s="4">
        <f>COUNTIF(Table2[API 10/UWI],Table1[[#This Row],[Cleaned API]])</f>
        <v>0</v>
      </c>
      <c r="D777" s="7" t="str">
        <f>IFERROR(INDEX(Table2[Permit Type],MATCH(Table1[[#This Row],[Cleaned API]],Table2[API 10/UWI],0)), "Not in Permit List")</f>
        <v>Not in Permit List</v>
      </c>
      <c r="E777" s="7" t="str">
        <f>IF(AND(Table1[[#This Row],[Occurences in Magnum Permit List]]&gt;0, Table1[[#This Row],[Data Pull Permit Type]]="NewDrill"), "Y", "N")</f>
        <v>N</v>
      </c>
      <c r="F777" s="3" t="s">
        <v>502</v>
      </c>
      <c r="G777" s="3" t="s">
        <v>1670</v>
      </c>
      <c r="H777" s="8"/>
      <c r="I777" s="3" t="s">
        <v>1671</v>
      </c>
      <c r="J777" s="3" t="str">
        <f>LEFT(Table1[[#This Row],[County/Parish]],LEN(Table1[[#This Row],[County/Parish]])-5)</f>
        <v>ANDERSON</v>
      </c>
      <c r="K777" s="3" t="s">
        <v>1672</v>
      </c>
      <c r="L777" s="3" t="s">
        <v>93</v>
      </c>
      <c r="M777" s="3" t="s">
        <v>94</v>
      </c>
      <c r="N777" s="3" t="s">
        <v>95</v>
      </c>
      <c r="O777" s="3">
        <v>2964</v>
      </c>
      <c r="BO777" s="3">
        <v>1</v>
      </c>
      <c r="BS777" s="3">
        <v>158866</v>
      </c>
      <c r="BU777" s="3">
        <v>0</v>
      </c>
      <c r="BV777" s="3" t="s">
        <v>1673</v>
      </c>
      <c r="BW777" s="3" t="s">
        <v>99</v>
      </c>
      <c r="BX777" s="3">
        <v>6</v>
      </c>
      <c r="BY777" s="3" t="s">
        <v>1674</v>
      </c>
      <c r="CA777" s="3" t="s">
        <v>101</v>
      </c>
      <c r="CI777" s="3" t="s">
        <v>1675</v>
      </c>
      <c r="CJ777" s="3" t="s">
        <v>502</v>
      </c>
      <c r="CL777" s="3">
        <v>187470</v>
      </c>
      <c r="CP777" s="3">
        <v>0</v>
      </c>
    </row>
    <row r="778" spans="1:94" ht="75">
      <c r="A778" s="4">
        <v>42469000260000</v>
      </c>
      <c r="B778" s="7">
        <v>4246900026</v>
      </c>
      <c r="C778" s="4">
        <f>COUNTIF(Table2[API 10/UWI],Table1[[#This Row],[Cleaned API]])</f>
        <v>1</v>
      </c>
      <c r="D778" s="7" t="str">
        <f>IFERROR(INDEX(Table2[Permit Type],MATCH(Table1[[#This Row],[Cleaned API]],Table2[API 10/UWI],0)), "Not in Permit List")</f>
        <v>Recomplete</v>
      </c>
      <c r="E778" s="7" t="str">
        <f>IF(AND(Table1[[#This Row],[Occurences in Magnum Permit List]]&gt;0, Table1[[#This Row],[Data Pull Permit Type]]="NewDrill"), "Y", "N")</f>
        <v>N</v>
      </c>
      <c r="F778" s="3" t="s">
        <v>502</v>
      </c>
      <c r="G778" s="3" t="s">
        <v>1670</v>
      </c>
      <c r="H778" s="8">
        <v>1</v>
      </c>
      <c r="I778" s="3" t="s">
        <v>91</v>
      </c>
      <c r="J778" s="3" t="str">
        <f>LEFT(Table1[[#This Row],[County/Parish]],LEN(Table1[[#This Row],[County/Parish]])-5)</f>
        <v>VICTORIA</v>
      </c>
      <c r="K778" s="3" t="s">
        <v>1672</v>
      </c>
      <c r="L778" s="3" t="s">
        <v>93</v>
      </c>
      <c r="M778" s="3" t="s">
        <v>194</v>
      </c>
      <c r="N778" s="3" t="s">
        <v>95</v>
      </c>
      <c r="O778" s="3">
        <v>8290</v>
      </c>
      <c r="P778" s="5">
        <v>32224</v>
      </c>
      <c r="Q778" s="5">
        <v>35186</v>
      </c>
      <c r="R778" s="5">
        <v>36951</v>
      </c>
      <c r="S778" s="3">
        <v>57</v>
      </c>
      <c r="T778" s="3">
        <v>56079</v>
      </c>
      <c r="Y778" s="3">
        <v>73</v>
      </c>
      <c r="Z778" s="3">
        <v>583</v>
      </c>
      <c r="AA778" s="3">
        <v>9347</v>
      </c>
      <c r="AD778" s="3">
        <v>4276</v>
      </c>
      <c r="AE778" s="3">
        <v>0</v>
      </c>
      <c r="AF778" s="3" t="s">
        <v>96</v>
      </c>
      <c r="AG778" s="3">
        <v>25475</v>
      </c>
      <c r="AH778" s="3">
        <v>4246</v>
      </c>
      <c r="AI778" s="3">
        <v>306</v>
      </c>
      <c r="AK778" s="3">
        <v>0</v>
      </c>
      <c r="AL778" s="3">
        <v>27</v>
      </c>
      <c r="AM778" s="3">
        <v>160</v>
      </c>
      <c r="AN778" s="3">
        <v>159700</v>
      </c>
      <c r="AO778" s="3">
        <v>1</v>
      </c>
      <c r="AQ778" s="3">
        <v>634</v>
      </c>
      <c r="AR778" s="5">
        <v>37712</v>
      </c>
      <c r="AS778" s="3">
        <v>6</v>
      </c>
      <c r="AT778" s="3">
        <v>0</v>
      </c>
      <c r="AU778" s="3">
        <v>0</v>
      </c>
      <c r="AZ778" s="3">
        <v>0</v>
      </c>
      <c r="BA778" s="3">
        <v>0</v>
      </c>
      <c r="BB778" s="3">
        <v>4791</v>
      </c>
      <c r="BC778" s="3">
        <v>2</v>
      </c>
      <c r="BF778" s="3">
        <v>799</v>
      </c>
      <c r="BG778" s="3">
        <v>2</v>
      </c>
      <c r="BH778" s="3">
        <v>5</v>
      </c>
      <c r="BI778" s="3">
        <v>2</v>
      </c>
      <c r="BJ778" s="3">
        <v>2943</v>
      </c>
      <c r="BK778" s="3">
        <v>2947</v>
      </c>
      <c r="BL778" s="3">
        <v>0.65</v>
      </c>
      <c r="BM778" s="3">
        <v>42.1</v>
      </c>
      <c r="BN778" s="5">
        <v>35192</v>
      </c>
      <c r="BO778" s="3">
        <v>1</v>
      </c>
      <c r="BP778" s="3">
        <v>1</v>
      </c>
      <c r="BQ778" s="3" t="s">
        <v>502</v>
      </c>
      <c r="BR778" s="3" t="s">
        <v>165</v>
      </c>
      <c r="BS778" s="3">
        <v>158862</v>
      </c>
      <c r="BT778" s="3">
        <v>4</v>
      </c>
      <c r="BV778" s="3" t="s">
        <v>1673</v>
      </c>
      <c r="BW778" s="3" t="s">
        <v>99</v>
      </c>
      <c r="BX778" s="3">
        <v>2</v>
      </c>
      <c r="BY778" s="3" t="s">
        <v>100</v>
      </c>
      <c r="BZ778" s="3">
        <v>8</v>
      </c>
      <c r="CA778" s="3" t="s">
        <v>101</v>
      </c>
      <c r="CD778" s="3">
        <v>29.064217899999999</v>
      </c>
      <c r="CE778" s="3">
        <v>439</v>
      </c>
      <c r="CF778" s="3">
        <v>-97.005004799999995</v>
      </c>
      <c r="CI778" s="3" t="s">
        <v>102</v>
      </c>
      <c r="CJ778" s="3" t="s">
        <v>502</v>
      </c>
      <c r="CK778" s="3" t="s">
        <v>1324</v>
      </c>
      <c r="CL778" s="3">
        <v>187469</v>
      </c>
      <c r="CN778" s="3">
        <v>1375</v>
      </c>
      <c r="CO778" s="3">
        <v>13</v>
      </c>
      <c r="CP778" s="3">
        <v>0</v>
      </c>
    </row>
    <row r="779" spans="1:94" ht="60">
      <c r="A779" s="4">
        <v>42239328270000</v>
      </c>
      <c r="B779" s="7">
        <v>4223932827</v>
      </c>
      <c r="C779" s="4">
        <f>COUNTIF(Table2[API 10/UWI],Table1[[#This Row],[Cleaned API]])</f>
        <v>0</v>
      </c>
      <c r="D779" s="7" t="str">
        <f>IFERROR(INDEX(Table2[Permit Type],MATCH(Table1[[#This Row],[Cleaned API]],Table2[API 10/UWI],0)), "Not in Permit List")</f>
        <v>Not in Permit List</v>
      </c>
      <c r="E779" s="7" t="str">
        <f>IF(AND(Table1[[#This Row],[Occurences in Magnum Permit List]]&gt;0, Table1[[#This Row],[Data Pull Permit Type]]="NewDrill"), "Y", "N")</f>
        <v>N</v>
      </c>
      <c r="F779" s="3" t="s">
        <v>490</v>
      </c>
      <c r="G779" s="3" t="s">
        <v>1676</v>
      </c>
      <c r="H779" s="8">
        <v>1</v>
      </c>
      <c r="I779" s="3" t="s">
        <v>246</v>
      </c>
      <c r="J779" s="3" t="str">
        <f>LEFT(Table1[[#This Row],[County/Parish]],LEN(Table1[[#This Row],[County/Parish]])-5)</f>
        <v>JACKSON</v>
      </c>
      <c r="K779" s="3">
        <v>3800</v>
      </c>
      <c r="L779" s="3" t="s">
        <v>93</v>
      </c>
      <c r="M779" s="3" t="s">
        <v>94</v>
      </c>
      <c r="N779" s="3" t="s">
        <v>95</v>
      </c>
      <c r="O779" s="3">
        <v>4360</v>
      </c>
      <c r="P779" s="5">
        <v>34754</v>
      </c>
      <c r="Q779" s="5">
        <v>34790</v>
      </c>
      <c r="R779" s="5">
        <v>35125</v>
      </c>
      <c r="S779" s="3">
        <v>8</v>
      </c>
      <c r="T779" s="3">
        <v>12000</v>
      </c>
      <c r="V779" s="3">
        <v>6</v>
      </c>
      <c r="Y779" s="3">
        <v>394</v>
      </c>
      <c r="Z779" s="3">
        <v>0</v>
      </c>
      <c r="AA779" s="3">
        <v>2006</v>
      </c>
      <c r="AD779" s="3">
        <v>77</v>
      </c>
      <c r="AE779" s="3">
        <v>6</v>
      </c>
      <c r="AF779" s="3" t="s">
        <v>96</v>
      </c>
      <c r="AG779" s="3">
        <v>11085</v>
      </c>
      <c r="AH779" s="3">
        <v>1854</v>
      </c>
      <c r="AI779" s="3">
        <v>0</v>
      </c>
      <c r="AK779" s="3">
        <v>0</v>
      </c>
      <c r="AL779" s="3">
        <v>8</v>
      </c>
      <c r="AM779" s="3">
        <v>46</v>
      </c>
      <c r="AN779" s="3">
        <v>45710</v>
      </c>
      <c r="AO779" s="3">
        <v>0</v>
      </c>
      <c r="AR779" s="5">
        <v>40634</v>
      </c>
      <c r="AT779" s="3">
        <v>0</v>
      </c>
      <c r="AU779" s="3">
        <v>0</v>
      </c>
      <c r="AW779" s="3">
        <v>2000000</v>
      </c>
      <c r="AX779" s="3">
        <v>2000000</v>
      </c>
      <c r="AY779" s="3">
        <v>0.5</v>
      </c>
      <c r="AZ779" s="3">
        <v>0</v>
      </c>
      <c r="BA779" s="3">
        <v>0</v>
      </c>
      <c r="BB779" s="3">
        <v>5662</v>
      </c>
      <c r="BC779" s="3">
        <v>3</v>
      </c>
      <c r="BD779" s="3">
        <v>3</v>
      </c>
      <c r="BE779" s="3">
        <v>2</v>
      </c>
      <c r="BF779" s="3">
        <v>944</v>
      </c>
      <c r="BG779" s="3">
        <v>3</v>
      </c>
      <c r="BH779" s="3">
        <v>6</v>
      </c>
      <c r="BI779" s="3">
        <v>3</v>
      </c>
      <c r="BJ779" s="3">
        <v>3804</v>
      </c>
      <c r="BK779" s="3">
        <v>3810</v>
      </c>
      <c r="BL779" s="3">
        <v>0.56999999999999995</v>
      </c>
      <c r="BN779" s="5">
        <v>34807</v>
      </c>
      <c r="BO779" s="3">
        <v>1</v>
      </c>
      <c r="BP779" s="3">
        <v>1</v>
      </c>
      <c r="BQ779" s="3" t="s">
        <v>842</v>
      </c>
      <c r="BS779" s="3">
        <v>154632</v>
      </c>
      <c r="BT779" s="3">
        <v>6</v>
      </c>
      <c r="BV779" s="3" t="s">
        <v>1677</v>
      </c>
      <c r="BW779" s="3" t="s">
        <v>99</v>
      </c>
      <c r="BX779" s="3">
        <v>2</v>
      </c>
      <c r="BY779" s="3" t="s">
        <v>100</v>
      </c>
      <c r="CA779" s="3" t="s">
        <v>101</v>
      </c>
      <c r="CD779" s="3">
        <v>29.209837100000001</v>
      </c>
      <c r="CE779" s="3">
        <v>259</v>
      </c>
      <c r="CF779" s="3">
        <v>-96.719655599999996</v>
      </c>
      <c r="CI779" s="3" t="s">
        <v>102</v>
      </c>
      <c r="CJ779" s="3" t="s">
        <v>495</v>
      </c>
      <c r="CK779" s="3" t="s">
        <v>1678</v>
      </c>
      <c r="CL779" s="3">
        <v>187050</v>
      </c>
      <c r="CM779" s="3">
        <v>6</v>
      </c>
      <c r="CN779" s="3">
        <v>12000</v>
      </c>
      <c r="CO779" s="3">
        <v>0</v>
      </c>
      <c r="CP779" s="3">
        <v>0</v>
      </c>
    </row>
    <row r="780" spans="1:94" ht="45">
      <c r="A780" s="4">
        <v>42123317330000</v>
      </c>
      <c r="B780" s="7">
        <v>4212331733</v>
      </c>
      <c r="C780" s="4">
        <f>COUNTIF(Table2[API 10/UWI],Table1[[#This Row],[Cleaned API]])</f>
        <v>0</v>
      </c>
      <c r="D780" s="7" t="str">
        <f>IFERROR(INDEX(Table2[Permit Type],MATCH(Table1[[#This Row],[Cleaned API]],Table2[API 10/UWI],0)), "Not in Permit List")</f>
        <v>Not in Permit List</v>
      </c>
      <c r="E780" s="7" t="str">
        <f>IF(AND(Table1[[#This Row],[Occurences in Magnum Permit List]]&gt;0, Table1[[#This Row],[Data Pull Permit Type]]="NewDrill"), "Y", "N")</f>
        <v>N</v>
      </c>
      <c r="F780" s="3" t="s">
        <v>89</v>
      </c>
      <c r="G780" s="3" t="s">
        <v>1667</v>
      </c>
      <c r="H780" s="8">
        <v>1</v>
      </c>
      <c r="I780" s="3" t="s">
        <v>275</v>
      </c>
      <c r="J780" s="3" t="str">
        <f>LEFT(Table1[[#This Row],[County/Parish]],LEN(Table1[[#This Row],[County/Parish]])-5)</f>
        <v>DEWITT</v>
      </c>
      <c r="K780" s="6">
        <v>12000</v>
      </c>
      <c r="L780" s="3" t="s">
        <v>93</v>
      </c>
      <c r="M780" s="3" t="s">
        <v>194</v>
      </c>
      <c r="N780" s="3" t="s">
        <v>95</v>
      </c>
      <c r="O780" s="3">
        <v>13950</v>
      </c>
      <c r="P780" s="5">
        <v>36773</v>
      </c>
      <c r="Q780" s="5">
        <v>34213</v>
      </c>
      <c r="R780" s="5">
        <v>35400</v>
      </c>
      <c r="S780" s="3">
        <v>39</v>
      </c>
      <c r="T780" s="3">
        <v>3028737</v>
      </c>
      <c r="V780" s="3">
        <v>12172</v>
      </c>
      <c r="X780" s="3">
        <v>26</v>
      </c>
      <c r="Y780" s="3">
        <v>2937</v>
      </c>
      <c r="Z780" s="3">
        <v>56596</v>
      </c>
      <c r="AA780" s="3">
        <v>516962</v>
      </c>
      <c r="AB780" s="3" t="s">
        <v>163</v>
      </c>
      <c r="AD780" s="3">
        <v>1999</v>
      </c>
      <c r="AE780" s="3">
        <v>2845</v>
      </c>
      <c r="AF780" s="3" t="s">
        <v>96</v>
      </c>
      <c r="AG780" s="3">
        <v>554451</v>
      </c>
      <c r="AH780" s="3">
        <v>95253</v>
      </c>
      <c r="AI780" s="3">
        <v>3201</v>
      </c>
      <c r="AJ780" s="3" t="s">
        <v>164</v>
      </c>
      <c r="AK780" s="3">
        <v>0</v>
      </c>
      <c r="AL780" s="3">
        <v>8</v>
      </c>
      <c r="AM780" s="3">
        <v>49</v>
      </c>
      <c r="AN780" s="3">
        <v>48567</v>
      </c>
      <c r="AO780" s="3">
        <v>89</v>
      </c>
      <c r="AP780" s="3">
        <v>2561</v>
      </c>
      <c r="AQ780" s="3">
        <v>724906</v>
      </c>
      <c r="AR780" s="5">
        <v>40634</v>
      </c>
      <c r="AS780" s="3">
        <v>19577</v>
      </c>
      <c r="AT780" s="3">
        <v>0</v>
      </c>
      <c r="AU780" s="3">
        <v>0</v>
      </c>
      <c r="AW780" s="3">
        <v>289874.29700000002</v>
      </c>
      <c r="AX780" s="3">
        <v>248830</v>
      </c>
      <c r="AY780" s="3">
        <v>3.45</v>
      </c>
      <c r="AZ780" s="3">
        <v>0</v>
      </c>
      <c r="BA780" s="3">
        <v>8.9</v>
      </c>
      <c r="BB780" s="3">
        <v>206186</v>
      </c>
      <c r="BC780" s="3">
        <v>5</v>
      </c>
      <c r="BD780" s="3">
        <v>1039</v>
      </c>
      <c r="BE780" s="3">
        <v>2</v>
      </c>
      <c r="BF780" s="3">
        <v>35403</v>
      </c>
      <c r="BG780" s="3">
        <v>5</v>
      </c>
      <c r="BH780" s="3">
        <v>212</v>
      </c>
      <c r="BI780" s="3">
        <v>5</v>
      </c>
      <c r="BJ780" s="3">
        <v>12030</v>
      </c>
      <c r="BK780" s="3">
        <v>12095</v>
      </c>
      <c r="BL780" s="3">
        <v>0.65</v>
      </c>
      <c r="BM780" s="3">
        <v>43.4</v>
      </c>
      <c r="BN780" s="5">
        <v>34210</v>
      </c>
      <c r="BO780" s="3">
        <v>1</v>
      </c>
      <c r="BP780" s="3">
        <v>1</v>
      </c>
      <c r="BQ780" s="3" t="s">
        <v>413</v>
      </c>
      <c r="BR780" s="3" t="s">
        <v>97</v>
      </c>
      <c r="BS780" s="3">
        <v>147318</v>
      </c>
      <c r="BT780" s="3">
        <v>65</v>
      </c>
      <c r="BV780" s="3" t="s">
        <v>939</v>
      </c>
      <c r="BW780" s="3" t="s">
        <v>99</v>
      </c>
      <c r="BX780" s="3">
        <v>2</v>
      </c>
      <c r="BY780" s="3" t="s">
        <v>100</v>
      </c>
      <c r="CA780" s="3" t="s">
        <v>101</v>
      </c>
      <c r="CD780" s="3">
        <v>28.843918599999999</v>
      </c>
      <c r="CE780" s="3">
        <v>653</v>
      </c>
      <c r="CF780" s="3">
        <v>-97.582838499999994</v>
      </c>
      <c r="CI780" s="3" t="s">
        <v>102</v>
      </c>
      <c r="CJ780" s="3" t="s">
        <v>89</v>
      </c>
      <c r="CK780" s="3" t="s">
        <v>801</v>
      </c>
      <c r="CL780" s="3">
        <v>186288</v>
      </c>
      <c r="CM780" s="3">
        <v>1957</v>
      </c>
      <c r="CN780" s="3">
        <v>567284</v>
      </c>
      <c r="CO780" s="3">
        <v>16135</v>
      </c>
      <c r="CP780" s="3">
        <v>0</v>
      </c>
    </row>
    <row r="781" spans="1:94" ht="60">
      <c r="A781" s="4">
        <v>42123309500000</v>
      </c>
      <c r="B781" s="7">
        <v>4212330950</v>
      </c>
      <c r="C781" s="4">
        <f>COUNTIF(Table2[API 10/UWI],Table1[[#This Row],[Cleaned API]])</f>
        <v>3</v>
      </c>
      <c r="D781" s="7" t="str">
        <f>IFERROR(INDEX(Table2[Permit Type],MATCH(Table1[[#This Row],[Cleaned API]],Table2[API 10/UWI],0)), "Not in Permit List")</f>
        <v>Recomplete</v>
      </c>
      <c r="E781" s="7" t="str">
        <f>IF(AND(Table1[[#This Row],[Occurences in Magnum Permit List]]&gt;0, Table1[[#This Row],[Data Pull Permit Type]]="NewDrill"), "Y", "N")</f>
        <v>N</v>
      </c>
      <c r="F781" s="3" t="s">
        <v>89</v>
      </c>
      <c r="G781" s="3" t="s">
        <v>518</v>
      </c>
      <c r="H781" s="8">
        <v>5</v>
      </c>
      <c r="I781" s="3" t="s">
        <v>275</v>
      </c>
      <c r="J781" s="3" t="str">
        <f>LEFT(Table1[[#This Row],[County/Parish]],LEN(Table1[[#This Row],[County/Parish]])-5)</f>
        <v>DEWITT</v>
      </c>
      <c r="K781" s="3" t="s">
        <v>519</v>
      </c>
      <c r="L781" s="3" t="s">
        <v>93</v>
      </c>
      <c r="M781" s="3" t="s">
        <v>94</v>
      </c>
      <c r="N781" s="3" t="s">
        <v>95</v>
      </c>
      <c r="O781" s="3">
        <v>5412</v>
      </c>
      <c r="P781" s="5">
        <v>32937</v>
      </c>
      <c r="Q781" s="5">
        <v>34029</v>
      </c>
      <c r="R781" s="5">
        <v>40483</v>
      </c>
      <c r="S781" s="3">
        <v>55</v>
      </c>
      <c r="T781" s="3">
        <v>55265</v>
      </c>
      <c r="Y781" s="3">
        <v>551</v>
      </c>
      <c r="Z781" s="3">
        <v>28184</v>
      </c>
      <c r="AA781" s="3">
        <v>9211</v>
      </c>
      <c r="AB781" s="3" t="s">
        <v>163</v>
      </c>
      <c r="AD781" s="3">
        <v>480</v>
      </c>
      <c r="AE781" s="3">
        <v>0</v>
      </c>
      <c r="AF781" s="3" t="s">
        <v>96</v>
      </c>
      <c r="AG781" s="3">
        <v>1949</v>
      </c>
      <c r="AH781" s="3">
        <v>325</v>
      </c>
      <c r="AI781" s="3">
        <v>56</v>
      </c>
      <c r="AJ781" s="3" t="s">
        <v>164</v>
      </c>
      <c r="AK781" s="3">
        <v>0</v>
      </c>
      <c r="AL781" s="3">
        <v>0</v>
      </c>
      <c r="AM781" s="3">
        <v>0</v>
      </c>
      <c r="AN781" s="3">
        <v>167</v>
      </c>
      <c r="AO781" s="3">
        <v>328</v>
      </c>
      <c r="AR781" s="5">
        <v>40087</v>
      </c>
      <c r="AT781" s="3">
        <v>0</v>
      </c>
      <c r="AU781" s="3">
        <v>0</v>
      </c>
      <c r="AZ781" s="3">
        <v>0</v>
      </c>
      <c r="BA781" s="3">
        <v>0</v>
      </c>
      <c r="BB781" s="3">
        <v>1537</v>
      </c>
      <c r="BC781" s="3">
        <v>145</v>
      </c>
      <c r="BF781" s="3">
        <v>256</v>
      </c>
      <c r="BG781" s="3">
        <v>145</v>
      </c>
      <c r="BH781" s="3">
        <v>2</v>
      </c>
      <c r="BI781" s="3">
        <v>145</v>
      </c>
      <c r="BJ781" s="3">
        <v>3400</v>
      </c>
      <c r="BK781" s="3">
        <v>3471</v>
      </c>
      <c r="BL781" s="3">
        <v>0.65</v>
      </c>
      <c r="BN781" s="5">
        <v>40250</v>
      </c>
      <c r="BO781" s="3">
        <v>1</v>
      </c>
      <c r="BP781" s="3">
        <v>1</v>
      </c>
      <c r="BQ781" s="3" t="s">
        <v>845</v>
      </c>
      <c r="BS781" s="3">
        <v>145447</v>
      </c>
      <c r="BT781" s="3">
        <v>71</v>
      </c>
      <c r="BV781" s="3" t="s">
        <v>520</v>
      </c>
      <c r="BW781" s="3" t="s">
        <v>99</v>
      </c>
      <c r="BX781" s="3">
        <v>2</v>
      </c>
      <c r="BY781" s="3" t="s">
        <v>100</v>
      </c>
      <c r="CA781" s="3" t="s">
        <v>101</v>
      </c>
      <c r="CD781" s="3">
        <v>28.948034700000001</v>
      </c>
      <c r="CE781" s="3">
        <v>153</v>
      </c>
      <c r="CF781" s="3">
        <v>-97.338719699999999</v>
      </c>
      <c r="CI781" s="3" t="s">
        <v>102</v>
      </c>
      <c r="CJ781" s="3" t="s">
        <v>89</v>
      </c>
      <c r="CK781" s="3" t="s">
        <v>521</v>
      </c>
      <c r="CL781" s="3">
        <v>186110</v>
      </c>
      <c r="CN781" s="3">
        <v>551</v>
      </c>
      <c r="CO781" s="3">
        <v>328</v>
      </c>
      <c r="CP781" s="3">
        <v>0</v>
      </c>
    </row>
    <row r="782" spans="1:94" ht="60">
      <c r="A782" s="4">
        <v>42297340410000</v>
      </c>
      <c r="B782" s="7">
        <v>4229734041</v>
      </c>
      <c r="C782" s="4">
        <f>COUNTIF(Table2[API 10/UWI],Table1[[#This Row],[Cleaned API]])</f>
        <v>0</v>
      </c>
      <c r="D782" s="7" t="str">
        <f>IFERROR(INDEX(Table2[Permit Type],MATCH(Table1[[#This Row],[Cleaned API]],Table2[API 10/UWI],0)), "Not in Permit List")</f>
        <v>Not in Permit List</v>
      </c>
      <c r="E782" s="7" t="str">
        <f>IF(AND(Table1[[#This Row],[Occurences in Magnum Permit List]]&gt;0, Table1[[#This Row],[Data Pull Permit Type]]="NewDrill"), "Y", "N")</f>
        <v>N</v>
      </c>
      <c r="F782" s="3" t="s">
        <v>89</v>
      </c>
      <c r="G782" s="3" t="s">
        <v>1679</v>
      </c>
      <c r="H782" s="9">
        <v>0.45833333333333331</v>
      </c>
      <c r="I782" s="3" t="s">
        <v>439</v>
      </c>
      <c r="J782" s="3" t="str">
        <f>LEFT(Table1[[#This Row],[County/Parish]],LEN(Table1[[#This Row],[County/Parish]])-5)</f>
        <v>LIVE OAK</v>
      </c>
      <c r="K782" s="3" t="s">
        <v>1680</v>
      </c>
      <c r="L782" s="3" t="s">
        <v>93</v>
      </c>
      <c r="M782" s="3" t="s">
        <v>194</v>
      </c>
      <c r="N782" s="3" t="s">
        <v>95</v>
      </c>
      <c r="O782" s="3">
        <v>11100</v>
      </c>
      <c r="P782" s="5">
        <v>33883</v>
      </c>
      <c r="Q782" s="5">
        <v>33970</v>
      </c>
      <c r="R782" s="5">
        <v>37561</v>
      </c>
      <c r="S782" s="3">
        <v>119</v>
      </c>
      <c r="T782" s="3">
        <v>1538948</v>
      </c>
      <c r="V782" s="3">
        <v>7212</v>
      </c>
      <c r="Y782" s="3">
        <v>72</v>
      </c>
      <c r="Z782" s="3">
        <v>16668</v>
      </c>
      <c r="AA782" s="3">
        <v>263703</v>
      </c>
      <c r="AB782" s="3" t="s">
        <v>163</v>
      </c>
      <c r="AC782" s="3">
        <v>24</v>
      </c>
      <c r="AD782" s="3">
        <v>3354</v>
      </c>
      <c r="AE782" s="3">
        <v>1680</v>
      </c>
      <c r="AF782" s="3" t="s">
        <v>96</v>
      </c>
      <c r="AG782" s="3">
        <v>189792</v>
      </c>
      <c r="AH782" s="3">
        <v>33312</v>
      </c>
      <c r="AI782" s="3">
        <v>2575</v>
      </c>
      <c r="AJ782" s="3" t="s">
        <v>164</v>
      </c>
      <c r="AK782" s="3">
        <v>13</v>
      </c>
      <c r="AL782" s="3">
        <v>231</v>
      </c>
      <c r="AM782" s="3">
        <v>1307</v>
      </c>
      <c r="AN782" s="3">
        <v>1387286</v>
      </c>
      <c r="AO782" s="3">
        <v>1</v>
      </c>
      <c r="AQ782" s="3">
        <v>1020</v>
      </c>
      <c r="AR782" s="5">
        <v>42644</v>
      </c>
      <c r="AS782" s="3">
        <v>12</v>
      </c>
      <c r="AT782" s="3">
        <v>0</v>
      </c>
      <c r="AU782" s="3">
        <v>0</v>
      </c>
      <c r="AV782" s="3">
        <v>97030</v>
      </c>
      <c r="AX782" s="3">
        <v>213390</v>
      </c>
      <c r="AZ782" s="3">
        <v>10.3</v>
      </c>
      <c r="BA782" s="3">
        <v>0</v>
      </c>
      <c r="BB782" s="3">
        <v>43473</v>
      </c>
      <c r="BC782" s="3">
        <v>3</v>
      </c>
      <c r="BD782" s="3">
        <v>382</v>
      </c>
      <c r="BE782" s="3">
        <v>3</v>
      </c>
      <c r="BF782" s="3">
        <v>7628</v>
      </c>
      <c r="BG782" s="3">
        <v>3</v>
      </c>
      <c r="BH782" s="3">
        <v>46</v>
      </c>
      <c r="BI782" s="3">
        <v>3</v>
      </c>
      <c r="BJ782" s="3">
        <v>10109</v>
      </c>
      <c r="BK782" s="3">
        <v>10178</v>
      </c>
      <c r="BL782" s="3">
        <v>0.65</v>
      </c>
      <c r="BN782" s="5">
        <v>33988</v>
      </c>
      <c r="BO782" s="3">
        <v>1</v>
      </c>
      <c r="BP782" s="3">
        <v>1</v>
      </c>
      <c r="BQ782" s="3" t="s">
        <v>807</v>
      </c>
      <c r="BR782" s="3" t="s">
        <v>97</v>
      </c>
      <c r="BS782" s="3">
        <v>144444</v>
      </c>
      <c r="BT782" s="3">
        <v>69</v>
      </c>
      <c r="BV782" s="3" t="s">
        <v>1681</v>
      </c>
      <c r="BW782" s="3" t="s">
        <v>99</v>
      </c>
      <c r="BX782" s="3">
        <v>2</v>
      </c>
      <c r="BY782" s="3" t="s">
        <v>100</v>
      </c>
      <c r="BZ782" s="3">
        <v>388</v>
      </c>
      <c r="CA782" s="3" t="s">
        <v>101</v>
      </c>
      <c r="CD782" s="3">
        <v>28.159186399999999</v>
      </c>
      <c r="CE782" s="3">
        <v>836</v>
      </c>
      <c r="CF782" s="3">
        <v>-98.329572799999994</v>
      </c>
      <c r="CI782" s="3" t="s">
        <v>102</v>
      </c>
      <c r="CJ782" s="3" t="s">
        <v>89</v>
      </c>
      <c r="CK782" s="3" t="s">
        <v>1682</v>
      </c>
      <c r="CL782" s="3">
        <v>186018</v>
      </c>
      <c r="CN782" s="3">
        <v>1030</v>
      </c>
      <c r="CO782" s="3">
        <v>11</v>
      </c>
      <c r="CP782" s="3">
        <v>0</v>
      </c>
    </row>
    <row r="783" spans="1:94" ht="75">
      <c r="A783" s="4">
        <v>42469000260000</v>
      </c>
      <c r="B783" s="7">
        <v>4246900026</v>
      </c>
      <c r="C783" s="4">
        <f>COUNTIF(Table2[API 10/UWI],Table1[[#This Row],[Cleaned API]])</f>
        <v>1</v>
      </c>
      <c r="D783" s="7" t="str">
        <f>IFERROR(INDEX(Table2[Permit Type],MATCH(Table1[[#This Row],[Cleaned API]],Table2[API 10/UWI],0)), "Not in Permit List")</f>
        <v>Recomplete</v>
      </c>
      <c r="E783" s="7" t="str">
        <f>IF(AND(Table1[[#This Row],[Occurences in Magnum Permit List]]&gt;0, Table1[[#This Row],[Data Pull Permit Type]]="NewDrill"), "Y", "N")</f>
        <v>N</v>
      </c>
      <c r="F783" s="3" t="s">
        <v>502</v>
      </c>
      <c r="G783" s="3" t="s">
        <v>1322</v>
      </c>
      <c r="H783" s="8">
        <v>1</v>
      </c>
      <c r="I783" s="3" t="s">
        <v>91</v>
      </c>
      <c r="J783" s="3" t="str">
        <f>LEFT(Table1[[#This Row],[County/Parish]],LEN(Table1[[#This Row],[County/Parish]])-5)</f>
        <v>VICTORIA</v>
      </c>
      <c r="K783" s="3" t="s">
        <v>623</v>
      </c>
      <c r="L783" s="3" t="s">
        <v>93</v>
      </c>
      <c r="M783" s="3" t="s">
        <v>94</v>
      </c>
      <c r="N783" s="3" t="s">
        <v>95</v>
      </c>
      <c r="O783" s="3">
        <v>8290</v>
      </c>
      <c r="P783" s="5">
        <v>32224</v>
      </c>
      <c r="Q783" s="5">
        <v>33817</v>
      </c>
      <c r="R783" s="5">
        <v>35065</v>
      </c>
      <c r="S783" s="3">
        <v>41</v>
      </c>
      <c r="T783" s="3">
        <v>225005</v>
      </c>
      <c r="V783" s="3">
        <v>349</v>
      </c>
      <c r="Y783" s="3">
        <v>826</v>
      </c>
      <c r="Z783" s="3">
        <v>1752</v>
      </c>
      <c r="AA783" s="3">
        <v>37850</v>
      </c>
      <c r="AD783" s="3">
        <v>7293</v>
      </c>
      <c r="AE783" s="3">
        <v>0</v>
      </c>
      <c r="AF783" s="3" t="s">
        <v>96</v>
      </c>
      <c r="AG783" s="3">
        <v>26474</v>
      </c>
      <c r="AH783" s="3">
        <v>4412</v>
      </c>
      <c r="AI783" s="3">
        <v>233</v>
      </c>
      <c r="AK783" s="3">
        <v>0</v>
      </c>
      <c r="AL783" s="3">
        <v>26</v>
      </c>
      <c r="AM783" s="3">
        <v>155</v>
      </c>
      <c r="AN783" s="3">
        <v>155000</v>
      </c>
      <c r="AO783" s="3">
        <v>8</v>
      </c>
      <c r="AQ783" s="3">
        <v>62856</v>
      </c>
      <c r="AR783" s="5">
        <v>35034</v>
      </c>
      <c r="AS783" s="3">
        <v>427</v>
      </c>
      <c r="AT783" s="3">
        <v>715</v>
      </c>
      <c r="AU783" s="3">
        <v>975</v>
      </c>
      <c r="AW783" s="3">
        <v>194939.82800000001</v>
      </c>
      <c r="AX783" s="3">
        <v>644710</v>
      </c>
      <c r="AY783" s="3">
        <v>5.13</v>
      </c>
      <c r="AZ783" s="3">
        <v>0</v>
      </c>
      <c r="BA783" s="3">
        <v>0</v>
      </c>
      <c r="BB783" s="3">
        <v>7293</v>
      </c>
      <c r="BC783" s="3">
        <v>1</v>
      </c>
      <c r="BD783" s="3">
        <v>144</v>
      </c>
      <c r="BE783" s="3">
        <v>7</v>
      </c>
      <c r="BF783" s="3">
        <v>1216</v>
      </c>
      <c r="BG783" s="3">
        <v>1</v>
      </c>
      <c r="BH783" s="3">
        <v>7</v>
      </c>
      <c r="BI783" s="3">
        <v>1</v>
      </c>
      <c r="BJ783" s="3">
        <v>3486</v>
      </c>
      <c r="BK783" s="3">
        <v>3490</v>
      </c>
      <c r="BL783" s="3">
        <v>0.65</v>
      </c>
      <c r="BM783" s="3">
        <v>40.1</v>
      </c>
      <c r="BN783" s="5">
        <v>30376</v>
      </c>
      <c r="BO783" s="3">
        <v>1</v>
      </c>
      <c r="BP783" s="3">
        <v>1</v>
      </c>
      <c r="BQ783" s="3" t="s">
        <v>502</v>
      </c>
      <c r="BR783" s="3" t="s">
        <v>165</v>
      </c>
      <c r="BS783" s="3">
        <v>142688</v>
      </c>
      <c r="BT783" s="3">
        <v>4</v>
      </c>
      <c r="BV783" s="3" t="s">
        <v>1673</v>
      </c>
      <c r="BW783" s="3" t="s">
        <v>99</v>
      </c>
      <c r="BX783" s="3">
        <v>2</v>
      </c>
      <c r="BY783" s="3" t="s">
        <v>100</v>
      </c>
      <c r="BZ783" s="3">
        <v>8</v>
      </c>
      <c r="CA783" s="3" t="s">
        <v>101</v>
      </c>
      <c r="CD783" s="3">
        <v>29.064217899999999</v>
      </c>
      <c r="CE783" s="3">
        <v>439</v>
      </c>
      <c r="CF783" s="3">
        <v>-97.005004799999995</v>
      </c>
      <c r="CI783" s="3" t="s">
        <v>102</v>
      </c>
      <c r="CJ783" s="3" t="s">
        <v>502</v>
      </c>
      <c r="CK783" s="3" t="s">
        <v>1324</v>
      </c>
      <c r="CL783" s="3">
        <v>185853</v>
      </c>
      <c r="CM783" s="3">
        <v>349</v>
      </c>
      <c r="CN783" s="3">
        <v>68034</v>
      </c>
      <c r="CO783" s="3">
        <v>585</v>
      </c>
      <c r="CP783" s="3">
        <v>0</v>
      </c>
    </row>
    <row r="784" spans="1:94" ht="45">
      <c r="A784" s="4">
        <v>42123312800000</v>
      </c>
      <c r="B784" s="7">
        <v>4212331280</v>
      </c>
      <c r="C784" s="4">
        <f>COUNTIF(Table2[API 10/UWI],Table1[[#This Row],[Cleaned API]])</f>
        <v>0</v>
      </c>
      <c r="D784" s="7" t="str">
        <f>IFERROR(INDEX(Table2[Permit Type],MATCH(Table1[[#This Row],[Cleaned API]],Table2[API 10/UWI],0)), "Not in Permit List")</f>
        <v>Not in Permit List</v>
      </c>
      <c r="E784" s="7" t="str">
        <f>IF(AND(Table1[[#This Row],[Occurences in Magnum Permit List]]&gt;0, Table1[[#This Row],[Data Pull Permit Type]]="NewDrill"), "Y", "N")</f>
        <v>N</v>
      </c>
      <c r="F784" s="3" t="s">
        <v>89</v>
      </c>
      <c r="G784" s="3" t="s">
        <v>529</v>
      </c>
      <c r="H784" s="8">
        <v>2</v>
      </c>
      <c r="I784" s="3" t="s">
        <v>275</v>
      </c>
      <c r="J784" s="3" t="str">
        <f>LEFT(Table1[[#This Row],[County/Parish]],LEN(Table1[[#This Row],[County/Parish]])-5)</f>
        <v>DEWITT</v>
      </c>
      <c r="K784" s="3" t="s">
        <v>530</v>
      </c>
      <c r="L784" s="3" t="s">
        <v>93</v>
      </c>
      <c r="M784" s="3" t="s">
        <v>194</v>
      </c>
      <c r="N784" s="3" t="s">
        <v>95</v>
      </c>
      <c r="O784" s="3">
        <v>7950</v>
      </c>
      <c r="P784" s="5">
        <v>33379</v>
      </c>
      <c r="Q784" s="5">
        <v>33390</v>
      </c>
      <c r="R784" s="5">
        <v>34090</v>
      </c>
      <c r="S784" s="3">
        <v>19</v>
      </c>
      <c r="T784" s="3">
        <v>57241</v>
      </c>
      <c r="V784" s="3">
        <v>2</v>
      </c>
      <c r="Y784" s="3">
        <v>209</v>
      </c>
      <c r="Z784" s="3">
        <v>83954</v>
      </c>
      <c r="AA784" s="3">
        <v>9542</v>
      </c>
      <c r="AB784" s="3" t="s">
        <v>163</v>
      </c>
      <c r="AD784" s="3">
        <v>5534</v>
      </c>
      <c r="AE784" s="3">
        <v>2</v>
      </c>
      <c r="AF784" s="3" t="s">
        <v>96</v>
      </c>
      <c r="AG784" s="3">
        <v>39021</v>
      </c>
      <c r="AH784" s="3">
        <v>6505</v>
      </c>
      <c r="AI784" s="3">
        <v>57229</v>
      </c>
      <c r="AJ784" s="3" t="s">
        <v>164</v>
      </c>
      <c r="AK784" s="3">
        <v>0</v>
      </c>
      <c r="AL784" s="3">
        <v>52</v>
      </c>
      <c r="AM784" s="3">
        <v>314</v>
      </c>
      <c r="AN784" s="3">
        <v>313871</v>
      </c>
      <c r="AO784" s="3">
        <v>307</v>
      </c>
      <c r="AP784" s="3">
        <v>2</v>
      </c>
      <c r="AQ784" s="3">
        <v>54849</v>
      </c>
      <c r="AR784" s="5">
        <v>34790</v>
      </c>
      <c r="AS784" s="3">
        <v>80444</v>
      </c>
      <c r="AT784" s="3">
        <v>0</v>
      </c>
      <c r="AU784" s="3">
        <v>0</v>
      </c>
      <c r="AX784" s="3">
        <v>28620500</v>
      </c>
      <c r="AZ784" s="3">
        <v>0</v>
      </c>
      <c r="BA784" s="3">
        <v>0</v>
      </c>
      <c r="BB784" s="3">
        <v>9730</v>
      </c>
      <c r="BC784" s="3">
        <v>2</v>
      </c>
      <c r="BD784" s="3">
        <v>2</v>
      </c>
      <c r="BE784" s="3">
        <v>1</v>
      </c>
      <c r="BF784" s="3">
        <v>1622</v>
      </c>
      <c r="BG784" s="3">
        <v>2</v>
      </c>
      <c r="BH784" s="3">
        <v>10</v>
      </c>
      <c r="BI784" s="3">
        <v>2</v>
      </c>
      <c r="BJ784" s="3">
        <v>2744</v>
      </c>
      <c r="BK784" s="3">
        <v>3640</v>
      </c>
      <c r="BL784" s="3">
        <v>0.56999999999999995</v>
      </c>
      <c r="BN784" s="5">
        <v>34684</v>
      </c>
      <c r="BO784" s="3">
        <v>1</v>
      </c>
      <c r="BP784" s="3">
        <v>1</v>
      </c>
      <c r="BS784" s="3">
        <v>139078</v>
      </c>
      <c r="BT784" s="3">
        <v>896</v>
      </c>
      <c r="BV784" s="3" t="s">
        <v>520</v>
      </c>
      <c r="BW784" s="3" t="s">
        <v>99</v>
      </c>
      <c r="BX784" s="3">
        <v>2</v>
      </c>
      <c r="BY784" s="3" t="s">
        <v>100</v>
      </c>
      <c r="CA784" s="3" t="s">
        <v>101</v>
      </c>
      <c r="CD784" s="3">
        <v>28.958665499999999</v>
      </c>
      <c r="CE784" s="3">
        <v>335</v>
      </c>
      <c r="CF784" s="3">
        <v>-97.324520300000003</v>
      </c>
      <c r="CI784" s="3" t="s">
        <v>102</v>
      </c>
      <c r="CJ784" s="3" t="s">
        <v>89</v>
      </c>
      <c r="CK784" s="3" t="s">
        <v>531</v>
      </c>
      <c r="CL784" s="3">
        <v>185446</v>
      </c>
      <c r="CN784" s="3">
        <v>2392</v>
      </c>
      <c r="CO784" s="3">
        <v>3510</v>
      </c>
      <c r="CP784" s="3">
        <v>0</v>
      </c>
    </row>
    <row r="785" spans="1:94" ht="75">
      <c r="A785" s="4">
        <v>42123316120000</v>
      </c>
      <c r="B785" s="7">
        <v>4212331612</v>
      </c>
      <c r="C785" s="4">
        <f>COUNTIF(Table2[API 10/UWI],Table1[[#This Row],[Cleaned API]])</f>
        <v>0</v>
      </c>
      <c r="D785" s="7" t="str">
        <f>IFERROR(INDEX(Table2[Permit Type],MATCH(Table1[[#This Row],[Cleaned API]],Table2[API 10/UWI],0)), "Not in Permit List")</f>
        <v>Not in Permit List</v>
      </c>
      <c r="E785" s="7" t="str">
        <f>IF(AND(Table1[[#This Row],[Occurences in Magnum Permit List]]&gt;0, Table1[[#This Row],[Data Pull Permit Type]]="NewDrill"), "Y", "N")</f>
        <v>N</v>
      </c>
      <c r="F785" s="3" t="s">
        <v>89</v>
      </c>
      <c r="G785" s="3" t="s">
        <v>1683</v>
      </c>
      <c r="H785" s="8">
        <v>1</v>
      </c>
      <c r="I785" s="3" t="s">
        <v>275</v>
      </c>
      <c r="J785" s="3" t="str">
        <f>LEFT(Table1[[#This Row],[County/Parish]],LEN(Table1[[#This Row],[County/Parish]])-5)</f>
        <v>DEWITT</v>
      </c>
      <c r="K785" s="3" t="s">
        <v>1684</v>
      </c>
      <c r="L785" s="3" t="s">
        <v>93</v>
      </c>
      <c r="M785" s="3" t="s">
        <v>94</v>
      </c>
      <c r="N785" s="3" t="s">
        <v>95</v>
      </c>
      <c r="O785" s="3">
        <v>12500</v>
      </c>
      <c r="P785" s="5">
        <v>32908</v>
      </c>
      <c r="Q785" s="5">
        <v>33270</v>
      </c>
      <c r="R785" s="5">
        <v>39203</v>
      </c>
      <c r="S785" s="3">
        <v>22</v>
      </c>
      <c r="T785" s="3">
        <v>90448</v>
      </c>
      <c r="V785" s="3">
        <v>1430</v>
      </c>
      <c r="Y785" s="3">
        <v>1956</v>
      </c>
      <c r="Z785" s="3">
        <v>11912</v>
      </c>
      <c r="AA785" s="3">
        <v>16505</v>
      </c>
      <c r="AB785" s="3" t="s">
        <v>163</v>
      </c>
      <c r="AC785" s="3">
        <v>120</v>
      </c>
      <c r="AD785" s="3">
        <v>7896</v>
      </c>
      <c r="AE785" s="3">
        <v>830</v>
      </c>
      <c r="AF785" s="3" t="s">
        <v>96</v>
      </c>
      <c r="AG785" s="3">
        <v>56860</v>
      </c>
      <c r="AH785" s="3">
        <v>10307</v>
      </c>
      <c r="AI785" s="3">
        <v>6624</v>
      </c>
      <c r="AJ785" s="3" t="s">
        <v>164</v>
      </c>
      <c r="AK785" s="3">
        <v>12</v>
      </c>
      <c r="AL785" s="3">
        <v>151</v>
      </c>
      <c r="AM785" s="3">
        <v>837</v>
      </c>
      <c r="AN785" s="3">
        <v>908548</v>
      </c>
      <c r="AO785" s="3">
        <v>1449</v>
      </c>
      <c r="AR785" s="5">
        <v>39224</v>
      </c>
      <c r="AT785" s="3">
        <v>40</v>
      </c>
      <c r="AU785" s="3">
        <v>2800</v>
      </c>
      <c r="AV785" s="3">
        <v>69920</v>
      </c>
      <c r="AX785" s="3">
        <v>63250</v>
      </c>
      <c r="AZ785" s="3">
        <v>14.3</v>
      </c>
      <c r="BA785" s="3">
        <v>0</v>
      </c>
      <c r="BB785" s="3">
        <v>25939</v>
      </c>
      <c r="BC785" s="3">
        <v>2</v>
      </c>
      <c r="BD785" s="3">
        <v>371</v>
      </c>
      <c r="BE785" s="3">
        <v>2</v>
      </c>
      <c r="BF785" s="3">
        <v>4694</v>
      </c>
      <c r="BG785" s="3">
        <v>2</v>
      </c>
      <c r="BH785" s="3">
        <v>28</v>
      </c>
      <c r="BI785" s="3">
        <v>2</v>
      </c>
      <c r="BJ785" s="3">
        <v>10410</v>
      </c>
      <c r="BK785" s="3">
        <v>10432</v>
      </c>
      <c r="BL785" s="3">
        <v>0.66</v>
      </c>
      <c r="BN785" s="5">
        <v>33359</v>
      </c>
      <c r="BO785" s="3">
        <v>1</v>
      </c>
      <c r="BP785" s="3">
        <v>1</v>
      </c>
      <c r="BQ785" s="3" t="s">
        <v>428</v>
      </c>
      <c r="BR785" s="3" t="s">
        <v>212</v>
      </c>
      <c r="BS785" s="3">
        <v>138470</v>
      </c>
      <c r="BT785" s="3">
        <v>22</v>
      </c>
      <c r="BV785" s="3" t="s">
        <v>277</v>
      </c>
      <c r="BW785" s="3" t="s">
        <v>99</v>
      </c>
      <c r="BX785" s="3">
        <v>2</v>
      </c>
      <c r="BY785" s="3" t="s">
        <v>100</v>
      </c>
      <c r="CA785" s="3" t="s">
        <v>101</v>
      </c>
      <c r="CD785" s="3">
        <v>28.966609399999999</v>
      </c>
      <c r="CE785" s="3">
        <v>455</v>
      </c>
      <c r="CF785" s="3">
        <v>-97.407637699999995</v>
      </c>
      <c r="CI785" s="3" t="s">
        <v>102</v>
      </c>
      <c r="CJ785" s="3" t="s">
        <v>89</v>
      </c>
      <c r="CK785" s="3" t="s">
        <v>278</v>
      </c>
      <c r="CL785" s="3">
        <v>185376</v>
      </c>
      <c r="CN785" s="3">
        <v>1956</v>
      </c>
      <c r="CO785" s="3">
        <v>1449</v>
      </c>
      <c r="CP785" s="3">
        <v>0</v>
      </c>
    </row>
    <row r="786" spans="1:94" ht="60">
      <c r="A786" s="4">
        <v>42123309500000</v>
      </c>
      <c r="B786" s="7">
        <v>4212330950</v>
      </c>
      <c r="C786" s="4">
        <f>COUNTIF(Table2[API 10/UWI],Table1[[#This Row],[Cleaned API]])</f>
        <v>3</v>
      </c>
      <c r="D786" s="7" t="str">
        <f>IFERROR(INDEX(Table2[Permit Type],MATCH(Table1[[#This Row],[Cleaned API]],Table2[API 10/UWI],0)), "Not in Permit List")</f>
        <v>Recomplete</v>
      </c>
      <c r="E786" s="7" t="str">
        <f>IF(AND(Table1[[#This Row],[Occurences in Magnum Permit List]]&gt;0, Table1[[#This Row],[Data Pull Permit Type]]="NewDrill"), "Y", "N")</f>
        <v>N</v>
      </c>
      <c r="F786" s="3" t="s">
        <v>502</v>
      </c>
      <c r="G786" s="3" t="s">
        <v>1685</v>
      </c>
      <c r="H786" s="8">
        <v>5</v>
      </c>
      <c r="I786" s="3" t="s">
        <v>275</v>
      </c>
      <c r="J786" s="3" t="str">
        <f>LEFT(Table1[[#This Row],[County/Parish]],LEN(Table1[[#This Row],[County/Parish]])-5)</f>
        <v>DEWITT</v>
      </c>
      <c r="K786" s="3" t="s">
        <v>1686</v>
      </c>
      <c r="L786" s="3" t="s">
        <v>93</v>
      </c>
      <c r="M786" s="3" t="s">
        <v>94</v>
      </c>
      <c r="N786" s="3" t="s">
        <v>95</v>
      </c>
      <c r="O786" s="3">
        <v>5412</v>
      </c>
      <c r="P786" s="5">
        <v>32937</v>
      </c>
      <c r="Q786" s="5">
        <v>32933</v>
      </c>
      <c r="R786" s="5">
        <v>33512</v>
      </c>
      <c r="S786" s="3">
        <v>17</v>
      </c>
      <c r="T786" s="3">
        <v>14794</v>
      </c>
      <c r="Y786" s="3">
        <v>184</v>
      </c>
      <c r="Z786" s="3">
        <v>0</v>
      </c>
      <c r="AA786" s="3">
        <v>2466</v>
      </c>
      <c r="AB786" s="3" t="s">
        <v>163</v>
      </c>
      <c r="AD786" s="3">
        <v>1350</v>
      </c>
      <c r="AE786" s="3">
        <v>0</v>
      </c>
      <c r="AF786" s="3" t="s">
        <v>96</v>
      </c>
      <c r="AG786" s="3">
        <v>7037</v>
      </c>
      <c r="AH786" s="3">
        <v>1173</v>
      </c>
      <c r="AI786" s="3">
        <v>0</v>
      </c>
      <c r="AJ786" s="3" t="s">
        <v>164</v>
      </c>
      <c r="AK786" s="3">
        <v>0</v>
      </c>
      <c r="AL786" s="3">
        <v>9</v>
      </c>
      <c r="AM786" s="3">
        <v>52</v>
      </c>
      <c r="AN786" s="3">
        <v>52067</v>
      </c>
      <c r="AO786" s="3">
        <v>0</v>
      </c>
      <c r="AQ786" s="3">
        <v>11217</v>
      </c>
      <c r="AR786" s="5">
        <v>33179</v>
      </c>
      <c r="AS786" s="3">
        <v>0</v>
      </c>
      <c r="AT786" s="3">
        <v>900</v>
      </c>
      <c r="AU786" s="3">
        <v>1000</v>
      </c>
      <c r="AZ786" s="3">
        <v>0</v>
      </c>
      <c r="BA786" s="3">
        <v>0</v>
      </c>
      <c r="BB786" s="3">
        <v>2090</v>
      </c>
      <c r="BC786" s="3">
        <v>8</v>
      </c>
      <c r="BF786" s="3">
        <v>348</v>
      </c>
      <c r="BG786" s="3">
        <v>8</v>
      </c>
      <c r="BH786" s="3">
        <v>2</v>
      </c>
      <c r="BI786" s="3">
        <v>7</v>
      </c>
      <c r="BJ786" s="3">
        <v>3084</v>
      </c>
      <c r="BK786" s="3">
        <v>3087</v>
      </c>
      <c r="BL786" s="3">
        <v>0.57999999999999996</v>
      </c>
      <c r="BN786" s="5">
        <v>32946</v>
      </c>
      <c r="BO786" s="3">
        <v>1</v>
      </c>
      <c r="BP786" s="3">
        <v>1</v>
      </c>
      <c r="BQ786" s="3" t="s">
        <v>1373</v>
      </c>
      <c r="BR786" s="3" t="s">
        <v>1041</v>
      </c>
      <c r="BS786" s="3">
        <v>135252</v>
      </c>
      <c r="BT786" s="3">
        <v>3</v>
      </c>
      <c r="BV786" s="3" t="s">
        <v>520</v>
      </c>
      <c r="BW786" s="3" t="s">
        <v>99</v>
      </c>
      <c r="BX786" s="3">
        <v>2</v>
      </c>
      <c r="BY786" s="3" t="s">
        <v>100</v>
      </c>
      <c r="CA786" s="3" t="s">
        <v>101</v>
      </c>
      <c r="CD786" s="3">
        <v>28.948034700000001</v>
      </c>
      <c r="CE786" s="3">
        <v>153</v>
      </c>
      <c r="CF786" s="3">
        <v>-97.338719699999999</v>
      </c>
      <c r="CI786" s="3" t="s">
        <v>102</v>
      </c>
      <c r="CJ786" s="3" t="s">
        <v>502</v>
      </c>
      <c r="CK786" s="3" t="s">
        <v>521</v>
      </c>
      <c r="CL786" s="3">
        <v>184995</v>
      </c>
      <c r="CN786" s="3">
        <v>3577</v>
      </c>
      <c r="CO786" s="3">
        <v>0</v>
      </c>
      <c r="CP786" s="3">
        <v>0</v>
      </c>
    </row>
    <row r="787" spans="1:94" ht="75">
      <c r="A787" s="4">
        <v>42285320310000</v>
      </c>
      <c r="B787" s="7">
        <v>4228532031</v>
      </c>
      <c r="C787" s="4">
        <f>COUNTIF(Table2[API 10/UWI],Table1[[#This Row],[Cleaned API]])</f>
        <v>0</v>
      </c>
      <c r="D787" s="7" t="str">
        <f>IFERROR(INDEX(Table2[Permit Type],MATCH(Table1[[#This Row],[Cleaned API]],Table2[API 10/UWI],0)), "Not in Permit List")</f>
        <v>Not in Permit List</v>
      </c>
      <c r="E787" s="7" t="str">
        <f>IF(AND(Table1[[#This Row],[Occurences in Magnum Permit List]]&gt;0, Table1[[#This Row],[Data Pull Permit Type]]="NewDrill"), "Y", "N")</f>
        <v>N</v>
      </c>
      <c r="F787" s="3" t="s">
        <v>89</v>
      </c>
      <c r="G787" s="3" t="s">
        <v>1687</v>
      </c>
      <c r="H787" s="8">
        <v>1</v>
      </c>
      <c r="I787" s="3" t="s">
        <v>228</v>
      </c>
      <c r="J787" s="3" t="str">
        <f>LEFT(Table1[[#This Row],[County/Parish]],LEN(Table1[[#This Row],[County/Parish]])-5)</f>
        <v>LAVACA</v>
      </c>
      <c r="K787" s="3">
        <v>12010</v>
      </c>
      <c r="L787" s="3" t="s">
        <v>93</v>
      </c>
      <c r="M787" s="3" t="s">
        <v>94</v>
      </c>
      <c r="N787" s="3" t="s">
        <v>95</v>
      </c>
      <c r="O787" s="3">
        <v>13150</v>
      </c>
      <c r="P787" s="5">
        <v>32501</v>
      </c>
      <c r="Q787" s="5">
        <v>32874</v>
      </c>
      <c r="R787" s="5">
        <v>43617</v>
      </c>
      <c r="S787" s="3">
        <v>323</v>
      </c>
      <c r="T787" s="3">
        <v>1732635</v>
      </c>
      <c r="V787" s="3">
        <v>28505</v>
      </c>
      <c r="X787" s="3">
        <v>129</v>
      </c>
      <c r="Z787" s="3">
        <v>58190</v>
      </c>
      <c r="AA787" s="3">
        <v>317277</v>
      </c>
      <c r="AB787" s="3" t="s">
        <v>163</v>
      </c>
      <c r="AD787" s="3">
        <v>170</v>
      </c>
      <c r="AE787" s="3">
        <v>3532</v>
      </c>
      <c r="AF787" s="3" t="s">
        <v>96</v>
      </c>
      <c r="AG787" s="3">
        <v>206074</v>
      </c>
      <c r="AH787" s="3">
        <v>37878</v>
      </c>
      <c r="AI787" s="3">
        <v>3230</v>
      </c>
      <c r="AJ787" s="3" t="s">
        <v>164</v>
      </c>
      <c r="AK787" s="3">
        <v>15</v>
      </c>
      <c r="AL787" s="3">
        <v>156</v>
      </c>
      <c r="AM787" s="3">
        <v>847</v>
      </c>
      <c r="AN787" s="3">
        <v>936286</v>
      </c>
      <c r="AO787" s="3">
        <v>0</v>
      </c>
      <c r="AR787" s="5">
        <v>39408</v>
      </c>
      <c r="AT787" s="3">
        <v>845</v>
      </c>
      <c r="AU787" s="3">
        <v>3490</v>
      </c>
      <c r="AV787" s="3">
        <v>56870</v>
      </c>
      <c r="AX787" s="3">
        <v>60780</v>
      </c>
      <c r="AZ787" s="3">
        <v>17.600000000000001</v>
      </c>
      <c r="BB787" s="3">
        <v>49889</v>
      </c>
      <c r="BC787" s="3">
        <v>3</v>
      </c>
      <c r="BD787" s="3">
        <v>830</v>
      </c>
      <c r="BE787" s="3">
        <v>2</v>
      </c>
      <c r="BF787" s="3">
        <v>9145</v>
      </c>
      <c r="BG787" s="3">
        <v>3</v>
      </c>
      <c r="BH787" s="3">
        <v>55</v>
      </c>
      <c r="BI787" s="3">
        <v>3</v>
      </c>
      <c r="BJ787" s="3">
        <v>12078</v>
      </c>
      <c r="BK787" s="3">
        <v>12092</v>
      </c>
      <c r="BL787" s="3">
        <v>0.71</v>
      </c>
      <c r="BM787" s="3">
        <v>46.2</v>
      </c>
      <c r="BN787" s="5">
        <v>32566</v>
      </c>
      <c r="BO787" s="3">
        <v>1</v>
      </c>
      <c r="BP787" s="3">
        <v>1</v>
      </c>
      <c r="BQ787" s="3" t="s">
        <v>1688</v>
      </c>
      <c r="BR787" s="3" t="s">
        <v>212</v>
      </c>
      <c r="BS787" s="3">
        <v>133437</v>
      </c>
      <c r="BT787" s="3">
        <v>14</v>
      </c>
      <c r="BV787" s="3" t="s">
        <v>1689</v>
      </c>
      <c r="BW787" s="3" t="s">
        <v>99</v>
      </c>
      <c r="BX787" s="3">
        <v>2</v>
      </c>
      <c r="BY787" s="3" t="s">
        <v>100</v>
      </c>
      <c r="CA787" s="3" t="s">
        <v>101</v>
      </c>
      <c r="CD787" s="3">
        <v>29.2493175</v>
      </c>
      <c r="CE787" s="3">
        <v>492</v>
      </c>
      <c r="CF787" s="3">
        <v>-96.751125099999996</v>
      </c>
      <c r="CI787" s="3" t="s">
        <v>102</v>
      </c>
      <c r="CJ787" s="3" t="s">
        <v>89</v>
      </c>
      <c r="CK787" s="3" t="s">
        <v>1690</v>
      </c>
      <c r="CL787" s="3">
        <v>184833</v>
      </c>
      <c r="CM787" s="3">
        <v>129</v>
      </c>
      <c r="CO787" s="3">
        <v>0</v>
      </c>
      <c r="CP787" s="3">
        <v>0</v>
      </c>
    </row>
    <row r="788" spans="1:94" ht="60">
      <c r="A788" s="4">
        <v>42297339150000</v>
      </c>
      <c r="B788" s="7">
        <v>4229733915</v>
      </c>
      <c r="C788" s="4">
        <f>COUNTIF(Table2[API 10/UWI],Table1[[#This Row],[Cleaned API]])</f>
        <v>0</v>
      </c>
      <c r="D788" s="7" t="str">
        <f>IFERROR(INDEX(Table2[Permit Type],MATCH(Table1[[#This Row],[Cleaned API]],Table2[API 10/UWI],0)), "Not in Permit List")</f>
        <v>Not in Permit List</v>
      </c>
      <c r="E788" s="7" t="str">
        <f>IF(AND(Table1[[#This Row],[Occurences in Magnum Permit List]]&gt;0, Table1[[#This Row],[Data Pull Permit Type]]="NewDrill"), "Y", "N")</f>
        <v>N</v>
      </c>
      <c r="F788" s="3" t="s">
        <v>89</v>
      </c>
      <c r="G788" s="3" t="s">
        <v>526</v>
      </c>
      <c r="H788" s="8" t="s">
        <v>1691</v>
      </c>
      <c r="I788" s="3" t="s">
        <v>439</v>
      </c>
      <c r="J788" s="3" t="str">
        <f>LEFT(Table1[[#This Row],[County/Parish]],LEN(Table1[[#This Row],[County/Parish]])-5)</f>
        <v>LIVE OAK</v>
      </c>
      <c r="K788" s="3" t="s">
        <v>1692</v>
      </c>
      <c r="L788" s="3" t="s">
        <v>93</v>
      </c>
      <c r="M788" s="3" t="s">
        <v>94</v>
      </c>
      <c r="N788" s="3" t="s">
        <v>95</v>
      </c>
      <c r="O788" s="3">
        <v>9300</v>
      </c>
      <c r="P788" s="5">
        <v>32797</v>
      </c>
      <c r="Q788" s="5">
        <v>32813</v>
      </c>
      <c r="R788" s="5">
        <v>34243</v>
      </c>
      <c r="S788" s="3">
        <v>48</v>
      </c>
      <c r="T788" s="3">
        <v>3347344</v>
      </c>
      <c r="V788" s="3">
        <v>178078</v>
      </c>
      <c r="X788" s="3">
        <v>111</v>
      </c>
      <c r="Y788" s="3">
        <v>2498</v>
      </c>
      <c r="Z788" s="3">
        <v>66507</v>
      </c>
      <c r="AA788" s="3">
        <v>735969</v>
      </c>
      <c r="AB788" s="3" t="s">
        <v>163</v>
      </c>
      <c r="AD788" s="3">
        <v>1222</v>
      </c>
      <c r="AE788" s="3">
        <v>33002</v>
      </c>
      <c r="AF788" s="3" t="s">
        <v>96</v>
      </c>
      <c r="AG788" s="3">
        <v>490725</v>
      </c>
      <c r="AH788" s="3">
        <v>114790</v>
      </c>
      <c r="AI788" s="3">
        <v>934</v>
      </c>
      <c r="AJ788" s="3" t="s">
        <v>164</v>
      </c>
      <c r="AK788" s="3">
        <v>287</v>
      </c>
      <c r="AL788" s="3">
        <v>981</v>
      </c>
      <c r="AM788" s="3">
        <v>4166</v>
      </c>
      <c r="AN788" s="3">
        <v>5885677</v>
      </c>
      <c r="AO788" s="3">
        <v>799</v>
      </c>
      <c r="AP788" s="3">
        <v>35020</v>
      </c>
      <c r="AQ788" s="3">
        <v>768638</v>
      </c>
      <c r="AR788" s="5">
        <v>41913</v>
      </c>
      <c r="AS788" s="3">
        <v>11336</v>
      </c>
      <c r="AT788" s="3">
        <v>0</v>
      </c>
      <c r="AU788" s="3">
        <v>0</v>
      </c>
      <c r="AV788" s="3">
        <v>14530</v>
      </c>
      <c r="AW788" s="3">
        <v>25240.423999999999</v>
      </c>
      <c r="AX788" s="3">
        <v>18800</v>
      </c>
      <c r="AY788" s="3">
        <v>39.619</v>
      </c>
      <c r="AZ788" s="3">
        <v>68.8</v>
      </c>
      <c r="BA788" s="3">
        <v>44.4</v>
      </c>
      <c r="BB788" s="3">
        <v>151787</v>
      </c>
      <c r="BC788" s="3">
        <v>15</v>
      </c>
      <c r="BD788" s="3">
        <v>8886</v>
      </c>
      <c r="BE788" s="3">
        <v>1</v>
      </c>
      <c r="BF788" s="3">
        <v>33656</v>
      </c>
      <c r="BG788" s="3">
        <v>15</v>
      </c>
      <c r="BH788" s="3">
        <v>202</v>
      </c>
      <c r="BI788" s="3">
        <v>15</v>
      </c>
      <c r="BJ788" s="3">
        <v>8496</v>
      </c>
      <c r="BK788" s="3">
        <v>8530</v>
      </c>
      <c r="BL788" s="3">
        <v>0.7</v>
      </c>
      <c r="BM788" s="3">
        <v>53.9</v>
      </c>
      <c r="BN788" s="5">
        <v>32838</v>
      </c>
      <c r="BO788" s="3">
        <v>1</v>
      </c>
      <c r="BP788" s="3">
        <v>1</v>
      </c>
      <c r="BQ788" s="3" t="s">
        <v>807</v>
      </c>
      <c r="BR788" s="3" t="s">
        <v>150</v>
      </c>
      <c r="BS788" s="3">
        <v>132992</v>
      </c>
      <c r="BT788" s="3">
        <v>34</v>
      </c>
      <c r="BV788" s="3" t="s">
        <v>1681</v>
      </c>
      <c r="BW788" s="3" t="s">
        <v>99</v>
      </c>
      <c r="BX788" s="3">
        <v>2</v>
      </c>
      <c r="BY788" s="3" t="s">
        <v>100</v>
      </c>
      <c r="BZ788" s="3">
        <v>388</v>
      </c>
      <c r="CA788" s="3" t="s">
        <v>101</v>
      </c>
      <c r="CD788" s="3">
        <v>28.153554199999999</v>
      </c>
      <c r="CE788" s="3">
        <v>836</v>
      </c>
      <c r="CF788" s="3">
        <v>-98.3298293</v>
      </c>
      <c r="CI788" s="3" t="s">
        <v>102</v>
      </c>
      <c r="CJ788" s="3" t="s">
        <v>89</v>
      </c>
      <c r="CK788" s="3" t="s">
        <v>1682</v>
      </c>
      <c r="CL788" s="3">
        <v>184750</v>
      </c>
      <c r="CM788" s="3">
        <v>9816</v>
      </c>
      <c r="CN788" s="3">
        <v>247760</v>
      </c>
      <c r="CO788" s="3">
        <v>50920</v>
      </c>
      <c r="CP788" s="3">
        <v>5483</v>
      </c>
    </row>
    <row r="789" spans="1:94" ht="60">
      <c r="A789" s="4">
        <v>42175324100000</v>
      </c>
      <c r="B789" s="7">
        <v>4217532410</v>
      </c>
      <c r="C789" s="4">
        <f>COUNTIF(Table2[API 10/UWI],Table1[[#This Row],[Cleaned API]])</f>
        <v>0</v>
      </c>
      <c r="D789" s="7" t="str">
        <f>IFERROR(INDEX(Table2[Permit Type],MATCH(Table1[[#This Row],[Cleaned API]],Table2[API 10/UWI],0)), "Not in Permit List")</f>
        <v>Not in Permit List</v>
      </c>
      <c r="E789" s="7" t="str">
        <f>IF(AND(Table1[[#This Row],[Occurences in Magnum Permit List]]&gt;0, Table1[[#This Row],[Data Pull Permit Type]]="NewDrill"), "Y", "N")</f>
        <v>N</v>
      </c>
      <c r="F789" s="3" t="s">
        <v>89</v>
      </c>
      <c r="G789" s="3" t="s">
        <v>1693</v>
      </c>
      <c r="H789" s="8">
        <v>1</v>
      </c>
      <c r="I789" s="3" t="s">
        <v>498</v>
      </c>
      <c r="J789" s="3" t="str">
        <f>LEFT(Table1[[#This Row],[County/Parish]],LEN(Table1[[#This Row],[County/Parish]])-5)</f>
        <v>GOLIAD</v>
      </c>
      <c r="K789" s="3" t="s">
        <v>922</v>
      </c>
      <c r="L789" s="3" t="s">
        <v>93</v>
      </c>
      <c r="M789" s="3" t="s">
        <v>94</v>
      </c>
      <c r="N789" s="3" t="s">
        <v>95</v>
      </c>
      <c r="O789" s="3">
        <v>9500</v>
      </c>
      <c r="P789" s="5">
        <v>32693</v>
      </c>
      <c r="Q789" s="5">
        <v>32721</v>
      </c>
      <c r="R789" s="5">
        <v>42339</v>
      </c>
      <c r="S789" s="3">
        <v>313</v>
      </c>
      <c r="T789" s="3">
        <v>7049078</v>
      </c>
      <c r="V789" s="3">
        <v>85290</v>
      </c>
      <c r="X789" s="3">
        <v>9</v>
      </c>
      <c r="Y789" s="3">
        <v>486</v>
      </c>
      <c r="Z789" s="3">
        <v>129210</v>
      </c>
      <c r="AA789" s="3">
        <v>1260136</v>
      </c>
      <c r="AD789" s="3">
        <v>449</v>
      </c>
      <c r="AE789" s="3">
        <v>1291</v>
      </c>
      <c r="AF789" s="3" t="s">
        <v>96</v>
      </c>
      <c r="AG789" s="3">
        <v>66233</v>
      </c>
      <c r="AH789" s="3">
        <v>12330</v>
      </c>
      <c r="AI789" s="3">
        <v>28169</v>
      </c>
      <c r="AK789" s="3">
        <v>7</v>
      </c>
      <c r="AL789" s="3">
        <v>75</v>
      </c>
      <c r="AM789" s="3">
        <v>409</v>
      </c>
      <c r="AN789" s="3">
        <v>450129</v>
      </c>
      <c r="AO789" s="3">
        <v>6</v>
      </c>
      <c r="AP789" s="3">
        <v>22</v>
      </c>
      <c r="AQ789" s="3">
        <v>18716</v>
      </c>
      <c r="AR789" s="5">
        <v>42644</v>
      </c>
      <c r="AS789" s="3">
        <v>2925</v>
      </c>
      <c r="AT789" s="3">
        <v>0</v>
      </c>
      <c r="AU789" s="3">
        <v>0</v>
      </c>
      <c r="AW789" s="3">
        <v>44775.055999999997</v>
      </c>
      <c r="AX789" s="3">
        <v>82650</v>
      </c>
      <c r="AY789" s="3">
        <v>22.334</v>
      </c>
      <c r="AZ789" s="3">
        <v>0</v>
      </c>
      <c r="BA789" s="3">
        <v>18.5</v>
      </c>
      <c r="BB789" s="3">
        <v>98922</v>
      </c>
      <c r="BC789" s="3">
        <v>17</v>
      </c>
      <c r="BD789" s="3">
        <v>1610</v>
      </c>
      <c r="BE789" s="3">
        <v>13</v>
      </c>
      <c r="BF789" s="3">
        <v>18097</v>
      </c>
      <c r="BG789" s="3">
        <v>17</v>
      </c>
      <c r="BH789" s="3">
        <v>109</v>
      </c>
      <c r="BI789" s="3">
        <v>17</v>
      </c>
      <c r="BJ789" s="3">
        <v>8983</v>
      </c>
      <c r="BK789" s="3">
        <v>8990</v>
      </c>
      <c r="BL789" s="3">
        <v>0.68</v>
      </c>
      <c r="BM789" s="3">
        <v>51.6</v>
      </c>
      <c r="BN789" s="5">
        <v>32734</v>
      </c>
      <c r="BO789" s="3">
        <v>1</v>
      </c>
      <c r="BP789" s="3">
        <v>1</v>
      </c>
      <c r="BQ789" s="3" t="s">
        <v>845</v>
      </c>
      <c r="BR789" s="3" t="s">
        <v>97</v>
      </c>
      <c r="BS789" s="3">
        <v>132690</v>
      </c>
      <c r="BT789" s="3">
        <v>7</v>
      </c>
      <c r="BV789" s="3" t="s">
        <v>923</v>
      </c>
      <c r="BW789" s="3" t="s">
        <v>99</v>
      </c>
      <c r="BX789" s="3">
        <v>2</v>
      </c>
      <c r="BY789" s="3" t="s">
        <v>100</v>
      </c>
      <c r="CA789" s="3" t="s">
        <v>101</v>
      </c>
      <c r="CD789" s="3">
        <v>28.822143199999999</v>
      </c>
      <c r="CE789" s="3">
        <v>330</v>
      </c>
      <c r="CF789" s="3">
        <v>-97.559827799999994</v>
      </c>
      <c r="CI789" s="3" t="s">
        <v>102</v>
      </c>
      <c r="CJ789" s="3" t="s">
        <v>89</v>
      </c>
      <c r="CK789" s="3" t="s">
        <v>924</v>
      </c>
      <c r="CL789" s="3">
        <v>184709</v>
      </c>
      <c r="CM789" s="3">
        <v>449</v>
      </c>
      <c r="CN789" s="3">
        <v>20104</v>
      </c>
      <c r="CO789" s="3">
        <v>23264</v>
      </c>
      <c r="CP789" s="3">
        <v>5113</v>
      </c>
    </row>
    <row r="790" spans="1:94" ht="45">
      <c r="A790" s="4">
        <v>42057308320000</v>
      </c>
      <c r="B790" s="7">
        <v>4205730832</v>
      </c>
      <c r="C790" s="4">
        <f>COUNTIF(Table2[API 10/UWI],Table1[[#This Row],[Cleaned API]])</f>
        <v>0</v>
      </c>
      <c r="D790" s="7" t="str">
        <f>IFERROR(INDEX(Table2[Permit Type],MATCH(Table1[[#This Row],[Cleaned API]],Table2[API 10/UWI],0)), "Not in Permit List")</f>
        <v>Not in Permit List</v>
      </c>
      <c r="E790" s="7" t="str">
        <f>IF(AND(Table1[[#This Row],[Occurences in Magnum Permit List]]&gt;0, Table1[[#This Row],[Data Pull Permit Type]]="NewDrill"), "Y", "N")</f>
        <v>N</v>
      </c>
      <c r="F790" s="3" t="s">
        <v>502</v>
      </c>
      <c r="G790" s="3" t="s">
        <v>1694</v>
      </c>
      <c r="H790" s="8">
        <v>1</v>
      </c>
      <c r="I790" s="3" t="s">
        <v>1295</v>
      </c>
      <c r="J790" s="3" t="str">
        <f>LEFT(Table1[[#This Row],[County/Parish]],LEN(Table1[[#This Row],[County/Parish]])-5)</f>
        <v>CALHOUN</v>
      </c>
      <c r="K790" s="3">
        <v>7530</v>
      </c>
      <c r="L790" s="3" t="s">
        <v>93</v>
      </c>
      <c r="M790" s="3" t="s">
        <v>94</v>
      </c>
      <c r="N790" s="3" t="s">
        <v>95</v>
      </c>
      <c r="O790" s="3">
        <v>8970</v>
      </c>
      <c r="P790" s="5">
        <v>31839</v>
      </c>
      <c r="Q790" s="5">
        <v>32264</v>
      </c>
      <c r="R790" s="5">
        <v>32933</v>
      </c>
      <c r="S790" s="3">
        <v>23</v>
      </c>
      <c r="T790" s="3">
        <v>36585</v>
      </c>
      <c r="V790" s="3">
        <v>77</v>
      </c>
      <c r="X790" s="3">
        <v>9</v>
      </c>
      <c r="Y790" s="3">
        <v>338</v>
      </c>
      <c r="Z790" s="3">
        <v>331</v>
      </c>
      <c r="AA790" s="3">
        <v>6175</v>
      </c>
      <c r="AC790" s="3">
        <v>45</v>
      </c>
      <c r="AD790" s="3">
        <v>4454</v>
      </c>
      <c r="AE790" s="3">
        <v>47</v>
      </c>
      <c r="AF790" s="3" t="s">
        <v>96</v>
      </c>
      <c r="AG790" s="3">
        <v>17630</v>
      </c>
      <c r="AH790" s="3">
        <v>2985</v>
      </c>
      <c r="AI790" s="3">
        <v>159</v>
      </c>
      <c r="AK790" s="3">
        <v>0</v>
      </c>
      <c r="AL790" s="3">
        <v>5</v>
      </c>
      <c r="AM790" s="3">
        <v>29</v>
      </c>
      <c r="AN790" s="3">
        <v>29633</v>
      </c>
      <c r="AO790" s="3">
        <v>3</v>
      </c>
      <c r="AP790" s="3">
        <v>47</v>
      </c>
      <c r="AQ790" s="3">
        <v>26815</v>
      </c>
      <c r="AR790" s="5">
        <v>32659</v>
      </c>
      <c r="AS790" s="3">
        <v>243</v>
      </c>
      <c r="AT790" s="3">
        <v>15</v>
      </c>
      <c r="AU790" s="3">
        <v>200</v>
      </c>
      <c r="AV790" s="3">
        <v>438500</v>
      </c>
      <c r="AW790" s="3">
        <v>325666.66700000002</v>
      </c>
      <c r="AX790" s="3">
        <v>475130</v>
      </c>
      <c r="AY790" s="3">
        <v>3.0710000000000002</v>
      </c>
      <c r="AZ790" s="3">
        <v>2.2999999999999998</v>
      </c>
      <c r="BA790" s="3">
        <v>26.6</v>
      </c>
      <c r="BB790" s="3">
        <v>4454</v>
      </c>
      <c r="BC790" s="3">
        <v>1</v>
      </c>
      <c r="BD790" s="3">
        <v>45</v>
      </c>
      <c r="BE790" s="3">
        <v>1</v>
      </c>
      <c r="BF790" s="3">
        <v>787</v>
      </c>
      <c r="BG790" s="3">
        <v>1</v>
      </c>
      <c r="BH790" s="3">
        <v>5</v>
      </c>
      <c r="BI790" s="3">
        <v>1</v>
      </c>
      <c r="BJ790" s="3">
        <v>7522</v>
      </c>
      <c r="BK790" s="3">
        <v>7530</v>
      </c>
      <c r="BL790" s="3">
        <v>0.63</v>
      </c>
      <c r="BN790" s="5">
        <v>32267</v>
      </c>
      <c r="BO790" s="3">
        <v>1</v>
      </c>
      <c r="BP790" s="3">
        <v>1</v>
      </c>
      <c r="BQ790" s="3" t="s">
        <v>1269</v>
      </c>
      <c r="BR790" s="3" t="s">
        <v>1163</v>
      </c>
      <c r="BS790" s="3">
        <v>128038</v>
      </c>
      <c r="BT790" s="3">
        <v>8</v>
      </c>
      <c r="BV790" s="3" t="s">
        <v>1296</v>
      </c>
      <c r="BW790" s="3" t="s">
        <v>99</v>
      </c>
      <c r="BX790" s="3">
        <v>2</v>
      </c>
      <c r="BY790" s="3" t="s">
        <v>100</v>
      </c>
      <c r="CA790" s="3" t="s">
        <v>101</v>
      </c>
      <c r="CD790" s="3">
        <v>28.696407399999998</v>
      </c>
      <c r="CE790" s="3">
        <v>22</v>
      </c>
      <c r="CF790" s="3">
        <v>-96.441952700000002</v>
      </c>
      <c r="CG790" s="3">
        <v>2</v>
      </c>
      <c r="CI790" s="3" t="s">
        <v>102</v>
      </c>
      <c r="CJ790" s="3" t="s">
        <v>502</v>
      </c>
      <c r="CK790" s="3" t="s">
        <v>1297</v>
      </c>
      <c r="CL790" s="3">
        <v>184096</v>
      </c>
      <c r="CM790" s="3">
        <v>30</v>
      </c>
      <c r="CN790" s="3">
        <v>9770</v>
      </c>
      <c r="CO790" s="3">
        <v>88</v>
      </c>
      <c r="CP790" s="3">
        <v>0</v>
      </c>
    </row>
    <row r="791" spans="1:94" ht="60">
      <c r="A791" s="4">
        <v>42297338050000</v>
      </c>
      <c r="B791" s="7">
        <v>4229733805</v>
      </c>
      <c r="C791" s="4">
        <f>COUNTIF(Table2[API 10/UWI],Table1[[#This Row],[Cleaned API]])</f>
        <v>0</v>
      </c>
      <c r="D791" s="7" t="str">
        <f>IFERROR(INDEX(Table2[Permit Type],MATCH(Table1[[#This Row],[Cleaned API]],Table2[API 10/UWI],0)), "Not in Permit List")</f>
        <v>Not in Permit List</v>
      </c>
      <c r="E791" s="7" t="str">
        <f>IF(AND(Table1[[#This Row],[Occurences in Magnum Permit List]]&gt;0, Table1[[#This Row],[Data Pull Permit Type]]="NewDrill"), "Y", "N")</f>
        <v>N</v>
      </c>
      <c r="F791" s="3" t="s">
        <v>89</v>
      </c>
      <c r="G791" s="3" t="s">
        <v>526</v>
      </c>
      <c r="H791" s="8" t="s">
        <v>1695</v>
      </c>
      <c r="I791" s="3" t="s">
        <v>439</v>
      </c>
      <c r="J791" s="3" t="str">
        <f>LEFT(Table1[[#This Row],[County/Parish]],LEN(Table1[[#This Row],[County/Parish]])-5)</f>
        <v>LIVE OAK</v>
      </c>
      <c r="K791" s="3" t="s">
        <v>1639</v>
      </c>
      <c r="L791" s="3" t="s">
        <v>93</v>
      </c>
      <c r="M791" s="3" t="s">
        <v>194</v>
      </c>
      <c r="N791" s="3" t="s">
        <v>95</v>
      </c>
      <c r="O791" s="3">
        <v>11000</v>
      </c>
      <c r="P791" s="5">
        <v>32163</v>
      </c>
      <c r="Q791" s="5">
        <v>32264</v>
      </c>
      <c r="R791" s="5">
        <v>41913</v>
      </c>
      <c r="S791" s="3">
        <v>154</v>
      </c>
      <c r="T791" s="3">
        <v>2845896</v>
      </c>
      <c r="V791" s="3">
        <v>9034</v>
      </c>
      <c r="Y791" s="3">
        <v>208</v>
      </c>
      <c r="Z791" s="3">
        <v>126595</v>
      </c>
      <c r="AA791" s="3">
        <v>483350</v>
      </c>
      <c r="AB791" s="3" t="s">
        <v>163</v>
      </c>
      <c r="AC791" s="3">
        <v>64</v>
      </c>
      <c r="AD791" s="3">
        <v>24450</v>
      </c>
      <c r="AE791" s="3">
        <v>664</v>
      </c>
      <c r="AF791" s="3" t="s">
        <v>96</v>
      </c>
      <c r="AG791" s="3">
        <v>165152</v>
      </c>
      <c r="AH791" s="3">
        <v>28189</v>
      </c>
      <c r="AI791" s="3">
        <v>8807</v>
      </c>
      <c r="AJ791" s="3" t="s">
        <v>164</v>
      </c>
      <c r="AK791" s="3">
        <v>2</v>
      </c>
      <c r="AL791" s="3">
        <v>176</v>
      </c>
      <c r="AM791" s="3">
        <v>1046</v>
      </c>
      <c r="AN791" s="3">
        <v>1057516</v>
      </c>
      <c r="AO791" s="3">
        <v>14</v>
      </c>
      <c r="AQ791" s="3">
        <v>28421</v>
      </c>
      <c r="AR791" s="5">
        <v>42644</v>
      </c>
      <c r="AS791" s="3">
        <v>4654</v>
      </c>
      <c r="AT791" s="3">
        <v>0</v>
      </c>
      <c r="AU791" s="3">
        <v>0</v>
      </c>
      <c r="AW791" s="3">
        <v>1275555.5560000001</v>
      </c>
      <c r="AX791" s="3">
        <v>315020</v>
      </c>
      <c r="AY791" s="3">
        <v>0.78400000000000003</v>
      </c>
      <c r="AZ791" s="3">
        <v>0</v>
      </c>
      <c r="BA791" s="3">
        <v>0</v>
      </c>
      <c r="BB791" s="3">
        <v>70334</v>
      </c>
      <c r="BC791" s="3">
        <v>32</v>
      </c>
      <c r="BD791" s="3">
        <v>299</v>
      </c>
      <c r="BE791" s="3">
        <v>5</v>
      </c>
      <c r="BF791" s="3">
        <v>11976</v>
      </c>
      <c r="BG791" s="3">
        <v>32</v>
      </c>
      <c r="BH791" s="3">
        <v>72</v>
      </c>
      <c r="BI791" s="3">
        <v>32</v>
      </c>
      <c r="BJ791" s="3">
        <v>10648</v>
      </c>
      <c r="BK791" s="3">
        <v>10786</v>
      </c>
      <c r="BL791" s="3">
        <v>0.63</v>
      </c>
      <c r="BN791" s="5">
        <v>32268</v>
      </c>
      <c r="BO791" s="3">
        <v>1</v>
      </c>
      <c r="BP791" s="3">
        <v>1</v>
      </c>
      <c r="BQ791" s="3" t="s">
        <v>807</v>
      </c>
      <c r="BR791" s="3" t="s">
        <v>150</v>
      </c>
      <c r="BS791" s="3">
        <v>127572</v>
      </c>
      <c r="BT791" s="3">
        <v>138</v>
      </c>
      <c r="BV791" s="3" t="s">
        <v>1681</v>
      </c>
      <c r="BW791" s="3" t="s">
        <v>99</v>
      </c>
      <c r="BX791" s="3">
        <v>2</v>
      </c>
      <c r="BY791" s="3" t="s">
        <v>100</v>
      </c>
      <c r="BZ791" s="3">
        <v>388</v>
      </c>
      <c r="CA791" s="3" t="s">
        <v>101</v>
      </c>
      <c r="CD791" s="3">
        <v>28.151553799999999</v>
      </c>
      <c r="CE791" s="3">
        <v>836</v>
      </c>
      <c r="CF791" s="3">
        <v>-98.327321900000001</v>
      </c>
      <c r="CI791" s="3" t="s">
        <v>102</v>
      </c>
      <c r="CJ791" s="3" t="s">
        <v>89</v>
      </c>
      <c r="CK791" s="3" t="s">
        <v>1682</v>
      </c>
      <c r="CL791" s="3">
        <v>184012</v>
      </c>
      <c r="CM791" s="3">
        <v>9</v>
      </c>
      <c r="CN791" s="3">
        <v>11480</v>
      </c>
      <c r="CO791" s="3">
        <v>1256</v>
      </c>
      <c r="CP791" s="3">
        <v>0</v>
      </c>
    </row>
    <row r="792" spans="1:94" ht="60">
      <c r="A792" s="4">
        <v>42297338050000</v>
      </c>
      <c r="B792" s="7">
        <v>4229733805</v>
      </c>
      <c r="C792" s="4">
        <f>COUNTIF(Table2[API 10/UWI],Table1[[#This Row],[Cleaned API]])</f>
        <v>0</v>
      </c>
      <c r="D792" s="7" t="str">
        <f>IFERROR(INDEX(Table2[Permit Type],MATCH(Table1[[#This Row],[Cleaned API]],Table2[API 10/UWI],0)), "Not in Permit List")</f>
        <v>Not in Permit List</v>
      </c>
      <c r="E792" s="7" t="str">
        <f>IF(AND(Table1[[#This Row],[Occurences in Magnum Permit List]]&gt;0, Table1[[#This Row],[Data Pull Permit Type]]="NewDrill"), "Y", "N")</f>
        <v>N</v>
      </c>
      <c r="F792" s="3" t="s">
        <v>89</v>
      </c>
      <c r="G792" s="3" t="s">
        <v>526</v>
      </c>
      <c r="H792" s="8" t="s">
        <v>1696</v>
      </c>
      <c r="I792" s="3" t="s">
        <v>439</v>
      </c>
      <c r="J792" s="3" t="str">
        <f>LEFT(Table1[[#This Row],[County/Parish]],LEN(Table1[[#This Row],[County/Parish]])-5)</f>
        <v>LIVE OAK</v>
      </c>
      <c r="K792" s="3" t="s">
        <v>1680</v>
      </c>
      <c r="L792" s="3" t="s">
        <v>93</v>
      </c>
      <c r="M792" s="3" t="s">
        <v>194</v>
      </c>
      <c r="N792" s="3" t="s">
        <v>95</v>
      </c>
      <c r="O792" s="3">
        <v>11000</v>
      </c>
      <c r="P792" s="5">
        <v>32163</v>
      </c>
      <c r="Q792" s="5">
        <v>32264</v>
      </c>
      <c r="R792" s="5">
        <v>35096</v>
      </c>
      <c r="S792" s="3">
        <v>91</v>
      </c>
      <c r="T792" s="3">
        <v>6096749</v>
      </c>
      <c r="V792" s="3">
        <v>28548</v>
      </c>
      <c r="Y792" s="3">
        <v>1126</v>
      </c>
      <c r="Z792" s="3">
        <v>47576</v>
      </c>
      <c r="AA792" s="3">
        <v>1044673</v>
      </c>
      <c r="AB792" s="3" t="s">
        <v>163</v>
      </c>
      <c r="AC792" s="3">
        <v>41</v>
      </c>
      <c r="AD792" s="3">
        <v>13787</v>
      </c>
      <c r="AE792" s="3">
        <v>1483</v>
      </c>
      <c r="AF792" s="3" t="s">
        <v>96</v>
      </c>
      <c r="AG792" s="3">
        <v>342953</v>
      </c>
      <c r="AH792" s="3">
        <v>58642</v>
      </c>
      <c r="AI792" s="3">
        <v>2617</v>
      </c>
      <c r="AJ792" s="3" t="s">
        <v>164</v>
      </c>
      <c r="AK792" s="3">
        <v>14</v>
      </c>
      <c r="AL792" s="3">
        <v>483</v>
      </c>
      <c r="AM792" s="3">
        <v>2815</v>
      </c>
      <c r="AN792" s="3">
        <v>2898452</v>
      </c>
      <c r="AO792" s="3">
        <v>21</v>
      </c>
      <c r="AP792" s="3">
        <v>1669</v>
      </c>
      <c r="AQ792" s="3">
        <v>320415</v>
      </c>
      <c r="AR792" s="5">
        <v>42644</v>
      </c>
      <c r="AS792" s="3">
        <v>6101</v>
      </c>
      <c r="AT792" s="3">
        <v>0</v>
      </c>
      <c r="AU792" s="3">
        <v>0</v>
      </c>
      <c r="AW792" s="3">
        <v>353311.47499999998</v>
      </c>
      <c r="AX792" s="3">
        <v>213560</v>
      </c>
      <c r="AY792" s="3">
        <v>2.83</v>
      </c>
      <c r="AZ792" s="3">
        <v>0</v>
      </c>
      <c r="BA792" s="3">
        <v>0</v>
      </c>
      <c r="BB792" s="3">
        <v>232775</v>
      </c>
      <c r="BC792" s="3">
        <v>20</v>
      </c>
      <c r="BD792" s="3">
        <v>978</v>
      </c>
      <c r="BE792" s="3">
        <v>8</v>
      </c>
      <c r="BF792" s="3">
        <v>39575</v>
      </c>
      <c r="BG792" s="3">
        <v>20</v>
      </c>
      <c r="BH792" s="3">
        <v>237</v>
      </c>
      <c r="BI792" s="3">
        <v>20</v>
      </c>
      <c r="BJ792" s="3">
        <v>9924</v>
      </c>
      <c r="BK792" s="3">
        <v>10032</v>
      </c>
      <c r="BL792" s="3">
        <v>0.62</v>
      </c>
      <c r="BN792" s="5">
        <v>32264</v>
      </c>
      <c r="BO792" s="3">
        <v>1</v>
      </c>
      <c r="BP792" s="3">
        <v>1</v>
      </c>
      <c r="BQ792" s="3" t="s">
        <v>807</v>
      </c>
      <c r="BR792" s="3" t="s">
        <v>150</v>
      </c>
      <c r="BS792" s="3">
        <v>127437</v>
      </c>
      <c r="BT792" s="3">
        <v>108</v>
      </c>
      <c r="BV792" s="3" t="s">
        <v>1681</v>
      </c>
      <c r="BW792" s="3" t="s">
        <v>99</v>
      </c>
      <c r="BX792" s="3">
        <v>2</v>
      </c>
      <c r="BY792" s="3" t="s">
        <v>100</v>
      </c>
      <c r="BZ792" s="3">
        <v>388</v>
      </c>
      <c r="CA792" s="3" t="s">
        <v>101</v>
      </c>
      <c r="CD792" s="3">
        <v>28.151553799999999</v>
      </c>
      <c r="CE792" s="3">
        <v>836</v>
      </c>
      <c r="CF792" s="3">
        <v>-98.327321900000001</v>
      </c>
      <c r="CI792" s="3" t="s">
        <v>102</v>
      </c>
      <c r="CJ792" s="3" t="s">
        <v>89</v>
      </c>
      <c r="CK792" s="3" t="s">
        <v>1682</v>
      </c>
      <c r="CL792" s="3">
        <v>183992</v>
      </c>
      <c r="CM792" s="3">
        <v>183</v>
      </c>
      <c r="CN792" s="3">
        <v>64656</v>
      </c>
      <c r="CO792" s="3">
        <v>1232</v>
      </c>
      <c r="CP792" s="3">
        <v>0</v>
      </c>
    </row>
    <row r="793" spans="1:94" ht="60">
      <c r="A793" s="4">
        <v>42297024940000</v>
      </c>
      <c r="B793" s="7">
        <v>4229702494</v>
      </c>
      <c r="C793" s="4">
        <f>COUNTIF(Table2[API 10/UWI],Table1[[#This Row],[Cleaned API]])</f>
        <v>0</v>
      </c>
      <c r="D793" s="7" t="str">
        <f>IFERROR(INDEX(Table2[Permit Type],MATCH(Table1[[#This Row],[Cleaned API]],Table2[API 10/UWI],0)), "Not in Permit List")</f>
        <v>Not in Permit List</v>
      </c>
      <c r="E793" s="7" t="str">
        <f>IF(AND(Table1[[#This Row],[Occurences in Magnum Permit List]]&gt;0, Table1[[#This Row],[Data Pull Permit Type]]="NewDrill"), "Y", "N")</f>
        <v>N</v>
      </c>
      <c r="F793" s="3" t="s">
        <v>89</v>
      </c>
      <c r="G793" s="3" t="s">
        <v>526</v>
      </c>
      <c r="H793" s="8" t="s">
        <v>497</v>
      </c>
      <c r="I793" s="3" t="s">
        <v>439</v>
      </c>
      <c r="J793" s="3" t="str">
        <f>LEFT(Table1[[#This Row],[County/Parish]],LEN(Table1[[#This Row],[County/Parish]])-5)</f>
        <v>LIVE OAK</v>
      </c>
      <c r="K793" s="3" t="s">
        <v>1680</v>
      </c>
      <c r="L793" s="3" t="s">
        <v>93</v>
      </c>
      <c r="M793" s="3" t="s">
        <v>94</v>
      </c>
      <c r="N793" s="3" t="s">
        <v>95</v>
      </c>
      <c r="O793" s="3">
        <v>10250</v>
      </c>
      <c r="P793" s="5">
        <v>32234</v>
      </c>
      <c r="Q793" s="5">
        <v>32234</v>
      </c>
      <c r="R793" s="5">
        <v>39295</v>
      </c>
      <c r="S793" s="3">
        <v>204</v>
      </c>
      <c r="T793" s="3">
        <v>12412261</v>
      </c>
      <c r="V793" s="3">
        <v>59656</v>
      </c>
      <c r="Y793" s="3">
        <v>17</v>
      </c>
      <c r="Z793" s="3">
        <v>177698</v>
      </c>
      <c r="AA793" s="3">
        <v>2128366</v>
      </c>
      <c r="AB793" s="3" t="s">
        <v>163</v>
      </c>
      <c r="AC793" s="3">
        <v>158</v>
      </c>
      <c r="AD793" s="3">
        <v>33781</v>
      </c>
      <c r="AE793" s="3">
        <v>2721</v>
      </c>
      <c r="AF793" s="3" t="s">
        <v>96</v>
      </c>
      <c r="AG793" s="3">
        <v>490330</v>
      </c>
      <c r="AH793" s="3">
        <v>84443</v>
      </c>
      <c r="AI793" s="3">
        <v>280</v>
      </c>
      <c r="AJ793" s="3" t="s">
        <v>164</v>
      </c>
      <c r="AK793" s="3">
        <v>16</v>
      </c>
      <c r="AL793" s="3">
        <v>506</v>
      </c>
      <c r="AM793" s="3">
        <v>2943</v>
      </c>
      <c r="AN793" s="3">
        <v>3038323</v>
      </c>
      <c r="AO793" s="3">
        <v>2</v>
      </c>
      <c r="AR793" s="5">
        <v>42644</v>
      </c>
      <c r="AT793" s="3">
        <v>0</v>
      </c>
      <c r="AU793" s="3">
        <v>0</v>
      </c>
      <c r="AV793" s="3">
        <v>185050</v>
      </c>
      <c r="AX793" s="3">
        <v>208060</v>
      </c>
      <c r="AZ793" s="3">
        <v>5.4</v>
      </c>
      <c r="BA793" s="3">
        <v>0</v>
      </c>
      <c r="BB793" s="3">
        <v>310643</v>
      </c>
      <c r="BC793" s="3">
        <v>33</v>
      </c>
      <c r="BD793" s="3">
        <v>1530</v>
      </c>
      <c r="BE793" s="3">
        <v>32</v>
      </c>
      <c r="BF793" s="3">
        <v>53207</v>
      </c>
      <c r="BG793" s="3">
        <v>33</v>
      </c>
      <c r="BH793" s="3">
        <v>319</v>
      </c>
      <c r="BI793" s="3">
        <v>33</v>
      </c>
      <c r="BJ793" s="3">
        <v>10022</v>
      </c>
      <c r="BK793" s="3">
        <v>10140</v>
      </c>
      <c r="BL793" s="3">
        <v>0.63</v>
      </c>
      <c r="BN793" s="5">
        <v>32254</v>
      </c>
      <c r="BO793" s="3">
        <v>1</v>
      </c>
      <c r="BP793" s="3">
        <v>1</v>
      </c>
      <c r="BQ793" s="3" t="s">
        <v>807</v>
      </c>
      <c r="BR793" s="3" t="s">
        <v>150</v>
      </c>
      <c r="BS793" s="3">
        <v>127436</v>
      </c>
      <c r="BT793" s="3">
        <v>118</v>
      </c>
      <c r="BV793" s="3" t="s">
        <v>1681</v>
      </c>
      <c r="BW793" s="3" t="s">
        <v>99</v>
      </c>
      <c r="BX793" s="3">
        <v>2</v>
      </c>
      <c r="BY793" s="3" t="s">
        <v>100</v>
      </c>
      <c r="CA793" s="3" t="s">
        <v>101</v>
      </c>
      <c r="CD793" s="3">
        <v>28.156293099999999</v>
      </c>
      <c r="CE793" s="3">
        <v>835</v>
      </c>
      <c r="CF793" s="3">
        <v>-98.326244799999998</v>
      </c>
      <c r="CI793" s="3" t="s">
        <v>102</v>
      </c>
      <c r="CJ793" s="3" t="s">
        <v>89</v>
      </c>
      <c r="CK793" s="3" t="s">
        <v>1697</v>
      </c>
      <c r="CL793" s="3">
        <v>183991</v>
      </c>
      <c r="CN793" s="3">
        <v>17</v>
      </c>
      <c r="CO793" s="3">
        <v>2</v>
      </c>
      <c r="CP793" s="3">
        <v>0</v>
      </c>
    </row>
    <row r="794" spans="1:94" ht="60">
      <c r="A794" s="4">
        <v>42123313370000</v>
      </c>
      <c r="B794" s="7">
        <v>4212331337</v>
      </c>
      <c r="C794" s="4">
        <f>COUNTIF(Table2[API 10/UWI],Table1[[#This Row],[Cleaned API]])</f>
        <v>0</v>
      </c>
      <c r="D794" s="7" t="str">
        <f>IFERROR(INDEX(Table2[Permit Type],MATCH(Table1[[#This Row],[Cleaned API]],Table2[API 10/UWI],0)), "Not in Permit List")</f>
        <v>Not in Permit List</v>
      </c>
      <c r="E794" s="7" t="str">
        <f>IF(AND(Table1[[#This Row],[Occurences in Magnum Permit List]]&gt;0, Table1[[#This Row],[Data Pull Permit Type]]="NewDrill"), "Y", "N")</f>
        <v>N</v>
      </c>
      <c r="F794" s="3" t="s">
        <v>502</v>
      </c>
      <c r="G794" s="3" t="s">
        <v>1698</v>
      </c>
      <c r="H794" s="8">
        <v>1</v>
      </c>
      <c r="I794" s="3" t="s">
        <v>275</v>
      </c>
      <c r="J794" s="3" t="str">
        <f>LEFT(Table1[[#This Row],[County/Parish]],LEN(Table1[[#This Row],[County/Parish]])-5)</f>
        <v>DEWITT</v>
      </c>
      <c r="K794" s="3" t="s">
        <v>1553</v>
      </c>
      <c r="L794" s="3" t="s">
        <v>93</v>
      </c>
      <c r="M794" s="3" t="s">
        <v>194</v>
      </c>
      <c r="N794" s="3" t="s">
        <v>95</v>
      </c>
      <c r="O794" s="3">
        <v>10400</v>
      </c>
      <c r="P794" s="5">
        <v>32066</v>
      </c>
      <c r="Q794" s="5">
        <v>32051</v>
      </c>
      <c r="R794" s="5">
        <v>35855</v>
      </c>
      <c r="S794" s="3">
        <v>122</v>
      </c>
      <c r="T794" s="3">
        <v>288049</v>
      </c>
      <c r="V794" s="3">
        <v>3851</v>
      </c>
      <c r="Y794" s="3">
        <v>115</v>
      </c>
      <c r="Z794" s="3">
        <v>8128</v>
      </c>
      <c r="AA794" s="3">
        <v>51859</v>
      </c>
      <c r="AB794" s="3" t="s">
        <v>163</v>
      </c>
      <c r="AC794" s="3">
        <v>96</v>
      </c>
      <c r="AD794" s="3">
        <v>5708</v>
      </c>
      <c r="AE794" s="3">
        <v>1113</v>
      </c>
      <c r="AF794" s="3" t="s">
        <v>96</v>
      </c>
      <c r="AG794" s="3">
        <v>78788</v>
      </c>
      <c r="AH794" s="3">
        <v>14244</v>
      </c>
      <c r="AI794" s="3">
        <v>160</v>
      </c>
      <c r="AJ794" s="3" t="s">
        <v>164</v>
      </c>
      <c r="AK794" s="3">
        <v>7</v>
      </c>
      <c r="AL794" s="3">
        <v>92</v>
      </c>
      <c r="AM794" s="3">
        <v>506</v>
      </c>
      <c r="AN794" s="3">
        <v>549433</v>
      </c>
      <c r="AO794" s="3">
        <v>19</v>
      </c>
      <c r="AQ794" s="3">
        <v>994</v>
      </c>
      <c r="AR794" s="5">
        <v>34711</v>
      </c>
      <c r="AS794" s="3">
        <v>167</v>
      </c>
      <c r="AT794" s="3">
        <v>925</v>
      </c>
      <c r="AU794" s="3">
        <v>2500</v>
      </c>
      <c r="AV794" s="3">
        <v>69260</v>
      </c>
      <c r="AX794" s="3">
        <v>74800</v>
      </c>
      <c r="AZ794" s="3">
        <v>14.4</v>
      </c>
      <c r="BA794" s="3">
        <v>0</v>
      </c>
      <c r="BB794" s="3">
        <v>17135</v>
      </c>
      <c r="BC794" s="3">
        <v>4</v>
      </c>
      <c r="BD794" s="3">
        <v>270</v>
      </c>
      <c r="BE794" s="3">
        <v>4</v>
      </c>
      <c r="BF794" s="3">
        <v>3126</v>
      </c>
      <c r="BG794" s="3">
        <v>4</v>
      </c>
      <c r="BH794" s="3">
        <v>19</v>
      </c>
      <c r="BI794" s="3">
        <v>4</v>
      </c>
      <c r="BJ794" s="3">
        <v>10095</v>
      </c>
      <c r="BK794" s="3">
        <v>10104</v>
      </c>
      <c r="BL794" s="3">
        <v>0.63</v>
      </c>
      <c r="BM794" s="3">
        <v>47.9</v>
      </c>
      <c r="BN794" s="5">
        <v>32072</v>
      </c>
      <c r="BO794" s="3">
        <v>1</v>
      </c>
      <c r="BP794" s="3">
        <v>1</v>
      </c>
      <c r="BQ794" s="3" t="s">
        <v>1129</v>
      </c>
      <c r="BR794" s="3" t="s">
        <v>1188</v>
      </c>
      <c r="BS794" s="3">
        <v>125609</v>
      </c>
      <c r="BT794" s="3">
        <v>9</v>
      </c>
      <c r="BV794" s="3" t="s">
        <v>1699</v>
      </c>
      <c r="BW794" s="3" t="s">
        <v>99</v>
      </c>
      <c r="BX794" s="3">
        <v>2</v>
      </c>
      <c r="BY794" s="3" t="s">
        <v>100</v>
      </c>
      <c r="CA794" s="3" t="s">
        <v>101</v>
      </c>
      <c r="CD794" s="3">
        <v>28.948965699999999</v>
      </c>
      <c r="CE794" s="3">
        <v>156</v>
      </c>
      <c r="CF794" s="3">
        <v>-97.492180099999999</v>
      </c>
      <c r="CI794" s="3" t="s">
        <v>102</v>
      </c>
      <c r="CJ794" s="3" t="s">
        <v>502</v>
      </c>
      <c r="CK794" s="3" t="s">
        <v>1700</v>
      </c>
      <c r="CL794" s="3">
        <v>183725</v>
      </c>
      <c r="CN794" s="3">
        <v>981</v>
      </c>
      <c r="CO794" s="3">
        <v>164</v>
      </c>
      <c r="CP794" s="3">
        <v>0</v>
      </c>
    </row>
    <row r="795" spans="1:94" ht="30">
      <c r="A795" s="4">
        <v>42469322720000</v>
      </c>
      <c r="B795" s="7">
        <v>4246932272</v>
      </c>
      <c r="C795" s="4">
        <f>COUNTIF(Table2[API 10/UWI],Table1[[#This Row],[Cleaned API]])</f>
        <v>0</v>
      </c>
      <c r="D795" s="7" t="str">
        <f>IFERROR(INDEX(Table2[Permit Type],MATCH(Table1[[#This Row],[Cleaned API]],Table2[API 10/UWI],0)), "Not in Permit List")</f>
        <v>Not in Permit List</v>
      </c>
      <c r="E795" s="7" t="str">
        <f>IF(AND(Table1[[#This Row],[Occurences in Magnum Permit List]]&gt;0, Table1[[#This Row],[Data Pull Permit Type]]="NewDrill"), "Y", "N")</f>
        <v>N</v>
      </c>
      <c r="F795" s="3" t="s">
        <v>89</v>
      </c>
      <c r="G795" s="3" t="s">
        <v>570</v>
      </c>
      <c r="H795" s="8" t="s">
        <v>1701</v>
      </c>
      <c r="I795" s="3" t="s">
        <v>91</v>
      </c>
      <c r="J795" s="3" t="str">
        <f>LEFT(Table1[[#This Row],[County/Parish]],LEN(Table1[[#This Row],[County/Parish]])-5)</f>
        <v>VICTORIA</v>
      </c>
      <c r="K795" s="3">
        <v>3550</v>
      </c>
      <c r="L795" s="3" t="s">
        <v>93</v>
      </c>
      <c r="M795" s="3" t="s">
        <v>194</v>
      </c>
      <c r="N795" s="3" t="s">
        <v>95</v>
      </c>
      <c r="O795" s="3">
        <v>7497</v>
      </c>
      <c r="P795" s="5">
        <v>30929</v>
      </c>
      <c r="Q795" s="5">
        <v>30956</v>
      </c>
      <c r="R795" s="5">
        <v>32509</v>
      </c>
      <c r="S795" s="3">
        <v>46</v>
      </c>
      <c r="T795" s="3">
        <v>551669</v>
      </c>
      <c r="Y795" s="3">
        <v>59</v>
      </c>
      <c r="Z795" s="3">
        <v>0</v>
      </c>
      <c r="AA795" s="3">
        <v>91945</v>
      </c>
      <c r="AD795" s="3">
        <v>135</v>
      </c>
      <c r="AE795" s="3">
        <v>0</v>
      </c>
      <c r="AF795" s="3" t="s">
        <v>96</v>
      </c>
      <c r="AG795" s="3">
        <v>135</v>
      </c>
      <c r="AH795" s="3">
        <v>23</v>
      </c>
      <c r="AI795" s="3">
        <v>0</v>
      </c>
      <c r="AK795" s="3">
        <v>0</v>
      </c>
      <c r="AL795" s="3">
        <v>72</v>
      </c>
      <c r="AM795" s="3">
        <v>433</v>
      </c>
      <c r="AN795" s="3">
        <v>433200</v>
      </c>
      <c r="AO795" s="3">
        <v>0</v>
      </c>
      <c r="AQ795" s="3">
        <v>150393</v>
      </c>
      <c r="AR795" s="5">
        <v>40634</v>
      </c>
      <c r="AS795" s="3">
        <v>0</v>
      </c>
      <c r="AT795" s="3">
        <v>0</v>
      </c>
      <c r="AU795" s="3">
        <v>0</v>
      </c>
      <c r="AZ795" s="3">
        <v>0</v>
      </c>
      <c r="BA795" s="3">
        <v>0</v>
      </c>
      <c r="BB795" s="3">
        <v>18987</v>
      </c>
      <c r="BC795" s="3">
        <v>35</v>
      </c>
      <c r="BF795" s="3">
        <v>3165</v>
      </c>
      <c r="BG795" s="3">
        <v>35</v>
      </c>
      <c r="BH795" s="3">
        <v>19</v>
      </c>
      <c r="BI795" s="3">
        <v>35</v>
      </c>
      <c r="BJ795" s="3">
        <v>3555</v>
      </c>
      <c r="BK795" s="3">
        <v>3561</v>
      </c>
      <c r="BL795" s="3">
        <v>0.56000000000000005</v>
      </c>
      <c r="BN795" s="5">
        <v>30964</v>
      </c>
      <c r="BO795" s="3">
        <v>1</v>
      </c>
      <c r="BP795" s="3">
        <v>1</v>
      </c>
      <c r="BS795" s="3">
        <v>113783</v>
      </c>
      <c r="BT795" s="3">
        <v>6</v>
      </c>
      <c r="BV795" s="3" t="s">
        <v>571</v>
      </c>
      <c r="BW795" s="3" t="s">
        <v>99</v>
      </c>
      <c r="BX795" s="3">
        <v>2</v>
      </c>
      <c r="BY795" s="3" t="s">
        <v>100</v>
      </c>
      <c r="CA795" s="3" t="s">
        <v>101</v>
      </c>
      <c r="CD795" s="3">
        <v>28.624188100000001</v>
      </c>
      <c r="CE795" s="3">
        <v>34</v>
      </c>
      <c r="CF795" s="3">
        <v>-96.898310600000002</v>
      </c>
      <c r="CI795" s="3" t="s">
        <v>102</v>
      </c>
      <c r="CJ795" s="3" t="s">
        <v>89</v>
      </c>
      <c r="CK795" s="3" t="s">
        <v>572</v>
      </c>
      <c r="CL795" s="3">
        <v>182276</v>
      </c>
      <c r="CN795" s="3">
        <v>98701</v>
      </c>
      <c r="CO795" s="3">
        <v>0</v>
      </c>
      <c r="CP795" s="3">
        <v>0</v>
      </c>
    </row>
    <row r="796" spans="1:94" ht="60">
      <c r="A796" s="4">
        <v>42025320800000</v>
      </c>
      <c r="B796" s="7">
        <v>4202532080</v>
      </c>
      <c r="C796" s="4">
        <f>COUNTIF(Table2[API 10/UWI],Table1[[#This Row],[Cleaned API]])</f>
        <v>0</v>
      </c>
      <c r="D796" s="7" t="str">
        <f>IFERROR(INDEX(Table2[Permit Type],MATCH(Table1[[#This Row],[Cleaned API]],Table2[API 10/UWI],0)), "Not in Permit List")</f>
        <v>Not in Permit List</v>
      </c>
      <c r="E796" s="7" t="str">
        <f>IF(AND(Table1[[#This Row],[Occurences in Magnum Permit List]]&gt;0, Table1[[#This Row],[Data Pull Permit Type]]="NewDrill"), "Y", "N")</f>
        <v>N</v>
      </c>
      <c r="F796" s="3" t="s">
        <v>89</v>
      </c>
      <c r="G796" s="3" t="s">
        <v>1702</v>
      </c>
      <c r="H796" s="8">
        <v>4</v>
      </c>
      <c r="I796" s="3" t="s">
        <v>161</v>
      </c>
      <c r="J796" s="3" t="str">
        <f>LEFT(Table1[[#This Row],[County/Parish]],LEN(Table1[[#This Row],[County/Parish]])-5)</f>
        <v>BEE</v>
      </c>
      <c r="K796" s="3">
        <v>4700</v>
      </c>
      <c r="L796" s="3" t="s">
        <v>93</v>
      </c>
      <c r="M796" s="3" t="s">
        <v>194</v>
      </c>
      <c r="N796" s="3" t="s">
        <v>95</v>
      </c>
      <c r="O796" s="3">
        <v>5300</v>
      </c>
      <c r="P796" s="5">
        <v>34268</v>
      </c>
      <c r="Q796" s="5">
        <v>31017</v>
      </c>
      <c r="R796" s="5">
        <v>41122</v>
      </c>
      <c r="S796" s="3">
        <v>306</v>
      </c>
      <c r="T796" s="3">
        <v>260709</v>
      </c>
      <c r="Y796" s="3">
        <v>5</v>
      </c>
      <c r="Z796" s="3">
        <v>0</v>
      </c>
      <c r="AA796" s="3">
        <v>43451</v>
      </c>
      <c r="AB796" s="3" t="s">
        <v>163</v>
      </c>
      <c r="AD796" s="3">
        <v>5875</v>
      </c>
      <c r="AE796" s="3">
        <v>0</v>
      </c>
      <c r="AF796" s="3" t="s">
        <v>96</v>
      </c>
      <c r="AG796" s="3">
        <v>20297</v>
      </c>
      <c r="AH796" s="3">
        <v>3383</v>
      </c>
      <c r="AI796" s="3">
        <v>0</v>
      </c>
      <c r="AJ796" s="3" t="s">
        <v>164</v>
      </c>
      <c r="AK796" s="3">
        <v>0</v>
      </c>
      <c r="AL796" s="3">
        <v>30</v>
      </c>
      <c r="AM796" s="3">
        <v>182</v>
      </c>
      <c r="AN796" s="3">
        <v>182387</v>
      </c>
      <c r="AO796" s="3">
        <v>0</v>
      </c>
      <c r="AQ796" s="3">
        <v>2103</v>
      </c>
      <c r="AR796" s="5">
        <v>42095</v>
      </c>
      <c r="AS796" s="3">
        <v>0</v>
      </c>
      <c r="AT796" s="3">
        <v>0</v>
      </c>
      <c r="AU796" s="3">
        <v>0</v>
      </c>
      <c r="AZ796" s="3">
        <v>0</v>
      </c>
      <c r="BA796" s="3">
        <v>0</v>
      </c>
      <c r="BB796" s="3">
        <v>5875</v>
      </c>
      <c r="BC796" s="3">
        <v>1</v>
      </c>
      <c r="BF796" s="3">
        <v>979</v>
      </c>
      <c r="BG796" s="3">
        <v>1</v>
      </c>
      <c r="BH796" s="3">
        <v>6</v>
      </c>
      <c r="BI796" s="3">
        <v>1</v>
      </c>
      <c r="BJ796" s="3">
        <v>4745</v>
      </c>
      <c r="BK796" s="3">
        <v>4749</v>
      </c>
      <c r="BL796" s="3">
        <v>0.61</v>
      </c>
      <c r="BN796" s="5">
        <v>30881</v>
      </c>
      <c r="BO796" s="3">
        <v>1</v>
      </c>
      <c r="BP796" s="3">
        <v>1</v>
      </c>
      <c r="BQ796" s="3" t="s">
        <v>1703</v>
      </c>
      <c r="BS796" s="3">
        <v>112641</v>
      </c>
      <c r="BT796" s="3">
        <v>4</v>
      </c>
      <c r="BV796" s="3" t="s">
        <v>1704</v>
      </c>
      <c r="BW796" s="3" t="s">
        <v>99</v>
      </c>
      <c r="BX796" s="3">
        <v>2</v>
      </c>
      <c r="BY796" s="3" t="s">
        <v>100</v>
      </c>
      <c r="CA796" s="3" t="s">
        <v>101</v>
      </c>
      <c r="CD796" s="3">
        <v>28.3925743</v>
      </c>
      <c r="CE796" s="3">
        <v>33</v>
      </c>
      <c r="CF796" s="3">
        <v>-97.450830800000006</v>
      </c>
      <c r="CI796" s="3" t="s">
        <v>102</v>
      </c>
      <c r="CJ796" s="3" t="s">
        <v>89</v>
      </c>
      <c r="CK796" s="3" t="s">
        <v>1705</v>
      </c>
      <c r="CL796" s="3">
        <v>182134</v>
      </c>
      <c r="CN796" s="3">
        <v>4007</v>
      </c>
      <c r="CO796" s="3">
        <v>0</v>
      </c>
      <c r="CP796" s="3">
        <v>0</v>
      </c>
    </row>
    <row r="797" spans="1:94" ht="60">
      <c r="A797" s="4">
        <v>42391317080000</v>
      </c>
      <c r="B797" s="7">
        <v>4239131708</v>
      </c>
      <c r="C797" s="4">
        <f>COUNTIF(Table2[API 10/UWI],Table1[[#This Row],[Cleaned API]])</f>
        <v>0</v>
      </c>
      <c r="D797" s="7" t="str">
        <f>IFERROR(INDEX(Table2[Permit Type],MATCH(Table1[[#This Row],[Cleaned API]],Table2[API 10/UWI],0)), "Not in Permit List")</f>
        <v>Not in Permit List</v>
      </c>
      <c r="E797" s="7" t="str">
        <f>IF(AND(Table1[[#This Row],[Occurences in Magnum Permit List]]&gt;0, Table1[[#This Row],[Data Pull Permit Type]]="NewDrill"), "Y", "N")</f>
        <v>N</v>
      </c>
      <c r="F797" s="3" t="s">
        <v>89</v>
      </c>
      <c r="G797" s="3" t="s">
        <v>514</v>
      </c>
      <c r="H797" s="8" t="s">
        <v>1701</v>
      </c>
      <c r="I797" s="3" t="s">
        <v>515</v>
      </c>
      <c r="J797" s="3" t="str">
        <f>LEFT(Table1[[#This Row],[County/Parish]],LEN(Table1[[#This Row],[County/Parish]])-5)</f>
        <v>REFUGIO</v>
      </c>
      <c r="K797" s="3">
        <v>5400</v>
      </c>
      <c r="L797" s="3" t="s">
        <v>93</v>
      </c>
      <c r="M797" s="3" t="s">
        <v>94</v>
      </c>
      <c r="N797" s="3" t="s">
        <v>95</v>
      </c>
      <c r="O797" s="3">
        <v>6400</v>
      </c>
      <c r="Q797" s="5">
        <v>30864</v>
      </c>
      <c r="R797" s="5">
        <v>31472</v>
      </c>
      <c r="S797" s="3">
        <v>21</v>
      </c>
      <c r="T797" s="3">
        <v>86968</v>
      </c>
      <c r="V797" s="3">
        <v>945</v>
      </c>
      <c r="X797" s="3">
        <v>17</v>
      </c>
      <c r="Y797" s="3">
        <v>802</v>
      </c>
      <c r="Z797" s="3">
        <v>0</v>
      </c>
      <c r="AA797" s="3">
        <v>15440</v>
      </c>
      <c r="AC797" s="3">
        <v>30</v>
      </c>
      <c r="AD797" s="3">
        <v>8444</v>
      </c>
      <c r="AE797" s="3">
        <v>428</v>
      </c>
      <c r="AF797" s="3" t="s">
        <v>96</v>
      </c>
      <c r="AG797" s="3">
        <v>52966</v>
      </c>
      <c r="AH797" s="3">
        <v>9256</v>
      </c>
      <c r="AI797" s="3">
        <v>0</v>
      </c>
      <c r="AK797" s="3">
        <v>3</v>
      </c>
      <c r="AL797" s="3">
        <v>93</v>
      </c>
      <c r="AM797" s="3">
        <v>541</v>
      </c>
      <c r="AN797" s="3">
        <v>560548</v>
      </c>
      <c r="AO797" s="3">
        <v>0</v>
      </c>
      <c r="AP797" s="3">
        <v>563</v>
      </c>
      <c r="AQ797" s="3">
        <v>63250</v>
      </c>
      <c r="AR797" s="5">
        <v>42644</v>
      </c>
      <c r="AS797" s="3">
        <v>0</v>
      </c>
      <c r="AT797" s="3">
        <v>0</v>
      </c>
      <c r="AU797" s="3">
        <v>0</v>
      </c>
      <c r="AV797" s="3">
        <v>162710</v>
      </c>
      <c r="AW797" s="3">
        <v>62089.004999999997</v>
      </c>
      <c r="AX797" s="3">
        <v>92030</v>
      </c>
      <c r="AY797" s="3">
        <v>16.106000000000002</v>
      </c>
      <c r="AZ797" s="3">
        <v>6.1</v>
      </c>
      <c r="BA797" s="3">
        <v>21.2</v>
      </c>
      <c r="BB797" s="3">
        <v>16759</v>
      </c>
      <c r="BC797" s="3">
        <v>2</v>
      </c>
      <c r="BD797" s="3">
        <v>164</v>
      </c>
      <c r="BE797" s="3">
        <v>3</v>
      </c>
      <c r="BF797" s="3">
        <v>2896</v>
      </c>
      <c r="BG797" s="3">
        <v>2</v>
      </c>
      <c r="BH797" s="3">
        <v>17</v>
      </c>
      <c r="BI797" s="3">
        <v>2</v>
      </c>
      <c r="BJ797" s="3">
        <v>5438</v>
      </c>
      <c r="BK797" s="3">
        <v>5441</v>
      </c>
      <c r="BL797" s="3">
        <v>0.59</v>
      </c>
      <c r="BM797" s="3">
        <v>43</v>
      </c>
      <c r="BN797" s="5">
        <v>30874</v>
      </c>
      <c r="BO797" s="3">
        <v>1</v>
      </c>
      <c r="BP797" s="3">
        <v>1</v>
      </c>
      <c r="BQ797" s="3" t="s">
        <v>807</v>
      </c>
      <c r="BR797" s="3" t="s">
        <v>165</v>
      </c>
      <c r="BS797" s="3">
        <v>112065</v>
      </c>
      <c r="BT797" s="3">
        <v>3</v>
      </c>
      <c r="BV797" s="3" t="s">
        <v>516</v>
      </c>
      <c r="BW797" s="3" t="s">
        <v>99</v>
      </c>
      <c r="BX797" s="3">
        <v>2</v>
      </c>
      <c r="BY797" s="3" t="s">
        <v>100</v>
      </c>
      <c r="CA797" s="3" t="s">
        <v>101</v>
      </c>
      <c r="CD797" s="3">
        <v>28.177265599999998</v>
      </c>
      <c r="CE797" s="3">
        <v>42</v>
      </c>
      <c r="CF797" s="3">
        <v>-97.518844700000002</v>
      </c>
      <c r="CI797" s="3" t="s">
        <v>102</v>
      </c>
      <c r="CJ797" s="3" t="s">
        <v>89</v>
      </c>
      <c r="CK797" s="3" t="s">
        <v>517</v>
      </c>
      <c r="CL797" s="3">
        <v>182047</v>
      </c>
      <c r="CM797" s="3">
        <v>382</v>
      </c>
      <c r="CN797" s="3">
        <v>23718</v>
      </c>
      <c r="CO797" s="3">
        <v>0</v>
      </c>
      <c r="CP797" s="3">
        <v>0</v>
      </c>
    </row>
    <row r="798" spans="1:94" ht="60">
      <c r="A798" s="4">
        <v>42391315240000</v>
      </c>
      <c r="B798" s="7">
        <v>4239131524</v>
      </c>
      <c r="C798" s="4">
        <f>COUNTIF(Table2[API 10/UWI],Table1[[#This Row],[Cleaned API]])</f>
        <v>0</v>
      </c>
      <c r="D798" s="7" t="str">
        <f>IFERROR(INDEX(Table2[Permit Type],MATCH(Table1[[#This Row],[Cleaned API]],Table2[API 10/UWI],0)), "Not in Permit List")</f>
        <v>Not in Permit List</v>
      </c>
      <c r="E798" s="7" t="str">
        <f>IF(AND(Table1[[#This Row],[Occurences in Magnum Permit List]]&gt;0, Table1[[#This Row],[Data Pull Permit Type]]="NewDrill"), "Y", "N")</f>
        <v>N</v>
      </c>
      <c r="F798" s="3" t="s">
        <v>490</v>
      </c>
      <c r="G798" s="3" t="s">
        <v>580</v>
      </c>
      <c r="H798" s="8">
        <v>2</v>
      </c>
      <c r="I798" s="3" t="s">
        <v>515</v>
      </c>
      <c r="J798" s="3" t="str">
        <f>LEFT(Table1[[#This Row],[County/Parish]],LEN(Table1[[#This Row],[County/Parish]])-5)</f>
        <v>REFUGIO</v>
      </c>
      <c r="K798" s="3" t="s">
        <v>581</v>
      </c>
      <c r="L798" s="3" t="s">
        <v>93</v>
      </c>
      <c r="M798" s="3" t="s">
        <v>94</v>
      </c>
      <c r="N798" s="3" t="s">
        <v>95</v>
      </c>
      <c r="O798" s="3">
        <v>6235</v>
      </c>
      <c r="P798" s="5">
        <v>29883</v>
      </c>
      <c r="Q798" s="5">
        <v>31168</v>
      </c>
      <c r="R798" s="5">
        <v>32387</v>
      </c>
      <c r="S798" s="3">
        <v>25</v>
      </c>
      <c r="T798" s="3">
        <v>93539</v>
      </c>
      <c r="Y798" s="3">
        <v>177</v>
      </c>
      <c r="Z798" s="3">
        <v>401</v>
      </c>
      <c r="AA798" s="3">
        <v>15590</v>
      </c>
      <c r="AD798" s="3">
        <v>1982</v>
      </c>
      <c r="AE798" s="3">
        <v>0</v>
      </c>
      <c r="AF798" s="3" t="s">
        <v>96</v>
      </c>
      <c r="AG798" s="3">
        <v>2697</v>
      </c>
      <c r="AH798" s="3">
        <v>450</v>
      </c>
      <c r="AI798" s="3">
        <v>11</v>
      </c>
      <c r="AK798" s="3">
        <v>0</v>
      </c>
      <c r="AL798" s="3">
        <v>4</v>
      </c>
      <c r="AM798" s="3">
        <v>23</v>
      </c>
      <c r="AN798" s="3">
        <v>23065</v>
      </c>
      <c r="AO798" s="3">
        <v>1</v>
      </c>
      <c r="AQ798" s="3">
        <v>60793</v>
      </c>
      <c r="AR798" s="5">
        <v>32417</v>
      </c>
      <c r="AS798" s="3">
        <v>256</v>
      </c>
      <c r="AT798" s="3">
        <v>0</v>
      </c>
      <c r="AU798" s="3">
        <v>0</v>
      </c>
      <c r="AZ798" s="3">
        <v>0</v>
      </c>
      <c r="BA798" s="3">
        <v>0</v>
      </c>
      <c r="BB798" s="3">
        <v>12133</v>
      </c>
      <c r="BC798" s="3">
        <v>19</v>
      </c>
      <c r="BF798" s="3">
        <v>2022</v>
      </c>
      <c r="BG798" s="3">
        <v>19</v>
      </c>
      <c r="BH798" s="3">
        <v>12</v>
      </c>
      <c r="BI798" s="3">
        <v>19</v>
      </c>
      <c r="BJ798" s="3">
        <v>5923</v>
      </c>
      <c r="BK798" s="3">
        <v>5926</v>
      </c>
      <c r="BL798" s="3">
        <v>0.62</v>
      </c>
      <c r="BN798" s="5">
        <v>29955</v>
      </c>
      <c r="BO798" s="3">
        <v>1</v>
      </c>
      <c r="BP798" s="3">
        <v>1</v>
      </c>
      <c r="BQ798" s="3" t="s">
        <v>1706</v>
      </c>
      <c r="BR798" s="3" t="s">
        <v>1300</v>
      </c>
      <c r="BS798" s="3">
        <v>111788</v>
      </c>
      <c r="BT798" s="3">
        <v>3</v>
      </c>
      <c r="BV798" s="3" t="s">
        <v>582</v>
      </c>
      <c r="BW798" s="3" t="s">
        <v>99</v>
      </c>
      <c r="BX798" s="3">
        <v>2</v>
      </c>
      <c r="BY798" s="3" t="s">
        <v>100</v>
      </c>
      <c r="CA798" s="3" t="s">
        <v>101</v>
      </c>
      <c r="CD798" s="3">
        <v>28.194239499999998</v>
      </c>
      <c r="CE798" s="3">
        <v>7</v>
      </c>
      <c r="CF798" s="3">
        <v>-97.466725600000004</v>
      </c>
      <c r="CI798" s="3" t="s">
        <v>102</v>
      </c>
      <c r="CJ798" s="3" t="s">
        <v>495</v>
      </c>
      <c r="CK798" s="3" t="s">
        <v>583</v>
      </c>
      <c r="CL798" s="3">
        <v>182004</v>
      </c>
      <c r="CN798" s="3">
        <v>20157</v>
      </c>
      <c r="CO798" s="3">
        <v>92</v>
      </c>
      <c r="CP798" s="3">
        <v>0</v>
      </c>
    </row>
    <row r="799" spans="1:94" ht="45">
      <c r="A799" s="4">
        <v>42391316630000</v>
      </c>
      <c r="B799" s="7">
        <v>4239131663</v>
      </c>
      <c r="C799" s="4">
        <f>COUNTIF(Table2[API 10/UWI],Table1[[#This Row],[Cleaned API]])</f>
        <v>0</v>
      </c>
      <c r="D799" s="7" t="str">
        <f>IFERROR(INDEX(Table2[Permit Type],MATCH(Table1[[#This Row],[Cleaned API]],Table2[API 10/UWI],0)), "Not in Permit List")</f>
        <v>Not in Permit List</v>
      </c>
      <c r="E799" s="7" t="str">
        <f>IF(AND(Table1[[#This Row],[Occurences in Magnum Permit List]]&gt;0, Table1[[#This Row],[Data Pull Permit Type]]="NewDrill"), "Y", "N")</f>
        <v>N</v>
      </c>
      <c r="F799" s="3" t="s">
        <v>89</v>
      </c>
      <c r="G799" s="3" t="s">
        <v>514</v>
      </c>
      <c r="H799" s="8">
        <v>7</v>
      </c>
      <c r="I799" s="3" t="s">
        <v>515</v>
      </c>
      <c r="J799" s="3" t="str">
        <f>LEFT(Table1[[#This Row],[County/Parish]],LEN(Table1[[#This Row],[County/Parish]])-5)</f>
        <v>REFUGIO</v>
      </c>
      <c r="K799" s="3">
        <v>4885</v>
      </c>
      <c r="L799" s="3" t="s">
        <v>93</v>
      </c>
      <c r="M799" s="3" t="s">
        <v>94</v>
      </c>
      <c r="N799" s="3" t="s">
        <v>95</v>
      </c>
      <c r="O799" s="3">
        <v>6392</v>
      </c>
      <c r="P799" s="5">
        <v>30661</v>
      </c>
      <c r="Q799" s="5">
        <v>30682</v>
      </c>
      <c r="R799" s="5">
        <v>32752</v>
      </c>
      <c r="S799" s="3">
        <v>69</v>
      </c>
      <c r="T799" s="3">
        <v>1312600</v>
      </c>
      <c r="V799" s="3">
        <v>2054</v>
      </c>
      <c r="Y799" s="3">
        <v>2134</v>
      </c>
      <c r="Z799" s="3">
        <v>36658</v>
      </c>
      <c r="AA799" s="3">
        <v>220821</v>
      </c>
      <c r="AC799" s="3">
        <v>29</v>
      </c>
      <c r="AD799" s="3">
        <v>8670</v>
      </c>
      <c r="AE799" s="3">
        <v>172</v>
      </c>
      <c r="AF799" s="3" t="s">
        <v>96</v>
      </c>
      <c r="AG799" s="3">
        <v>76720</v>
      </c>
      <c r="AH799" s="3">
        <v>12959</v>
      </c>
      <c r="AI799" s="3">
        <v>1370</v>
      </c>
      <c r="AK799" s="3">
        <v>2</v>
      </c>
      <c r="AL799" s="3">
        <v>75</v>
      </c>
      <c r="AM799" s="3">
        <v>442</v>
      </c>
      <c r="AN799" s="3">
        <v>452034</v>
      </c>
      <c r="AO799" s="3">
        <v>1393</v>
      </c>
      <c r="AP799" s="3">
        <v>312</v>
      </c>
      <c r="AQ799" s="3">
        <v>329898</v>
      </c>
      <c r="AR799" s="5">
        <v>35156</v>
      </c>
      <c r="AS799" s="3">
        <v>5891</v>
      </c>
      <c r="AT799" s="3">
        <v>0</v>
      </c>
      <c r="AU799" s="3">
        <v>0</v>
      </c>
      <c r="AV799" s="3">
        <v>272910</v>
      </c>
      <c r="AW799" s="3">
        <v>699618.42099999997</v>
      </c>
      <c r="AX799" s="3">
        <v>639050</v>
      </c>
      <c r="AY799" s="3">
        <v>1.429</v>
      </c>
      <c r="AZ799" s="3">
        <v>3.7</v>
      </c>
      <c r="BA799" s="3">
        <v>0</v>
      </c>
      <c r="BB799" s="3">
        <v>33300</v>
      </c>
      <c r="BC799" s="3">
        <v>53</v>
      </c>
      <c r="BD799" s="3">
        <v>72</v>
      </c>
      <c r="BE799" s="3">
        <v>14</v>
      </c>
      <c r="BF799" s="3">
        <v>5576</v>
      </c>
      <c r="BG799" s="3">
        <v>53</v>
      </c>
      <c r="BH799" s="3">
        <v>33</v>
      </c>
      <c r="BI799" s="3">
        <v>53</v>
      </c>
      <c r="BJ799" s="3">
        <v>3836</v>
      </c>
      <c r="BK799" s="3">
        <v>3842</v>
      </c>
      <c r="BL799" s="3">
        <v>0.59</v>
      </c>
      <c r="BM799" s="3">
        <v>40.6</v>
      </c>
      <c r="BN799" s="5">
        <v>33934</v>
      </c>
      <c r="BO799" s="3">
        <v>1</v>
      </c>
      <c r="BP799" s="3">
        <v>1</v>
      </c>
      <c r="BQ799" s="3" t="s">
        <v>1146</v>
      </c>
      <c r="BR799" s="3" t="s">
        <v>165</v>
      </c>
      <c r="BS799" s="3">
        <v>111037</v>
      </c>
      <c r="BT799" s="3">
        <v>6</v>
      </c>
      <c r="BV799" s="3" t="s">
        <v>516</v>
      </c>
      <c r="BW799" s="3" t="s">
        <v>99</v>
      </c>
      <c r="BX799" s="3">
        <v>2</v>
      </c>
      <c r="BY799" s="3" t="s">
        <v>100</v>
      </c>
      <c r="CA799" s="3" t="s">
        <v>101</v>
      </c>
      <c r="CD799" s="3">
        <v>28.1776096</v>
      </c>
      <c r="CE799" s="3">
        <v>42</v>
      </c>
      <c r="CF799" s="3">
        <v>-97.513738399999994</v>
      </c>
      <c r="CI799" s="3" t="s">
        <v>102</v>
      </c>
      <c r="CJ799" s="3" t="s">
        <v>89</v>
      </c>
      <c r="CK799" s="3" t="s">
        <v>517</v>
      </c>
      <c r="CL799" s="3">
        <v>181898</v>
      </c>
      <c r="CM799" s="3">
        <v>228</v>
      </c>
      <c r="CN799" s="3">
        <v>159513</v>
      </c>
      <c r="CO799" s="3">
        <v>16068</v>
      </c>
      <c r="CP799" s="3">
        <v>0</v>
      </c>
    </row>
    <row r="800" spans="1:94" ht="60">
      <c r="A800" s="4">
        <v>42123006370000</v>
      </c>
      <c r="B800" s="7">
        <v>4212300637</v>
      </c>
      <c r="C800" s="4">
        <f>COUNTIF(Table2[API 10/UWI],Table1[[#This Row],[Cleaned API]])</f>
        <v>1</v>
      </c>
      <c r="D800" s="7" t="str">
        <f>IFERROR(INDEX(Table2[Permit Type],MATCH(Table1[[#This Row],[Cleaned API]],Table2[API 10/UWI],0)), "Not in Permit List")</f>
        <v>Recomplete</v>
      </c>
      <c r="E800" s="7" t="str">
        <f>IF(AND(Table1[[#This Row],[Occurences in Magnum Permit List]]&gt;0, Table1[[#This Row],[Data Pull Permit Type]]="NewDrill"), "Y", "N")</f>
        <v>N</v>
      </c>
      <c r="F800" s="3" t="s">
        <v>502</v>
      </c>
      <c r="G800" s="3" t="s">
        <v>1707</v>
      </c>
      <c r="H800" s="8">
        <v>1</v>
      </c>
      <c r="I800" s="3" t="s">
        <v>275</v>
      </c>
      <c r="J800" s="3" t="str">
        <f>LEFT(Table1[[#This Row],[County/Parish]],LEN(Table1[[#This Row],[County/Parish]])-5)</f>
        <v>DEWITT</v>
      </c>
      <c r="L800" s="3" t="s">
        <v>93</v>
      </c>
      <c r="M800" s="3" t="s">
        <v>211</v>
      </c>
      <c r="N800" s="3" t="s">
        <v>95</v>
      </c>
      <c r="O800" s="3">
        <v>7671</v>
      </c>
      <c r="P800" s="5">
        <v>36375</v>
      </c>
      <c r="Q800" s="5">
        <v>30742</v>
      </c>
      <c r="R800" s="5">
        <v>31625</v>
      </c>
      <c r="S800" s="3">
        <v>29</v>
      </c>
      <c r="T800" s="3">
        <v>54171</v>
      </c>
      <c r="V800" s="3">
        <v>1087</v>
      </c>
      <c r="Y800" s="3">
        <v>44</v>
      </c>
      <c r="Z800" s="3">
        <v>1376</v>
      </c>
      <c r="AA800" s="3">
        <v>10115</v>
      </c>
      <c r="AB800" s="3" t="s">
        <v>163</v>
      </c>
      <c r="AD800" s="3">
        <v>1744</v>
      </c>
      <c r="AE800" s="3">
        <v>629</v>
      </c>
      <c r="AF800" s="3" t="s">
        <v>96</v>
      </c>
      <c r="AG800" s="3">
        <v>35526</v>
      </c>
      <c r="AH800" s="3">
        <v>6550</v>
      </c>
      <c r="AI800" s="3">
        <v>853</v>
      </c>
      <c r="AJ800" s="3" t="s">
        <v>164</v>
      </c>
      <c r="AK800" s="3">
        <v>2</v>
      </c>
      <c r="AL800" s="3">
        <v>33</v>
      </c>
      <c r="AM800" s="3">
        <v>188</v>
      </c>
      <c r="AN800" s="3">
        <v>200667</v>
      </c>
      <c r="AO800" s="3">
        <v>9</v>
      </c>
      <c r="AP800" s="3">
        <v>388</v>
      </c>
      <c r="AQ800" s="3">
        <v>16155</v>
      </c>
      <c r="AR800" s="5">
        <v>35855</v>
      </c>
      <c r="AS800" s="3">
        <v>387</v>
      </c>
      <c r="AT800" s="3">
        <v>0</v>
      </c>
      <c r="AU800" s="3">
        <v>0</v>
      </c>
      <c r="AV800" s="3">
        <v>86620</v>
      </c>
      <c r="AW800" s="3">
        <v>35571.428999999996</v>
      </c>
      <c r="AX800" s="3">
        <v>49840</v>
      </c>
      <c r="AY800" s="3">
        <v>28.111999999999998</v>
      </c>
      <c r="AZ800" s="3">
        <v>11.5</v>
      </c>
      <c r="BA800" s="3">
        <v>0</v>
      </c>
      <c r="BB800" s="3">
        <v>14982</v>
      </c>
      <c r="BC800" s="3">
        <v>4</v>
      </c>
      <c r="BD800" s="3">
        <v>305</v>
      </c>
      <c r="BE800" s="3">
        <v>4</v>
      </c>
      <c r="BF800" s="3">
        <v>2577</v>
      </c>
      <c r="BG800" s="3">
        <v>4</v>
      </c>
      <c r="BH800" s="3">
        <v>15</v>
      </c>
      <c r="BI800" s="3">
        <v>4</v>
      </c>
      <c r="BJ800" s="3">
        <v>7630</v>
      </c>
      <c r="BK800" s="3">
        <v>7636</v>
      </c>
      <c r="BL800" s="3">
        <v>0.67</v>
      </c>
      <c r="BM800" s="3">
        <v>42</v>
      </c>
      <c r="BN800" s="5">
        <v>30755</v>
      </c>
      <c r="BO800" s="3">
        <v>1</v>
      </c>
      <c r="BP800" s="3">
        <v>1</v>
      </c>
      <c r="BQ800" s="3" t="s">
        <v>1129</v>
      </c>
      <c r="BR800" s="3" t="s">
        <v>917</v>
      </c>
      <c r="BS800" s="3">
        <v>109901</v>
      </c>
      <c r="BT800" s="3">
        <v>6</v>
      </c>
      <c r="BV800" s="3" t="s">
        <v>520</v>
      </c>
      <c r="BW800" s="3" t="s">
        <v>99</v>
      </c>
      <c r="BX800" s="3">
        <v>2</v>
      </c>
      <c r="BY800" s="3" t="s">
        <v>100</v>
      </c>
      <c r="CA800" s="3" t="s">
        <v>101</v>
      </c>
      <c r="CD800" s="3">
        <v>28.951527599999999</v>
      </c>
      <c r="CE800" s="3">
        <v>335</v>
      </c>
      <c r="CF800" s="3">
        <v>-97.325997200000003</v>
      </c>
      <c r="CI800" s="3" t="s">
        <v>102</v>
      </c>
      <c r="CJ800" s="3" t="s">
        <v>502</v>
      </c>
      <c r="CK800" s="3" t="s">
        <v>531</v>
      </c>
      <c r="CL800" s="3">
        <v>181747</v>
      </c>
      <c r="CM800" s="3">
        <v>70</v>
      </c>
      <c r="CN800" s="3">
        <v>2490</v>
      </c>
      <c r="CO800" s="3">
        <v>136</v>
      </c>
      <c r="CP800" s="3">
        <v>0</v>
      </c>
    </row>
    <row r="801" spans="1:94" ht="60">
      <c r="A801" s="4">
        <v>42285312820000</v>
      </c>
      <c r="B801" s="7">
        <v>4228531282</v>
      </c>
      <c r="C801" s="4">
        <f>COUNTIF(Table2[API 10/UWI],Table1[[#This Row],[Cleaned API]])</f>
        <v>0</v>
      </c>
      <c r="D801" s="7" t="str">
        <f>IFERROR(INDEX(Table2[Permit Type],MATCH(Table1[[#This Row],[Cleaned API]],Table2[API 10/UWI],0)), "Not in Permit List")</f>
        <v>Not in Permit List</v>
      </c>
      <c r="E801" s="7" t="str">
        <f>IF(AND(Table1[[#This Row],[Occurences in Magnum Permit List]]&gt;0, Table1[[#This Row],[Data Pull Permit Type]]="NewDrill"), "Y", "N")</f>
        <v>N</v>
      </c>
      <c r="F801" s="3" t="s">
        <v>502</v>
      </c>
      <c r="G801" s="3" t="s">
        <v>1244</v>
      </c>
      <c r="H801" s="8">
        <v>1</v>
      </c>
      <c r="I801" s="3" t="s">
        <v>228</v>
      </c>
      <c r="J801" s="3" t="str">
        <f>LEFT(Table1[[#This Row],[County/Parish]],LEN(Table1[[#This Row],[County/Parish]])-5)</f>
        <v>LAVACA</v>
      </c>
      <c r="K801" s="3" t="s">
        <v>1708</v>
      </c>
      <c r="L801" s="3" t="s">
        <v>93</v>
      </c>
      <c r="M801" s="3" t="s">
        <v>94</v>
      </c>
      <c r="N801" s="3" t="s">
        <v>95</v>
      </c>
      <c r="O801" s="3">
        <v>10518</v>
      </c>
      <c r="P801" s="5">
        <v>28608</v>
      </c>
      <c r="Q801" s="5">
        <v>30590</v>
      </c>
      <c r="R801" s="5">
        <v>33270</v>
      </c>
      <c r="S801" s="3">
        <v>88</v>
      </c>
      <c r="T801" s="3">
        <v>162221</v>
      </c>
      <c r="V801" s="3">
        <v>5295</v>
      </c>
      <c r="X801" s="3">
        <v>29</v>
      </c>
      <c r="Y801" s="3">
        <v>920</v>
      </c>
      <c r="Z801" s="3">
        <v>83323</v>
      </c>
      <c r="AA801" s="3">
        <v>32332</v>
      </c>
      <c r="AB801" s="3" t="s">
        <v>163</v>
      </c>
      <c r="AC801" s="3">
        <v>33</v>
      </c>
      <c r="AD801" s="3">
        <v>1597</v>
      </c>
      <c r="AE801" s="3">
        <v>190</v>
      </c>
      <c r="AF801" s="3" t="s">
        <v>96</v>
      </c>
      <c r="AG801" s="3">
        <v>3801</v>
      </c>
      <c r="AH801" s="3">
        <v>824</v>
      </c>
      <c r="AI801" s="3">
        <v>43688</v>
      </c>
      <c r="AJ801" s="3" t="s">
        <v>164</v>
      </c>
      <c r="AK801" s="3">
        <v>1</v>
      </c>
      <c r="AL801" s="3">
        <v>7</v>
      </c>
      <c r="AM801" s="3">
        <v>37</v>
      </c>
      <c r="AN801" s="3">
        <v>43067</v>
      </c>
      <c r="AO801" s="3">
        <v>110</v>
      </c>
      <c r="AP801" s="3">
        <v>793</v>
      </c>
      <c r="AQ801" s="3">
        <v>22092</v>
      </c>
      <c r="AR801" s="5">
        <v>32106</v>
      </c>
      <c r="AS801" s="3">
        <v>2651</v>
      </c>
      <c r="AT801" s="3">
        <v>90</v>
      </c>
      <c r="AU801" s="3">
        <v>1000</v>
      </c>
      <c r="AV801" s="3">
        <v>34380</v>
      </c>
      <c r="AW801" s="3">
        <v>32425.080999999998</v>
      </c>
      <c r="AX801" s="3">
        <v>30640</v>
      </c>
      <c r="AY801" s="3">
        <v>30.84</v>
      </c>
      <c r="AZ801" s="3">
        <v>29.1</v>
      </c>
      <c r="BA801" s="3">
        <v>31.5</v>
      </c>
      <c r="BB801" s="3">
        <v>3318</v>
      </c>
      <c r="BC801" s="3">
        <v>30</v>
      </c>
      <c r="BD801" s="3">
        <v>122</v>
      </c>
      <c r="BE801" s="3">
        <v>52</v>
      </c>
      <c r="BF801" s="3">
        <v>668</v>
      </c>
      <c r="BG801" s="3">
        <v>30</v>
      </c>
      <c r="BH801" s="3">
        <v>4</v>
      </c>
      <c r="BI801" s="3">
        <v>30</v>
      </c>
      <c r="BJ801" s="3">
        <v>9778</v>
      </c>
      <c r="BK801" s="3">
        <v>9783</v>
      </c>
      <c r="BL801" s="3">
        <v>0.74</v>
      </c>
      <c r="BM801" s="3">
        <v>50.2</v>
      </c>
      <c r="BN801" s="5">
        <v>29938</v>
      </c>
      <c r="BO801" s="3">
        <v>1</v>
      </c>
      <c r="BP801" s="3">
        <v>1</v>
      </c>
      <c r="BQ801" s="3" t="s">
        <v>1496</v>
      </c>
      <c r="BR801" s="3" t="s">
        <v>1041</v>
      </c>
      <c r="BS801" s="3">
        <v>109082</v>
      </c>
      <c r="BT801" s="3">
        <v>5</v>
      </c>
      <c r="BV801" s="3" t="s">
        <v>230</v>
      </c>
      <c r="BW801" s="3" t="s">
        <v>99</v>
      </c>
      <c r="BX801" s="3">
        <v>2</v>
      </c>
      <c r="BY801" s="3" t="s">
        <v>100</v>
      </c>
      <c r="BZ801" s="3">
        <v>4</v>
      </c>
      <c r="CA801" s="3" t="s">
        <v>101</v>
      </c>
      <c r="CD801" s="3">
        <v>29.413096500000002</v>
      </c>
      <c r="CE801" s="3">
        <v>717</v>
      </c>
      <c r="CF801" s="3">
        <v>-96.659171499999999</v>
      </c>
      <c r="CI801" s="3" t="s">
        <v>102</v>
      </c>
      <c r="CJ801" s="3" t="s">
        <v>502</v>
      </c>
      <c r="CK801" s="3" t="s">
        <v>231</v>
      </c>
      <c r="CL801" s="3">
        <v>181622</v>
      </c>
      <c r="CM801" s="3">
        <v>614</v>
      </c>
      <c r="CN801" s="3">
        <v>19909</v>
      </c>
      <c r="CO801" s="3">
        <v>2390</v>
      </c>
      <c r="CP801" s="3">
        <v>0</v>
      </c>
    </row>
    <row r="802" spans="1:94" ht="30">
      <c r="A802" s="4">
        <v>42469320950000</v>
      </c>
      <c r="B802" s="7">
        <v>4246932095</v>
      </c>
      <c r="C802" s="4">
        <f>COUNTIF(Table2[API 10/UWI],Table1[[#This Row],[Cleaned API]])</f>
        <v>0</v>
      </c>
      <c r="D802" s="7" t="str">
        <f>IFERROR(INDEX(Table2[Permit Type],MATCH(Table1[[#This Row],[Cleaned API]],Table2[API 10/UWI],0)), "Not in Permit List")</f>
        <v>Not in Permit List</v>
      </c>
      <c r="E802" s="7" t="str">
        <f>IF(AND(Table1[[#This Row],[Occurences in Magnum Permit List]]&gt;0, Table1[[#This Row],[Data Pull Permit Type]]="NewDrill"), "Y", "N")</f>
        <v>N</v>
      </c>
      <c r="F802" s="3" t="s">
        <v>89</v>
      </c>
      <c r="G802" s="3" t="s">
        <v>570</v>
      </c>
      <c r="H802" s="8">
        <v>5</v>
      </c>
      <c r="I802" s="3" t="s">
        <v>91</v>
      </c>
      <c r="J802" s="3" t="str">
        <f>LEFT(Table1[[#This Row],[County/Parish]],LEN(Table1[[#This Row],[County/Parish]])-5)</f>
        <v>VICTORIA</v>
      </c>
      <c r="K802" s="3">
        <v>7350</v>
      </c>
      <c r="L802" s="3" t="s">
        <v>93</v>
      </c>
      <c r="M802" s="3" t="s">
        <v>194</v>
      </c>
      <c r="N802" s="3" t="s">
        <v>95</v>
      </c>
      <c r="O802" s="3">
        <v>8450</v>
      </c>
      <c r="P802" s="5">
        <v>30566</v>
      </c>
      <c r="Q802" s="5">
        <v>30864</v>
      </c>
      <c r="R802" s="5">
        <v>33817</v>
      </c>
      <c r="S802" s="3">
        <v>47</v>
      </c>
      <c r="T802" s="3">
        <v>31092</v>
      </c>
      <c r="V802" s="3">
        <v>582</v>
      </c>
      <c r="X802" s="3">
        <v>75</v>
      </c>
      <c r="Y802" s="3">
        <v>578</v>
      </c>
      <c r="Z802" s="3">
        <v>893</v>
      </c>
      <c r="AA802" s="3">
        <v>5764</v>
      </c>
      <c r="AD802" s="3">
        <v>1749</v>
      </c>
      <c r="AE802" s="3">
        <v>0</v>
      </c>
      <c r="AF802" s="3" t="s">
        <v>96</v>
      </c>
      <c r="AG802" s="3">
        <v>5237</v>
      </c>
      <c r="AH802" s="3">
        <v>873</v>
      </c>
      <c r="AI802" s="3">
        <v>112</v>
      </c>
      <c r="AK802" s="3">
        <v>0</v>
      </c>
      <c r="AL802" s="3">
        <v>6</v>
      </c>
      <c r="AM802" s="3">
        <v>33</v>
      </c>
      <c r="AN802" s="3">
        <v>33065</v>
      </c>
      <c r="AO802" s="3">
        <v>46</v>
      </c>
      <c r="AR802" s="5">
        <v>39630</v>
      </c>
      <c r="AT802" s="3">
        <v>0</v>
      </c>
      <c r="AU802" s="3">
        <v>0</v>
      </c>
      <c r="AW802" s="3">
        <v>17118.519</v>
      </c>
      <c r="AX802" s="3">
        <v>53420</v>
      </c>
      <c r="AY802" s="3">
        <v>58.415999999999997</v>
      </c>
      <c r="AZ802" s="3">
        <v>0</v>
      </c>
      <c r="BA802" s="3">
        <v>129.80000000000001</v>
      </c>
      <c r="BB802" s="3">
        <v>1869</v>
      </c>
      <c r="BC802" s="3">
        <v>5</v>
      </c>
      <c r="BD802" s="3">
        <v>133</v>
      </c>
      <c r="BE802" s="3">
        <v>1</v>
      </c>
      <c r="BF802" s="3">
        <v>389</v>
      </c>
      <c r="BG802" s="3">
        <v>12</v>
      </c>
      <c r="BH802" s="3">
        <v>2</v>
      </c>
      <c r="BI802" s="3">
        <v>12</v>
      </c>
      <c r="BJ802" s="3">
        <v>7520</v>
      </c>
      <c r="BK802" s="3">
        <v>7526</v>
      </c>
      <c r="BL802" s="3">
        <v>0.62</v>
      </c>
      <c r="BM802" s="3">
        <v>52.4</v>
      </c>
      <c r="BN802" s="5">
        <v>30577</v>
      </c>
      <c r="BO802" s="3">
        <v>1</v>
      </c>
      <c r="BP802" s="3">
        <v>1</v>
      </c>
      <c r="BS802" s="3">
        <v>108599</v>
      </c>
      <c r="BT802" s="3">
        <v>6</v>
      </c>
      <c r="BV802" s="3" t="s">
        <v>571</v>
      </c>
      <c r="BW802" s="3" t="s">
        <v>99</v>
      </c>
      <c r="BX802" s="3">
        <v>2</v>
      </c>
      <c r="BY802" s="3" t="s">
        <v>100</v>
      </c>
      <c r="CA802" s="3" t="s">
        <v>101</v>
      </c>
      <c r="CD802" s="3">
        <v>28.622929500000001</v>
      </c>
      <c r="CE802" s="3">
        <v>34</v>
      </c>
      <c r="CF802" s="3">
        <v>-96.878749900000003</v>
      </c>
      <c r="CI802" s="3" t="s">
        <v>102</v>
      </c>
      <c r="CJ802" s="3" t="s">
        <v>89</v>
      </c>
      <c r="CK802" s="3" t="s">
        <v>572</v>
      </c>
      <c r="CL802" s="3">
        <v>181562</v>
      </c>
      <c r="CM802" s="3">
        <v>135</v>
      </c>
      <c r="CN802" s="3">
        <v>2311</v>
      </c>
      <c r="CO802" s="3">
        <v>185</v>
      </c>
      <c r="CP802" s="3">
        <v>0</v>
      </c>
    </row>
    <row r="803" spans="1:94" ht="45">
      <c r="A803" s="4">
        <v>42469318690000</v>
      </c>
      <c r="B803" s="7">
        <v>4246931869</v>
      </c>
      <c r="C803" s="4">
        <f>COUNTIF(Table2[API 10/UWI],Table1[[#This Row],[Cleaned API]])</f>
        <v>0</v>
      </c>
      <c r="D803" s="7" t="str">
        <f>IFERROR(INDEX(Table2[Permit Type],MATCH(Table1[[#This Row],[Cleaned API]],Table2[API 10/UWI],0)), "Not in Permit List")</f>
        <v>Not in Permit List</v>
      </c>
      <c r="E803" s="7" t="str">
        <f>IF(AND(Table1[[#This Row],[Occurences in Magnum Permit List]]&gt;0, Table1[[#This Row],[Data Pull Permit Type]]="NewDrill"), "Y", "N")</f>
        <v>N</v>
      </c>
      <c r="F803" s="3" t="s">
        <v>502</v>
      </c>
      <c r="G803" s="3" t="s">
        <v>1322</v>
      </c>
      <c r="H803" s="8">
        <v>6</v>
      </c>
      <c r="I803" s="3" t="s">
        <v>91</v>
      </c>
      <c r="J803" s="3" t="str">
        <f>LEFT(Table1[[#This Row],[County/Parish]],LEN(Table1[[#This Row],[County/Parish]])-5)</f>
        <v>VICTORIA</v>
      </c>
      <c r="K803" s="3" t="s">
        <v>1709</v>
      </c>
      <c r="L803" s="3" t="s">
        <v>93</v>
      </c>
      <c r="M803" s="3" t="s">
        <v>194</v>
      </c>
      <c r="N803" s="3" t="s">
        <v>95</v>
      </c>
      <c r="O803" s="3">
        <v>8310</v>
      </c>
      <c r="P803" s="5">
        <v>30007</v>
      </c>
      <c r="Q803" s="5">
        <v>30376</v>
      </c>
      <c r="R803" s="5">
        <v>30437</v>
      </c>
      <c r="S803" s="3">
        <v>3</v>
      </c>
      <c r="T803" s="3">
        <v>9866</v>
      </c>
      <c r="Y803" s="3">
        <v>1614</v>
      </c>
      <c r="Z803" s="3">
        <v>0</v>
      </c>
      <c r="AA803" s="3">
        <v>1644</v>
      </c>
      <c r="AD803" s="3">
        <v>5317</v>
      </c>
      <c r="AF803" s="3" t="s">
        <v>96</v>
      </c>
      <c r="AK803" s="3">
        <v>0</v>
      </c>
      <c r="AL803" s="3">
        <v>16</v>
      </c>
      <c r="AM803" s="3">
        <v>98</v>
      </c>
      <c r="AN803" s="3">
        <v>97833</v>
      </c>
      <c r="AO803" s="3">
        <v>0</v>
      </c>
      <c r="AR803" s="5">
        <v>37712</v>
      </c>
      <c r="AT803" s="3">
        <v>0</v>
      </c>
      <c r="AU803" s="3">
        <v>0</v>
      </c>
      <c r="AZ803" s="3">
        <v>0</v>
      </c>
      <c r="BA803" s="3">
        <v>0</v>
      </c>
      <c r="BB803" s="3">
        <v>5317</v>
      </c>
      <c r="BC803" s="3">
        <v>1</v>
      </c>
      <c r="BF803" s="3">
        <v>886</v>
      </c>
      <c r="BG803" s="3">
        <v>1</v>
      </c>
      <c r="BH803" s="3">
        <v>5</v>
      </c>
      <c r="BI803" s="3">
        <v>1</v>
      </c>
      <c r="BJ803" s="3">
        <v>3455</v>
      </c>
      <c r="BK803" s="3">
        <v>3458</v>
      </c>
      <c r="BN803" s="5">
        <v>30370</v>
      </c>
      <c r="BO803" s="3">
        <v>1</v>
      </c>
      <c r="BP803" s="3">
        <v>1</v>
      </c>
      <c r="BS803" s="3">
        <v>104583</v>
      </c>
      <c r="BT803" s="3">
        <v>3</v>
      </c>
      <c r="BV803" s="3" t="s">
        <v>98</v>
      </c>
      <c r="BW803" s="3" t="s">
        <v>99</v>
      </c>
      <c r="BX803" s="3">
        <v>2</v>
      </c>
      <c r="BY803" s="3" t="s">
        <v>100</v>
      </c>
      <c r="BZ803" s="3">
        <v>8</v>
      </c>
      <c r="CA803" s="3" t="s">
        <v>101</v>
      </c>
      <c r="CD803" s="3">
        <v>29.057982500000001</v>
      </c>
      <c r="CE803" s="3">
        <v>439</v>
      </c>
      <c r="CF803" s="3">
        <v>-97.008072900000002</v>
      </c>
      <c r="CI803" s="3" t="s">
        <v>102</v>
      </c>
      <c r="CJ803" s="3" t="s">
        <v>502</v>
      </c>
      <c r="CK803" s="3" t="s">
        <v>1324</v>
      </c>
      <c r="CL803" s="3">
        <v>181080</v>
      </c>
      <c r="CN803" s="3">
        <v>9866</v>
      </c>
      <c r="CO803" s="3">
        <v>0</v>
      </c>
      <c r="CP803" s="3">
        <v>0</v>
      </c>
    </row>
    <row r="804" spans="1:94" ht="30">
      <c r="A804" s="4">
        <v>42297327010000</v>
      </c>
      <c r="B804" s="7">
        <v>4229732701</v>
      </c>
      <c r="C804" s="4">
        <f>COUNTIF(Table2[API 10/UWI],Table1[[#This Row],[Cleaned API]])</f>
        <v>0</v>
      </c>
      <c r="D804" s="7" t="str">
        <f>IFERROR(INDEX(Table2[Permit Type],MATCH(Table1[[#This Row],[Cleaned API]],Table2[API 10/UWI],0)), "Not in Permit List")</f>
        <v>Not in Permit List</v>
      </c>
      <c r="E804" s="7" t="str">
        <f>IF(AND(Table1[[#This Row],[Occurences in Magnum Permit List]]&gt;0, Table1[[#This Row],[Data Pull Permit Type]]="NewDrill"), "Y", "N")</f>
        <v>N</v>
      </c>
      <c r="F804" s="3" t="s">
        <v>89</v>
      </c>
      <c r="G804" s="3" t="s">
        <v>1710</v>
      </c>
      <c r="H804" s="8">
        <v>1</v>
      </c>
      <c r="I804" s="3" t="s">
        <v>439</v>
      </c>
      <c r="J804" s="3" t="str">
        <f>LEFT(Table1[[#This Row],[County/Parish]],LEN(Table1[[#This Row],[County/Parish]])-5)</f>
        <v>LIVE OAK</v>
      </c>
      <c r="K804" s="3" t="s">
        <v>1711</v>
      </c>
      <c r="L804" s="3" t="s">
        <v>93</v>
      </c>
      <c r="M804" s="3" t="s">
        <v>94</v>
      </c>
      <c r="N804" s="3" t="s">
        <v>95</v>
      </c>
      <c r="O804" s="3">
        <v>14500</v>
      </c>
      <c r="P804" s="5">
        <v>38026</v>
      </c>
      <c r="Q804" s="5">
        <v>30072</v>
      </c>
      <c r="R804" s="5">
        <v>38231</v>
      </c>
      <c r="S804" s="3">
        <v>236</v>
      </c>
      <c r="T804" s="3">
        <v>1835550</v>
      </c>
      <c r="V804" s="3">
        <v>29</v>
      </c>
      <c r="Y804" s="3">
        <v>9999</v>
      </c>
      <c r="Z804" s="3">
        <v>38440</v>
      </c>
      <c r="AA804" s="3">
        <v>305954</v>
      </c>
      <c r="AB804" s="3" t="s">
        <v>163</v>
      </c>
      <c r="AC804" s="3">
        <v>2</v>
      </c>
      <c r="AD804" s="3">
        <v>4477</v>
      </c>
      <c r="AE804" s="3">
        <v>13</v>
      </c>
      <c r="AF804" s="3" t="s">
        <v>96</v>
      </c>
      <c r="AG804" s="3">
        <v>103074</v>
      </c>
      <c r="AH804" s="3">
        <v>17192</v>
      </c>
      <c r="AI804" s="3">
        <v>388</v>
      </c>
      <c r="AJ804" s="3" t="s">
        <v>164</v>
      </c>
      <c r="AK804" s="3">
        <v>0</v>
      </c>
      <c r="AL804" s="3">
        <v>99</v>
      </c>
      <c r="AM804" s="3">
        <v>590</v>
      </c>
      <c r="AN804" s="3">
        <v>592300</v>
      </c>
      <c r="AO804" s="3">
        <v>85</v>
      </c>
      <c r="AQ804" s="3">
        <v>69060</v>
      </c>
      <c r="AR804" s="5">
        <v>42644</v>
      </c>
      <c r="AS804" s="3">
        <v>1708</v>
      </c>
      <c r="AT804" s="3">
        <v>0</v>
      </c>
      <c r="AU804" s="3">
        <v>0</v>
      </c>
      <c r="AV804" s="3">
        <v>1770900</v>
      </c>
      <c r="AX804" s="3">
        <v>63294830</v>
      </c>
      <c r="AZ804" s="3">
        <v>0.6</v>
      </c>
      <c r="BA804" s="3">
        <v>0</v>
      </c>
      <c r="BB804" s="3">
        <v>26784</v>
      </c>
      <c r="BC804" s="3">
        <v>39</v>
      </c>
      <c r="BD804" s="3">
        <v>10</v>
      </c>
      <c r="BE804" s="3">
        <v>2</v>
      </c>
      <c r="BF804" s="3">
        <v>4464</v>
      </c>
      <c r="BG804" s="3">
        <v>39</v>
      </c>
      <c r="BH804" s="3">
        <v>27</v>
      </c>
      <c r="BI804" s="3">
        <v>39</v>
      </c>
      <c r="BJ804" s="3">
        <v>14327</v>
      </c>
      <c r="BK804" s="3">
        <v>14359</v>
      </c>
      <c r="BL804" s="3">
        <v>0.65</v>
      </c>
      <c r="BN804" s="5">
        <v>38046</v>
      </c>
      <c r="BO804" s="3">
        <v>1</v>
      </c>
      <c r="BP804" s="3">
        <v>1</v>
      </c>
      <c r="BS804" s="3">
        <v>98372</v>
      </c>
      <c r="BT804" s="3">
        <v>32</v>
      </c>
      <c r="BV804" s="3" t="s">
        <v>1710</v>
      </c>
      <c r="BW804" s="3" t="s">
        <v>99</v>
      </c>
      <c r="BX804" s="3">
        <v>2</v>
      </c>
      <c r="BY804" s="3" t="s">
        <v>100</v>
      </c>
      <c r="BZ804" s="3">
        <v>265</v>
      </c>
      <c r="CA804" s="3" t="s">
        <v>101</v>
      </c>
      <c r="CD804" s="3">
        <v>28.1504376</v>
      </c>
      <c r="CE804" s="3">
        <v>120</v>
      </c>
      <c r="CF804" s="3">
        <v>-98.192764199999999</v>
      </c>
      <c r="CI804" s="3" t="s">
        <v>102</v>
      </c>
      <c r="CJ804" s="3" t="s">
        <v>89</v>
      </c>
      <c r="CK804" s="3" t="s">
        <v>646</v>
      </c>
      <c r="CL804" s="3">
        <v>180442</v>
      </c>
      <c r="CN804" s="3">
        <v>14117</v>
      </c>
      <c r="CO804" s="3">
        <v>119</v>
      </c>
      <c r="CP804" s="3">
        <v>0</v>
      </c>
    </row>
    <row r="805" spans="1:94" ht="60">
      <c r="A805" s="4">
        <v>42123311350000</v>
      </c>
      <c r="B805" s="7">
        <v>4212331135</v>
      </c>
      <c r="C805" s="4">
        <f>COUNTIF(Table2[API 10/UWI],Table1[[#This Row],[Cleaned API]])</f>
        <v>2</v>
      </c>
      <c r="D805" s="7" t="str">
        <f>IFERROR(INDEX(Table2[Permit Type],MATCH(Table1[[#This Row],[Cleaned API]],Table2[API 10/UWI],0)), "Not in Permit List")</f>
        <v>Recomplete</v>
      </c>
      <c r="E805" s="7" t="str">
        <f>IF(AND(Table1[[#This Row],[Occurences in Magnum Permit List]]&gt;0, Table1[[#This Row],[Data Pull Permit Type]]="NewDrill"), "Y", "N")</f>
        <v>N</v>
      </c>
      <c r="F805" s="3" t="s">
        <v>502</v>
      </c>
      <c r="G805" s="3" t="s">
        <v>1712</v>
      </c>
      <c r="H805" s="8">
        <v>8</v>
      </c>
      <c r="I805" s="3" t="s">
        <v>275</v>
      </c>
      <c r="J805" s="3" t="str">
        <f>LEFT(Table1[[#This Row],[County/Parish]],LEN(Table1[[#This Row],[County/Parish]])-5)</f>
        <v>DEWITT</v>
      </c>
      <c r="K805" s="3" t="s">
        <v>1713</v>
      </c>
      <c r="L805" s="3" t="s">
        <v>93</v>
      </c>
      <c r="M805" s="3" t="s">
        <v>94</v>
      </c>
      <c r="N805" s="3" t="s">
        <v>95</v>
      </c>
      <c r="O805" s="3">
        <v>9016</v>
      </c>
      <c r="P805" s="5">
        <v>37062</v>
      </c>
      <c r="Q805" s="5">
        <v>30133</v>
      </c>
      <c r="R805" s="5">
        <v>30864</v>
      </c>
      <c r="S805" s="3">
        <v>24</v>
      </c>
      <c r="T805" s="3">
        <v>385058</v>
      </c>
      <c r="V805" s="3">
        <v>11645</v>
      </c>
      <c r="Y805" s="3">
        <v>465</v>
      </c>
      <c r="Z805" s="3">
        <v>15310</v>
      </c>
      <c r="AA805" s="3">
        <v>75821</v>
      </c>
      <c r="AB805" s="3" t="s">
        <v>163</v>
      </c>
      <c r="AC805" s="3">
        <v>508</v>
      </c>
      <c r="AD805" s="3">
        <v>10976</v>
      </c>
      <c r="AE805" s="3">
        <v>4702</v>
      </c>
      <c r="AF805" s="3" t="s">
        <v>96</v>
      </c>
      <c r="AG805" s="3">
        <v>128777</v>
      </c>
      <c r="AH805" s="3">
        <v>26165</v>
      </c>
      <c r="AI805" s="3">
        <v>128</v>
      </c>
      <c r="AJ805" s="3" t="s">
        <v>164</v>
      </c>
      <c r="AK805" s="3">
        <v>23</v>
      </c>
      <c r="AL805" s="3">
        <v>110</v>
      </c>
      <c r="AM805" s="3">
        <v>520</v>
      </c>
      <c r="AN805" s="3">
        <v>658323</v>
      </c>
      <c r="AO805" s="3">
        <v>1172</v>
      </c>
      <c r="AP805" s="3">
        <v>10299</v>
      </c>
      <c r="AQ805" s="3">
        <v>324595</v>
      </c>
      <c r="AR805" s="5">
        <v>35521</v>
      </c>
      <c r="AS805" s="3">
        <v>323</v>
      </c>
      <c r="AT805" s="3">
        <v>0</v>
      </c>
      <c r="AU805" s="3">
        <v>0</v>
      </c>
      <c r="AV805" s="3">
        <v>22540</v>
      </c>
      <c r="AW805" s="3">
        <v>59053.699000000001</v>
      </c>
      <c r="AX805" s="3">
        <v>33070</v>
      </c>
      <c r="AY805" s="3">
        <v>16.934000000000001</v>
      </c>
      <c r="AZ805" s="3">
        <v>44.4</v>
      </c>
      <c r="BA805" s="3">
        <v>0</v>
      </c>
      <c r="BB805" s="3">
        <v>34574</v>
      </c>
      <c r="BC805" s="3">
        <v>10</v>
      </c>
      <c r="BD805" s="3">
        <v>1009</v>
      </c>
      <c r="BE805" s="3">
        <v>9</v>
      </c>
      <c r="BF805" s="3">
        <v>6721</v>
      </c>
      <c r="BG805" s="3">
        <v>10</v>
      </c>
      <c r="BH805" s="3">
        <v>40</v>
      </c>
      <c r="BI805" s="3">
        <v>10</v>
      </c>
      <c r="BJ805" s="3">
        <v>7732</v>
      </c>
      <c r="BK805" s="3">
        <v>7760</v>
      </c>
      <c r="BL805" s="3">
        <v>0.68</v>
      </c>
      <c r="BM805" s="3">
        <v>56.5</v>
      </c>
      <c r="BN805" s="5">
        <v>30755</v>
      </c>
      <c r="BO805" s="3">
        <v>1</v>
      </c>
      <c r="BP805" s="3">
        <v>1</v>
      </c>
      <c r="BQ805" s="3" t="s">
        <v>1129</v>
      </c>
      <c r="BR805" s="3" t="s">
        <v>1041</v>
      </c>
      <c r="BS805" s="3">
        <v>97799</v>
      </c>
      <c r="BT805" s="3">
        <v>28</v>
      </c>
      <c r="BV805" s="3" t="s">
        <v>520</v>
      </c>
      <c r="BW805" s="3" t="s">
        <v>99</v>
      </c>
      <c r="BX805" s="3">
        <v>2</v>
      </c>
      <c r="BY805" s="3" t="s">
        <v>100</v>
      </c>
      <c r="CA805" s="3" t="s">
        <v>101</v>
      </c>
      <c r="CD805" s="3">
        <v>28.957186199999999</v>
      </c>
      <c r="CE805" s="3">
        <v>335</v>
      </c>
      <c r="CF805" s="3">
        <v>-97.329709800000003</v>
      </c>
      <c r="CI805" s="3" t="s">
        <v>102</v>
      </c>
      <c r="CJ805" s="3" t="s">
        <v>502</v>
      </c>
      <c r="CK805" s="3" t="s">
        <v>531</v>
      </c>
      <c r="CL805" s="3">
        <v>180366</v>
      </c>
      <c r="CM805" s="3">
        <v>838</v>
      </c>
      <c r="CN805" s="3">
        <v>49487</v>
      </c>
      <c r="CO805" s="3">
        <v>14976</v>
      </c>
      <c r="CP805" s="3">
        <v>0</v>
      </c>
    </row>
    <row r="806" spans="1:94" ht="45">
      <c r="A806" s="4">
        <v>42057308320000</v>
      </c>
      <c r="B806" s="7">
        <v>4205730832</v>
      </c>
      <c r="C806" s="4">
        <f>COUNTIF(Table2[API 10/UWI],Table1[[#This Row],[Cleaned API]])</f>
        <v>0</v>
      </c>
      <c r="D806" s="7" t="str">
        <f>IFERROR(INDEX(Table2[Permit Type],MATCH(Table1[[#This Row],[Cleaned API]],Table2[API 10/UWI],0)), "Not in Permit List")</f>
        <v>Not in Permit List</v>
      </c>
      <c r="E806" s="7" t="str">
        <f>IF(AND(Table1[[#This Row],[Occurences in Magnum Permit List]]&gt;0, Table1[[#This Row],[Data Pull Permit Type]]="NewDrill"), "Y", "N")</f>
        <v>N</v>
      </c>
      <c r="F806" s="3" t="s">
        <v>89</v>
      </c>
      <c r="G806" s="3" t="s">
        <v>1294</v>
      </c>
      <c r="H806" s="8">
        <v>1</v>
      </c>
      <c r="I806" s="3" t="s">
        <v>1295</v>
      </c>
      <c r="J806" s="3" t="str">
        <f>LEFT(Table1[[#This Row],[County/Parish]],LEN(Table1[[#This Row],[County/Parish]])-5)</f>
        <v>CALHOUN</v>
      </c>
      <c r="K806" s="3" t="s">
        <v>1714</v>
      </c>
      <c r="L806" s="3" t="s">
        <v>93</v>
      </c>
      <c r="M806" s="3" t="s">
        <v>194</v>
      </c>
      <c r="N806" s="3" t="s">
        <v>95</v>
      </c>
      <c r="O806" s="3">
        <v>8970</v>
      </c>
      <c r="P806" s="5">
        <v>31839</v>
      </c>
      <c r="Q806" s="5">
        <v>29707</v>
      </c>
      <c r="R806" s="5">
        <v>31809</v>
      </c>
      <c r="S806" s="3">
        <v>70</v>
      </c>
      <c r="T806" s="3">
        <v>197816</v>
      </c>
      <c r="V806" s="3">
        <v>3453</v>
      </c>
      <c r="X806" s="3">
        <v>23</v>
      </c>
      <c r="Y806" s="3">
        <v>1898</v>
      </c>
      <c r="Z806" s="3">
        <v>18063</v>
      </c>
      <c r="AA806" s="3">
        <v>36422</v>
      </c>
      <c r="AC806" s="3">
        <v>94</v>
      </c>
      <c r="AD806" s="3">
        <v>9324</v>
      </c>
      <c r="AE806" s="3">
        <v>478</v>
      </c>
      <c r="AF806" s="3" t="s">
        <v>96</v>
      </c>
      <c r="AG806" s="3">
        <v>32036</v>
      </c>
      <c r="AH806" s="3">
        <v>5817</v>
      </c>
      <c r="AI806" s="3">
        <v>2343</v>
      </c>
      <c r="AK806" s="3">
        <v>3</v>
      </c>
      <c r="AL806" s="3">
        <v>43</v>
      </c>
      <c r="AM806" s="3">
        <v>239</v>
      </c>
      <c r="AN806" s="3">
        <v>255733</v>
      </c>
      <c r="AO806" s="3">
        <v>690</v>
      </c>
      <c r="AP806" s="3">
        <v>451</v>
      </c>
      <c r="AQ806" s="3">
        <v>26041</v>
      </c>
      <c r="AR806" s="5">
        <v>38078</v>
      </c>
      <c r="AS806" s="3">
        <v>2477</v>
      </c>
      <c r="AT806" s="3">
        <v>0</v>
      </c>
      <c r="AU806" s="3">
        <v>0</v>
      </c>
      <c r="AV806" s="3">
        <v>85330</v>
      </c>
      <c r="AW806" s="3">
        <v>53718.75</v>
      </c>
      <c r="AX806" s="3">
        <v>57290</v>
      </c>
      <c r="AY806" s="3">
        <v>18.614999999999998</v>
      </c>
      <c r="AZ806" s="3">
        <v>11.7</v>
      </c>
      <c r="BA806" s="3">
        <v>12.1</v>
      </c>
      <c r="BB806" s="3">
        <v>9324</v>
      </c>
      <c r="BC806" s="3">
        <v>1</v>
      </c>
      <c r="BD806" s="3">
        <v>151</v>
      </c>
      <c r="BE806" s="3">
        <v>5</v>
      </c>
      <c r="BF806" s="3">
        <v>1648</v>
      </c>
      <c r="BG806" s="3">
        <v>1</v>
      </c>
      <c r="BH806" s="3">
        <v>10</v>
      </c>
      <c r="BI806" s="3">
        <v>1</v>
      </c>
      <c r="BJ806" s="3">
        <v>8371</v>
      </c>
      <c r="BK806" s="3">
        <v>8530</v>
      </c>
      <c r="BL806" s="3">
        <v>0.66</v>
      </c>
      <c r="BM806" s="3">
        <v>49</v>
      </c>
      <c r="BN806" s="5">
        <v>29683</v>
      </c>
      <c r="BO806" s="3">
        <v>1</v>
      </c>
      <c r="BP806" s="3">
        <v>1</v>
      </c>
      <c r="BQ806" s="3" t="s">
        <v>1269</v>
      </c>
      <c r="BR806" s="3" t="s">
        <v>165</v>
      </c>
      <c r="BS806" s="3">
        <v>97775</v>
      </c>
      <c r="BT806" s="3">
        <v>159</v>
      </c>
      <c r="BV806" s="3" t="s">
        <v>1715</v>
      </c>
      <c r="BW806" s="3" t="s">
        <v>99</v>
      </c>
      <c r="BX806" s="3">
        <v>2</v>
      </c>
      <c r="BY806" s="3" t="s">
        <v>100</v>
      </c>
      <c r="CA806" s="3" t="s">
        <v>101</v>
      </c>
      <c r="CD806" s="3">
        <v>28.696407399999998</v>
      </c>
      <c r="CE806" s="3">
        <v>22</v>
      </c>
      <c r="CF806" s="3">
        <v>-96.441952700000002</v>
      </c>
      <c r="CG806" s="3">
        <v>2</v>
      </c>
      <c r="CI806" s="3" t="s">
        <v>102</v>
      </c>
      <c r="CJ806" s="3" t="s">
        <v>89</v>
      </c>
      <c r="CK806" s="3" t="s">
        <v>1297</v>
      </c>
      <c r="CL806" s="3">
        <v>180360</v>
      </c>
      <c r="CM806" s="3">
        <v>416</v>
      </c>
      <c r="CN806" s="3">
        <v>22347</v>
      </c>
      <c r="CO806" s="3">
        <v>7058</v>
      </c>
      <c r="CP806" s="3">
        <v>0</v>
      </c>
    </row>
    <row r="807" spans="1:94" ht="60">
      <c r="A807" s="4">
        <v>42123311270000</v>
      </c>
      <c r="B807" s="7">
        <v>4212331127</v>
      </c>
      <c r="C807" s="4">
        <f>COUNTIF(Table2[API 10/UWI],Table1[[#This Row],[Cleaned API]])</f>
        <v>0</v>
      </c>
      <c r="D807" s="7" t="str">
        <f>IFERROR(INDEX(Table2[Permit Type],MATCH(Table1[[#This Row],[Cleaned API]],Table2[API 10/UWI],0)), "Not in Permit List")</f>
        <v>Not in Permit List</v>
      </c>
      <c r="E807" s="7" t="str">
        <f>IF(AND(Table1[[#This Row],[Occurences in Magnum Permit List]]&gt;0, Table1[[#This Row],[Data Pull Permit Type]]="NewDrill"), "Y", "N")</f>
        <v>N</v>
      </c>
      <c r="F807" s="3" t="s">
        <v>490</v>
      </c>
      <c r="G807" s="3" t="s">
        <v>1716</v>
      </c>
      <c r="H807" s="8">
        <v>2</v>
      </c>
      <c r="I807" s="3" t="s">
        <v>275</v>
      </c>
      <c r="J807" s="3" t="str">
        <f>LEFT(Table1[[#This Row],[County/Parish]],LEN(Table1[[#This Row],[County/Parish]])-5)</f>
        <v>DEWITT</v>
      </c>
      <c r="K807" s="6">
        <v>10350</v>
      </c>
      <c r="L807" s="3" t="s">
        <v>93</v>
      </c>
      <c r="M807" s="3" t="s">
        <v>194</v>
      </c>
      <c r="N807" s="3" t="s">
        <v>95</v>
      </c>
      <c r="O807" s="3">
        <v>12000</v>
      </c>
      <c r="P807" s="5">
        <v>29720</v>
      </c>
      <c r="Q807" s="5">
        <v>29830</v>
      </c>
      <c r="R807" s="5">
        <v>40026</v>
      </c>
      <c r="S807" s="3">
        <v>335</v>
      </c>
      <c r="T807" s="3">
        <v>2071177</v>
      </c>
      <c r="V807" s="3">
        <v>8321</v>
      </c>
      <c r="Y807" s="3">
        <v>10</v>
      </c>
      <c r="Z807" s="3">
        <v>225148</v>
      </c>
      <c r="AA807" s="3">
        <v>353517</v>
      </c>
      <c r="AB807" s="3" t="s">
        <v>163</v>
      </c>
      <c r="AD807" s="3">
        <v>3010</v>
      </c>
      <c r="AE807" s="3">
        <v>0</v>
      </c>
      <c r="AF807" s="3" t="s">
        <v>96</v>
      </c>
      <c r="AG807" s="3">
        <v>52916</v>
      </c>
      <c r="AH807" s="3">
        <v>8819</v>
      </c>
      <c r="AI807" s="3">
        <v>1702</v>
      </c>
      <c r="AJ807" s="3" t="s">
        <v>164</v>
      </c>
      <c r="AK807" s="3">
        <v>0</v>
      </c>
      <c r="AL807" s="3">
        <v>62</v>
      </c>
      <c r="AM807" s="3">
        <v>372</v>
      </c>
      <c r="AN807" s="3">
        <v>371581</v>
      </c>
      <c r="AO807" s="3">
        <v>2</v>
      </c>
      <c r="AP807" s="3">
        <v>124</v>
      </c>
      <c r="AQ807" s="3">
        <v>10231</v>
      </c>
      <c r="AR807" s="5">
        <v>40634</v>
      </c>
      <c r="AS807" s="3">
        <v>1593</v>
      </c>
      <c r="AT807" s="3">
        <v>0</v>
      </c>
      <c r="AU807" s="3">
        <v>0</v>
      </c>
      <c r="AX807" s="3">
        <v>248910</v>
      </c>
      <c r="AZ807" s="3">
        <v>0</v>
      </c>
      <c r="BA807" s="3">
        <v>0</v>
      </c>
      <c r="BB807" s="3">
        <v>28021</v>
      </c>
      <c r="BC807" s="3">
        <v>23</v>
      </c>
      <c r="BD807" s="3">
        <v>168</v>
      </c>
      <c r="BE807" s="3">
        <v>74</v>
      </c>
      <c r="BF807" s="3">
        <v>4670</v>
      </c>
      <c r="BG807" s="3">
        <v>23</v>
      </c>
      <c r="BH807" s="3">
        <v>28</v>
      </c>
      <c r="BI807" s="3">
        <v>23</v>
      </c>
      <c r="BJ807" s="3">
        <v>10350</v>
      </c>
      <c r="BK807" s="3">
        <v>10352</v>
      </c>
      <c r="BL807" s="3">
        <v>0.66</v>
      </c>
      <c r="BM807" s="3">
        <v>43.6</v>
      </c>
      <c r="BN807" s="5">
        <v>29830</v>
      </c>
      <c r="BO807" s="3">
        <v>1</v>
      </c>
      <c r="BP807" s="3">
        <v>1</v>
      </c>
      <c r="BQ807" s="3" t="s">
        <v>807</v>
      </c>
      <c r="BR807" s="3" t="s">
        <v>150</v>
      </c>
      <c r="BS807" s="3">
        <v>95349</v>
      </c>
      <c r="BT807" s="3">
        <v>2</v>
      </c>
      <c r="BV807" s="3" t="s">
        <v>1717</v>
      </c>
      <c r="BW807" s="3" t="s">
        <v>99</v>
      </c>
      <c r="BX807" s="3">
        <v>2</v>
      </c>
      <c r="BY807" s="3" t="s">
        <v>100</v>
      </c>
      <c r="CA807" s="3" t="s">
        <v>101</v>
      </c>
      <c r="CD807" s="3">
        <v>28.914656600000001</v>
      </c>
      <c r="CE807" s="3">
        <v>112</v>
      </c>
      <c r="CF807" s="3">
        <v>-97.541674200000003</v>
      </c>
      <c r="CI807" s="3" t="s">
        <v>102</v>
      </c>
      <c r="CJ807" s="3" t="s">
        <v>495</v>
      </c>
      <c r="CK807" s="3" t="s">
        <v>1718</v>
      </c>
      <c r="CL807" s="3">
        <v>180089</v>
      </c>
      <c r="CN807" s="3">
        <v>7534</v>
      </c>
      <c r="CO807" s="3">
        <v>1172</v>
      </c>
      <c r="CP807" s="3">
        <v>0</v>
      </c>
    </row>
    <row r="808" spans="1:94" ht="60">
      <c r="A808" s="4">
        <v>42123309500000</v>
      </c>
      <c r="B808" s="7">
        <v>4212330950</v>
      </c>
      <c r="C808" s="4">
        <f>COUNTIF(Table2[API 10/UWI],Table1[[#This Row],[Cleaned API]])</f>
        <v>3</v>
      </c>
      <c r="D808" s="7" t="str">
        <f>IFERROR(INDEX(Table2[Permit Type],MATCH(Table1[[#This Row],[Cleaned API]],Table2[API 10/UWI],0)), "Not in Permit List")</f>
        <v>Recomplete</v>
      </c>
      <c r="E808" s="7" t="str">
        <f>IF(AND(Table1[[#This Row],[Occurences in Magnum Permit List]]&gt;0, Table1[[#This Row],[Data Pull Permit Type]]="NewDrill"), "Y", "N")</f>
        <v>N</v>
      </c>
      <c r="F808" s="3" t="s">
        <v>502</v>
      </c>
      <c r="G808" s="3" t="s">
        <v>518</v>
      </c>
      <c r="H808" s="8" t="s">
        <v>1719</v>
      </c>
      <c r="I808" s="3" t="s">
        <v>275</v>
      </c>
      <c r="J808" s="3" t="str">
        <f>LEFT(Table1[[#This Row],[County/Parish]],LEN(Table1[[#This Row],[County/Parish]])-5)</f>
        <v>DEWITT</v>
      </c>
      <c r="K808" s="3">
        <v>5300</v>
      </c>
      <c r="L808" s="3" t="s">
        <v>93</v>
      </c>
      <c r="M808" s="3" t="s">
        <v>94</v>
      </c>
      <c r="N808" s="3" t="s">
        <v>95</v>
      </c>
      <c r="O808" s="3">
        <v>5412</v>
      </c>
      <c r="P808" s="5">
        <v>32937</v>
      </c>
      <c r="Q808" s="5">
        <v>28976</v>
      </c>
      <c r="R808" s="5">
        <v>29860</v>
      </c>
      <c r="S808" s="3">
        <v>30</v>
      </c>
      <c r="T808" s="3">
        <v>70271</v>
      </c>
      <c r="V808" s="3">
        <v>740</v>
      </c>
      <c r="Y808" s="3">
        <v>266</v>
      </c>
      <c r="Z808" s="3">
        <v>17002</v>
      </c>
      <c r="AA808" s="3">
        <v>12452</v>
      </c>
      <c r="AB808" s="3" t="s">
        <v>163</v>
      </c>
      <c r="AC808" s="3">
        <v>70</v>
      </c>
      <c r="AD808" s="3">
        <v>4646</v>
      </c>
      <c r="AE808" s="3">
        <v>438</v>
      </c>
      <c r="AF808" s="3" t="s">
        <v>96</v>
      </c>
      <c r="AG808" s="3">
        <v>36906</v>
      </c>
      <c r="AH808" s="3">
        <v>6589</v>
      </c>
      <c r="AI808" s="3">
        <v>3093</v>
      </c>
      <c r="AJ808" s="3" t="s">
        <v>164</v>
      </c>
      <c r="AK808" s="3">
        <v>3</v>
      </c>
      <c r="AL808" s="3">
        <v>45</v>
      </c>
      <c r="AM808" s="3">
        <v>254</v>
      </c>
      <c r="AN808" s="3">
        <v>268867</v>
      </c>
      <c r="AO808" s="3">
        <v>190</v>
      </c>
      <c r="AP808" s="3">
        <v>197</v>
      </c>
      <c r="AQ808" s="3">
        <v>21879</v>
      </c>
      <c r="AR808" s="5">
        <v>32964</v>
      </c>
      <c r="AS808" s="3">
        <v>8069</v>
      </c>
      <c r="AT808" s="3">
        <v>0</v>
      </c>
      <c r="AU808" s="3">
        <v>0</v>
      </c>
      <c r="AV808" s="3">
        <v>100130</v>
      </c>
      <c r="AW808" s="3">
        <v>109390.476</v>
      </c>
      <c r="AX808" s="3">
        <v>94960</v>
      </c>
      <c r="AY808" s="3">
        <v>9.1419999999999995</v>
      </c>
      <c r="AZ808" s="3">
        <v>10</v>
      </c>
      <c r="BA808" s="3">
        <v>0</v>
      </c>
      <c r="BB808" s="3">
        <v>7610</v>
      </c>
      <c r="BC808" s="3">
        <v>2</v>
      </c>
      <c r="BD808" s="3">
        <v>84</v>
      </c>
      <c r="BE808" s="3">
        <v>5</v>
      </c>
      <c r="BF808" s="3">
        <v>1344</v>
      </c>
      <c r="BG808" s="3">
        <v>2</v>
      </c>
      <c r="BH808" s="3">
        <v>8</v>
      </c>
      <c r="BI808" s="3">
        <v>2</v>
      </c>
      <c r="BJ808" s="3">
        <v>5260</v>
      </c>
      <c r="BK808" s="3">
        <v>5264</v>
      </c>
      <c r="BL808" s="3">
        <v>0.63</v>
      </c>
      <c r="BM808" s="3">
        <v>60</v>
      </c>
      <c r="BN808" s="5">
        <v>28898</v>
      </c>
      <c r="BO808" s="3">
        <v>1</v>
      </c>
      <c r="BP808" s="3">
        <v>1</v>
      </c>
      <c r="BQ808" s="3" t="s">
        <v>1373</v>
      </c>
      <c r="BR808" s="3" t="s">
        <v>1158</v>
      </c>
      <c r="BS808" s="3">
        <v>81243</v>
      </c>
      <c r="BT808" s="3">
        <v>4</v>
      </c>
      <c r="BV808" s="3" t="s">
        <v>520</v>
      </c>
      <c r="BW808" s="3" t="s">
        <v>99</v>
      </c>
      <c r="BX808" s="3">
        <v>2</v>
      </c>
      <c r="BY808" s="3" t="s">
        <v>100</v>
      </c>
      <c r="CA808" s="3" t="s">
        <v>101</v>
      </c>
      <c r="CD808" s="3">
        <v>28.948034700000001</v>
      </c>
      <c r="CE808" s="3">
        <v>153</v>
      </c>
      <c r="CF808" s="3">
        <v>-97.338719699999999</v>
      </c>
      <c r="CI808" s="3" t="s">
        <v>102</v>
      </c>
      <c r="CJ808" s="3" t="s">
        <v>502</v>
      </c>
      <c r="CK808" s="3" t="s">
        <v>521</v>
      </c>
      <c r="CL808" s="3">
        <v>178238</v>
      </c>
      <c r="CM808" s="3">
        <v>105</v>
      </c>
      <c r="CN808" s="3">
        <v>11486</v>
      </c>
      <c r="CO808" s="3">
        <v>5840</v>
      </c>
      <c r="CP808" s="3">
        <v>0</v>
      </c>
    </row>
    <row r="809" spans="1:94" ht="60">
      <c r="A809" s="4">
        <v>42123301860000</v>
      </c>
      <c r="B809" s="7">
        <v>4212330186</v>
      </c>
      <c r="C809" s="4">
        <f>COUNTIF(Table2[API 10/UWI],Table1[[#This Row],[Cleaned API]])</f>
        <v>0</v>
      </c>
      <c r="D809" s="7" t="str">
        <f>IFERROR(INDEX(Table2[Permit Type],MATCH(Table1[[#This Row],[Cleaned API]],Table2[API 10/UWI],0)), "Not in Permit List")</f>
        <v>Not in Permit List</v>
      </c>
      <c r="E809" s="7" t="str">
        <f>IF(AND(Table1[[#This Row],[Occurences in Magnum Permit List]]&gt;0, Table1[[#This Row],[Data Pull Permit Type]]="NewDrill"), "Y", "N")</f>
        <v>N</v>
      </c>
      <c r="F809" s="3" t="s">
        <v>89</v>
      </c>
      <c r="G809" s="3" t="s">
        <v>1720</v>
      </c>
      <c r="H809" s="8">
        <v>2</v>
      </c>
      <c r="I809" s="3" t="s">
        <v>275</v>
      </c>
      <c r="J809" s="3" t="str">
        <f>LEFT(Table1[[#This Row],[County/Parish]],LEN(Table1[[#This Row],[County/Parish]])-5)</f>
        <v>DEWITT</v>
      </c>
      <c r="K809" s="3" t="s">
        <v>1017</v>
      </c>
      <c r="L809" s="3" t="s">
        <v>93</v>
      </c>
      <c r="M809" s="3" t="s">
        <v>94</v>
      </c>
      <c r="N809" s="3" t="s">
        <v>95</v>
      </c>
      <c r="O809" s="3">
        <v>12504</v>
      </c>
      <c r="Q809" s="5">
        <v>27273</v>
      </c>
      <c r="R809" s="5">
        <v>42795</v>
      </c>
      <c r="S809" s="3">
        <v>308</v>
      </c>
      <c r="T809" s="3">
        <v>6902720</v>
      </c>
      <c r="V809" s="3">
        <v>46982</v>
      </c>
      <c r="Y809" s="3">
        <v>1</v>
      </c>
      <c r="Z809" s="3">
        <v>72053</v>
      </c>
      <c r="AA809" s="3">
        <v>1197435</v>
      </c>
      <c r="AB809" s="3" t="s">
        <v>163</v>
      </c>
      <c r="AC809" s="3">
        <v>152</v>
      </c>
      <c r="AD809" s="3">
        <v>22487</v>
      </c>
      <c r="AE809" s="3">
        <v>2325</v>
      </c>
      <c r="AF809" s="3" t="s">
        <v>96</v>
      </c>
      <c r="AG809" s="3">
        <v>328773</v>
      </c>
      <c r="AH809" s="3">
        <v>57121</v>
      </c>
      <c r="AI809" s="3">
        <v>840</v>
      </c>
      <c r="AJ809" s="3" t="s">
        <v>164</v>
      </c>
      <c r="AK809" s="3">
        <v>20</v>
      </c>
      <c r="AL809" s="3">
        <v>476</v>
      </c>
      <c r="AM809" s="3">
        <v>2740</v>
      </c>
      <c r="AN809" s="3">
        <v>2857452</v>
      </c>
      <c r="AO809" s="3">
        <v>1</v>
      </c>
      <c r="AQ809" s="3">
        <v>1618</v>
      </c>
      <c r="AR809" s="5">
        <v>39943</v>
      </c>
      <c r="AS809" s="3">
        <v>882</v>
      </c>
      <c r="AT809" s="3">
        <v>450</v>
      </c>
      <c r="AU809" s="3">
        <v>3400</v>
      </c>
      <c r="AV809" s="3">
        <v>140410</v>
      </c>
      <c r="AX809" s="3">
        <v>146920</v>
      </c>
      <c r="AZ809" s="3">
        <v>7.1</v>
      </c>
      <c r="BA809" s="3">
        <v>0</v>
      </c>
      <c r="BB809" s="3">
        <v>154425</v>
      </c>
      <c r="BC809" s="3">
        <v>57</v>
      </c>
      <c r="BD809" s="3">
        <v>1065</v>
      </c>
      <c r="BE809" s="3">
        <v>57</v>
      </c>
      <c r="BF809" s="3">
        <v>26803</v>
      </c>
      <c r="BG809" s="3">
        <v>57</v>
      </c>
      <c r="BH809" s="3">
        <v>161</v>
      </c>
      <c r="BI809" s="3">
        <v>57</v>
      </c>
      <c r="BL809" s="3">
        <v>0.66</v>
      </c>
      <c r="BN809" s="5">
        <v>27198</v>
      </c>
      <c r="BO809" s="3">
        <v>1</v>
      </c>
      <c r="BP809" s="3">
        <v>1</v>
      </c>
      <c r="BQ809" s="3" t="s">
        <v>1721</v>
      </c>
      <c r="BR809" s="3" t="s">
        <v>150</v>
      </c>
      <c r="BS809" s="3">
        <v>59225</v>
      </c>
      <c r="BV809" s="3" t="s">
        <v>277</v>
      </c>
      <c r="BW809" s="3" t="s">
        <v>99</v>
      </c>
      <c r="BX809" s="3">
        <v>2</v>
      </c>
      <c r="BY809" s="3" t="s">
        <v>100</v>
      </c>
      <c r="CA809" s="3" t="s">
        <v>101</v>
      </c>
      <c r="CD809" s="3">
        <v>28.961164799999999</v>
      </c>
      <c r="CE809" s="3">
        <v>455</v>
      </c>
      <c r="CF809" s="3">
        <v>-97.4088232</v>
      </c>
      <c r="CI809" s="3" t="s">
        <v>102</v>
      </c>
      <c r="CJ809" s="3" t="s">
        <v>89</v>
      </c>
      <c r="CK809" s="3" t="s">
        <v>278</v>
      </c>
      <c r="CL809" s="3">
        <v>174980</v>
      </c>
      <c r="CN809" s="3">
        <v>234</v>
      </c>
      <c r="CO809" s="3">
        <v>129</v>
      </c>
      <c r="CP809" s="3">
        <v>0</v>
      </c>
    </row>
    <row r="810" spans="1:94" ht="45">
      <c r="A810" s="4">
        <v>42123300660000</v>
      </c>
      <c r="B810" s="7">
        <v>4212330066</v>
      </c>
      <c r="C810" s="4">
        <f>COUNTIF(Table2[API 10/UWI],Table1[[#This Row],[Cleaned API]])</f>
        <v>0</v>
      </c>
      <c r="D810" s="7" t="str">
        <f>IFERROR(INDEX(Table2[Permit Type],MATCH(Table1[[#This Row],[Cleaned API]],Table2[API 10/UWI],0)), "Not in Permit List")</f>
        <v>Not in Permit List</v>
      </c>
      <c r="E810" s="7" t="str">
        <f>IF(AND(Table1[[#This Row],[Occurences in Magnum Permit List]]&gt;0, Table1[[#This Row],[Data Pull Permit Type]]="NewDrill"), "Y", "N")</f>
        <v>N</v>
      </c>
      <c r="F810" s="3" t="s">
        <v>89</v>
      </c>
      <c r="G810" s="3" t="s">
        <v>1720</v>
      </c>
      <c r="H810" s="8">
        <v>1</v>
      </c>
      <c r="I810" s="3" t="s">
        <v>275</v>
      </c>
      <c r="J810" s="3" t="str">
        <f>LEFT(Table1[[#This Row],[County/Parish]],LEN(Table1[[#This Row],[County/Parish]])-5)</f>
        <v>DEWITT</v>
      </c>
      <c r="K810" s="3" t="s">
        <v>1017</v>
      </c>
      <c r="L810" s="3" t="s">
        <v>93</v>
      </c>
      <c r="M810" s="3" t="s">
        <v>94</v>
      </c>
      <c r="N810" s="3" t="s">
        <v>95</v>
      </c>
      <c r="O810" s="3">
        <v>12020</v>
      </c>
      <c r="Q810" s="5">
        <v>26543</v>
      </c>
      <c r="R810" s="5">
        <v>42887</v>
      </c>
      <c r="S810" s="3">
        <v>399</v>
      </c>
      <c r="T810" s="3">
        <v>11534881</v>
      </c>
      <c r="V810" s="3">
        <v>72657</v>
      </c>
      <c r="X810" s="3">
        <v>1</v>
      </c>
      <c r="Z810" s="3">
        <v>309251</v>
      </c>
      <c r="AA810" s="3">
        <v>1995137</v>
      </c>
      <c r="AB810" s="3" t="s">
        <v>163</v>
      </c>
      <c r="AC810" s="3">
        <v>67</v>
      </c>
      <c r="AD810" s="3">
        <v>7885</v>
      </c>
      <c r="AE810" s="3">
        <v>4950</v>
      </c>
      <c r="AF810" s="3" t="s">
        <v>96</v>
      </c>
      <c r="AG810" s="3">
        <v>726345</v>
      </c>
      <c r="AH810" s="3">
        <v>126008</v>
      </c>
      <c r="AI810" s="3">
        <v>1383</v>
      </c>
      <c r="AJ810" s="3" t="s">
        <v>164</v>
      </c>
      <c r="AK810" s="3">
        <v>34</v>
      </c>
      <c r="AL810" s="3">
        <v>837</v>
      </c>
      <c r="AM810" s="3">
        <v>4822</v>
      </c>
      <c r="AN810" s="3">
        <v>5024258</v>
      </c>
      <c r="AO810" s="3">
        <v>0</v>
      </c>
      <c r="AP810" s="3">
        <v>28</v>
      </c>
      <c r="AQ810" s="3">
        <v>5203</v>
      </c>
      <c r="AR810" s="5">
        <v>39113</v>
      </c>
      <c r="AS810" s="3">
        <v>5476</v>
      </c>
      <c r="AT810" s="3">
        <v>40</v>
      </c>
      <c r="AU810" s="3">
        <v>1255</v>
      </c>
      <c r="AV810" s="3">
        <v>143040</v>
      </c>
      <c r="AX810" s="3">
        <v>158760</v>
      </c>
      <c r="AZ810" s="3">
        <v>7</v>
      </c>
      <c r="BB810" s="3">
        <v>161860</v>
      </c>
      <c r="BC810" s="3">
        <v>17</v>
      </c>
      <c r="BD810" s="3">
        <v>1262</v>
      </c>
      <c r="BE810" s="3">
        <v>19</v>
      </c>
      <c r="BF810" s="3">
        <v>28118</v>
      </c>
      <c r="BG810" s="3">
        <v>17</v>
      </c>
      <c r="BH810" s="3">
        <v>169</v>
      </c>
      <c r="BI810" s="3">
        <v>17</v>
      </c>
      <c r="BL810" s="3">
        <v>0.65</v>
      </c>
      <c r="BN810" s="5">
        <v>26294</v>
      </c>
      <c r="BO810" s="3">
        <v>1</v>
      </c>
      <c r="BP810" s="3">
        <v>1</v>
      </c>
      <c r="BQ810" s="3" t="s">
        <v>89</v>
      </c>
      <c r="BR810" s="3" t="s">
        <v>97</v>
      </c>
      <c r="BS810" s="3">
        <v>53255</v>
      </c>
      <c r="BV810" s="3" t="s">
        <v>277</v>
      </c>
      <c r="BW810" s="3" t="s">
        <v>99</v>
      </c>
      <c r="BX810" s="3">
        <v>2</v>
      </c>
      <c r="BY810" s="3" t="s">
        <v>100</v>
      </c>
      <c r="CA810" s="3" t="s">
        <v>101</v>
      </c>
      <c r="CD810" s="3">
        <v>28.9624281</v>
      </c>
      <c r="CE810" s="3">
        <v>455</v>
      </c>
      <c r="CF810" s="3">
        <v>-97.404415499999999</v>
      </c>
      <c r="CI810" s="3" t="s">
        <v>102</v>
      </c>
      <c r="CJ810" s="3" t="s">
        <v>89</v>
      </c>
      <c r="CK810" s="3" t="s">
        <v>278</v>
      </c>
      <c r="CL810" s="3">
        <v>173967</v>
      </c>
      <c r="CM810" s="3">
        <v>1</v>
      </c>
      <c r="CO810" s="3">
        <v>0</v>
      </c>
      <c r="CP810" s="3">
        <v>0</v>
      </c>
    </row>
    <row r="811" spans="1:94" ht="60">
      <c r="A811" s="4">
        <v>42297303320000</v>
      </c>
      <c r="B811" s="7">
        <v>4229730332</v>
      </c>
      <c r="C811" s="4">
        <f>COUNTIF(Table2[API 10/UWI],Table1[[#This Row],[Cleaned API]])</f>
        <v>0</v>
      </c>
      <c r="D811" s="7" t="str">
        <f>IFERROR(INDEX(Table2[Permit Type],MATCH(Table1[[#This Row],[Cleaned API]],Table2[API 10/UWI],0)), "Not in Permit List")</f>
        <v>Not in Permit List</v>
      </c>
      <c r="E811" s="7" t="str">
        <f>IF(AND(Table1[[#This Row],[Occurences in Magnum Permit List]]&gt;0, Table1[[#This Row],[Data Pull Permit Type]]="NewDrill"), "Y", "N")</f>
        <v>N</v>
      </c>
      <c r="F811" s="3" t="s">
        <v>89</v>
      </c>
      <c r="G811" s="3" t="s">
        <v>1722</v>
      </c>
      <c r="H811" s="8">
        <v>1</v>
      </c>
      <c r="I811" s="3" t="s">
        <v>439</v>
      </c>
      <c r="J811" s="3" t="str">
        <f>LEFT(Table1[[#This Row],[County/Parish]],LEN(Table1[[#This Row],[County/Parish]])-5)</f>
        <v>LIVE OAK</v>
      </c>
      <c r="K811" s="3">
        <v>8000</v>
      </c>
      <c r="L811" s="3" t="s">
        <v>93</v>
      </c>
      <c r="M811" s="3" t="s">
        <v>94</v>
      </c>
      <c r="N811" s="3" t="s">
        <v>95</v>
      </c>
      <c r="O811" s="3">
        <v>8048</v>
      </c>
      <c r="Q811" s="5">
        <v>26420</v>
      </c>
      <c r="R811" s="5">
        <v>36251</v>
      </c>
      <c r="S811" s="3">
        <v>317</v>
      </c>
      <c r="T811" s="3">
        <v>1662101</v>
      </c>
      <c r="V811" s="3">
        <v>50658</v>
      </c>
      <c r="Y811" s="3">
        <v>125</v>
      </c>
      <c r="Z811" s="3">
        <v>16098</v>
      </c>
      <c r="AA811" s="3">
        <v>327675</v>
      </c>
      <c r="AB811" s="3" t="s">
        <v>163</v>
      </c>
      <c r="AC811" s="3">
        <v>1069</v>
      </c>
      <c r="AD811" s="3">
        <v>24318</v>
      </c>
      <c r="AE811" s="3">
        <v>4493</v>
      </c>
      <c r="AF811" s="3" t="s">
        <v>96</v>
      </c>
      <c r="AG811" s="3">
        <v>122296</v>
      </c>
      <c r="AH811" s="3">
        <v>24876</v>
      </c>
      <c r="AI811" s="3">
        <v>1631</v>
      </c>
      <c r="AJ811" s="3" t="s">
        <v>164</v>
      </c>
      <c r="AK811" s="3">
        <v>29</v>
      </c>
      <c r="AL811" s="3">
        <v>149</v>
      </c>
      <c r="AM811" s="3">
        <v>721</v>
      </c>
      <c r="AN811" s="3">
        <v>892500</v>
      </c>
      <c r="AO811" s="3">
        <v>1</v>
      </c>
      <c r="AP811" s="3">
        <v>634</v>
      </c>
      <c r="AQ811" s="3">
        <v>22987</v>
      </c>
      <c r="AR811" s="5">
        <v>42644</v>
      </c>
      <c r="AS811" s="3">
        <v>143</v>
      </c>
      <c r="AT811" s="3">
        <v>0</v>
      </c>
      <c r="AU811" s="3">
        <v>0</v>
      </c>
      <c r="AV811" s="3">
        <v>25210</v>
      </c>
      <c r="AX811" s="3">
        <v>32810</v>
      </c>
      <c r="AZ811" s="3">
        <v>39.700000000000003</v>
      </c>
      <c r="BA811" s="3">
        <v>0</v>
      </c>
      <c r="BB811" s="3">
        <v>24318</v>
      </c>
      <c r="BC811" s="3">
        <v>1</v>
      </c>
      <c r="BD811" s="3">
        <v>1176</v>
      </c>
      <c r="BE811" s="3">
        <v>8</v>
      </c>
      <c r="BF811" s="3">
        <v>5122</v>
      </c>
      <c r="BG811" s="3">
        <v>1</v>
      </c>
      <c r="BH811" s="3">
        <v>31</v>
      </c>
      <c r="BI811" s="3">
        <v>1</v>
      </c>
      <c r="BL811" s="3">
        <v>0.72</v>
      </c>
      <c r="BM811" s="3">
        <v>55.8</v>
      </c>
      <c r="BN811" s="5">
        <v>26247</v>
      </c>
      <c r="BO811" s="3">
        <v>1</v>
      </c>
      <c r="BP811" s="3">
        <v>1</v>
      </c>
      <c r="BQ811" s="3" t="s">
        <v>1723</v>
      </c>
      <c r="BS811" s="3">
        <v>52283</v>
      </c>
      <c r="BV811" s="3" t="s">
        <v>1724</v>
      </c>
      <c r="BW811" s="3" t="s">
        <v>99</v>
      </c>
      <c r="BX811" s="3">
        <v>2</v>
      </c>
      <c r="BY811" s="3" t="s">
        <v>100</v>
      </c>
      <c r="BZ811" s="3">
        <v>238</v>
      </c>
      <c r="CA811" s="3" t="s">
        <v>101</v>
      </c>
      <c r="CD811" s="3">
        <v>28.3263277</v>
      </c>
      <c r="CE811" s="3">
        <v>615</v>
      </c>
      <c r="CF811" s="3">
        <v>-98.251683900000003</v>
      </c>
      <c r="CI811" s="3" t="s">
        <v>102</v>
      </c>
      <c r="CJ811" s="3" t="s">
        <v>89</v>
      </c>
      <c r="CK811" s="3" t="s">
        <v>646</v>
      </c>
      <c r="CL811" s="3">
        <v>173823</v>
      </c>
      <c r="CN811" s="3">
        <v>4950</v>
      </c>
      <c r="CO811" s="3">
        <v>32</v>
      </c>
      <c r="CP811" s="3">
        <v>0</v>
      </c>
    </row>
    <row r="812" spans="1:94" ht="45">
      <c r="A812" s="4">
        <v>42123005960000</v>
      </c>
      <c r="B812" s="7">
        <v>4212300596</v>
      </c>
      <c r="C812" s="4">
        <f>COUNTIF(Table2[API 10/UWI],Table1[[#This Row],[Cleaned API]])</f>
        <v>0</v>
      </c>
      <c r="D812" s="7" t="str">
        <f>IFERROR(INDEX(Table2[Permit Type],MATCH(Table1[[#This Row],[Cleaned API]],Table2[API 10/UWI],0)), "Not in Permit List")</f>
        <v>Not in Permit List</v>
      </c>
      <c r="E812" s="7" t="str">
        <f>IF(AND(Table1[[#This Row],[Occurences in Magnum Permit List]]&gt;0, Table1[[#This Row],[Data Pull Permit Type]]="NewDrill"), "Y", "N")</f>
        <v>N</v>
      </c>
      <c r="F812" s="3" t="s">
        <v>89</v>
      </c>
      <c r="G812" s="3" t="s">
        <v>518</v>
      </c>
      <c r="H812" s="8" t="s">
        <v>596</v>
      </c>
      <c r="I812" s="3" t="s">
        <v>275</v>
      </c>
      <c r="J812" s="3" t="str">
        <f>LEFT(Table1[[#This Row],[County/Parish]],LEN(Table1[[#This Row],[County/Parish]])-5)</f>
        <v>DEWITT</v>
      </c>
      <c r="K812" s="3" t="s">
        <v>1711</v>
      </c>
      <c r="L812" s="3" t="s">
        <v>93</v>
      </c>
      <c r="M812" s="3" t="s">
        <v>94</v>
      </c>
      <c r="N812" s="3" t="s">
        <v>95</v>
      </c>
      <c r="O812" s="3">
        <v>7664</v>
      </c>
      <c r="Q812" s="5">
        <v>24685</v>
      </c>
      <c r="R812" s="5">
        <v>25020</v>
      </c>
      <c r="S812" s="3">
        <v>12</v>
      </c>
      <c r="T812" s="3">
        <v>68606</v>
      </c>
      <c r="Y812" s="3">
        <v>172</v>
      </c>
      <c r="Z812" s="3">
        <v>0</v>
      </c>
      <c r="AA812" s="3">
        <v>11434</v>
      </c>
      <c r="AB812" s="3" t="s">
        <v>163</v>
      </c>
      <c r="AD812" s="3">
        <v>843</v>
      </c>
      <c r="AE812" s="3">
        <v>0</v>
      </c>
      <c r="AF812" s="3" t="s">
        <v>96</v>
      </c>
      <c r="AG812" s="3">
        <v>33670</v>
      </c>
      <c r="AH812" s="3">
        <v>5612</v>
      </c>
      <c r="AI812" s="3">
        <v>0</v>
      </c>
      <c r="AJ812" s="3" t="s">
        <v>164</v>
      </c>
      <c r="AK812" s="3">
        <v>0</v>
      </c>
      <c r="AL812" s="3">
        <v>42</v>
      </c>
      <c r="AM812" s="3">
        <v>253</v>
      </c>
      <c r="AN812" s="3">
        <v>253333</v>
      </c>
      <c r="AO812" s="3">
        <v>0</v>
      </c>
      <c r="AR812" s="5">
        <v>42644</v>
      </c>
      <c r="AT812" s="3">
        <v>0</v>
      </c>
      <c r="AU812" s="3">
        <v>0</v>
      </c>
      <c r="AZ812" s="3">
        <v>0</v>
      </c>
      <c r="BA812" s="3">
        <v>0</v>
      </c>
      <c r="BB812" s="3">
        <v>8345</v>
      </c>
      <c r="BC812" s="3">
        <v>9</v>
      </c>
      <c r="BF812" s="3">
        <v>1391</v>
      </c>
      <c r="BG812" s="3">
        <v>9</v>
      </c>
      <c r="BH812" s="3">
        <v>8</v>
      </c>
      <c r="BI812" s="3">
        <v>9</v>
      </c>
      <c r="BJ812" s="3">
        <v>7592</v>
      </c>
      <c r="BK812" s="3">
        <v>7600</v>
      </c>
      <c r="BN812" s="5">
        <v>24693</v>
      </c>
      <c r="BO812" s="3">
        <v>1</v>
      </c>
      <c r="BP812" s="3">
        <v>1</v>
      </c>
      <c r="BS812" s="3">
        <v>42458</v>
      </c>
      <c r="BT812" s="3">
        <v>8</v>
      </c>
      <c r="BV812" s="3" t="s">
        <v>520</v>
      </c>
      <c r="BW812" s="3" t="s">
        <v>99</v>
      </c>
      <c r="BX812" s="3">
        <v>2</v>
      </c>
      <c r="BY812" s="3" t="s">
        <v>100</v>
      </c>
      <c r="CA812" s="3" t="s">
        <v>101</v>
      </c>
      <c r="CD812" s="3">
        <v>28.947696000000001</v>
      </c>
      <c r="CE812" s="3">
        <v>153</v>
      </c>
      <c r="CF812" s="3">
        <v>-97.3395893</v>
      </c>
      <c r="CI812" s="3" t="s">
        <v>102</v>
      </c>
      <c r="CJ812" s="3" t="s">
        <v>89</v>
      </c>
      <c r="CK812" s="3" t="s">
        <v>521</v>
      </c>
      <c r="CL812" s="3">
        <v>172367</v>
      </c>
      <c r="CN812" s="3">
        <v>68606</v>
      </c>
      <c r="CO812" s="3">
        <v>0</v>
      </c>
      <c r="CP812" s="3">
        <v>0</v>
      </c>
    </row>
    <row r="813" spans="1:94">
      <c r="A813" s="3" t="s">
        <v>2525</v>
      </c>
      <c r="C813" s="3">
        <f>SUBTOTAL(103,Table1[Occurences in Magnum Permit List])</f>
        <v>811</v>
      </c>
      <c r="E813" s="3">
        <f>SUBTOTAL(103,Table1[Magnum Drilled Well (Y/N)])</f>
        <v>811</v>
      </c>
      <c r="CP813" s="3">
        <f>SUBTOTAL(109,Table1[Other No.])</f>
        <v>655821923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64"/>
  <sheetViews>
    <sheetView workbookViewId="0">
      <selection activeCell="S26" sqref="S26"/>
    </sheetView>
  </sheetViews>
  <sheetFormatPr baseColWidth="10" defaultRowHeight="15" x14ac:dyDescent="0"/>
  <cols>
    <col min="1" max="1" width="13.6640625" customWidth="1"/>
    <col min="3" max="3" width="12" customWidth="1"/>
    <col min="4" max="4" width="16" customWidth="1"/>
    <col min="5" max="5" width="14.1640625" customWidth="1"/>
    <col min="6" max="6" width="15.83203125" customWidth="1"/>
    <col min="7" max="7" width="15.33203125" customWidth="1"/>
    <col min="8" max="8" width="22.6640625" customWidth="1"/>
    <col min="9" max="9" width="13.6640625" customWidth="1"/>
    <col min="10" max="10" width="14.5" customWidth="1"/>
    <col min="11" max="11" width="12.1640625" customWidth="1"/>
    <col min="12" max="12" width="14.6640625" customWidth="1"/>
    <col min="13" max="13" width="19.6640625" customWidth="1"/>
    <col min="14" max="14" width="13.6640625" customWidth="1"/>
    <col min="15" max="15" width="11.83203125" customWidth="1"/>
    <col min="16" max="16" width="11.5" customWidth="1"/>
    <col min="17" max="17" width="13" customWidth="1"/>
    <col min="18" max="18" width="14.6640625" customWidth="1"/>
    <col min="20" max="20" width="20.5" customWidth="1"/>
    <col min="21" max="21" width="16" customWidth="1"/>
    <col min="22" max="22" width="15.33203125" customWidth="1"/>
    <col min="23" max="23" width="15.6640625" customWidth="1"/>
    <col min="24" max="24" width="18.1640625" customWidth="1"/>
    <col min="25" max="25" width="14.6640625" customWidth="1"/>
    <col min="26" max="26" width="15.83203125" customWidth="1"/>
    <col min="27" max="27" width="14" customWidth="1"/>
    <col min="28" max="28" width="19.33203125" customWidth="1"/>
    <col min="30" max="30" width="19.33203125" customWidth="1"/>
    <col min="31" max="31" width="11.6640625" customWidth="1"/>
    <col min="35" max="35" width="24.33203125" customWidth="1"/>
    <col min="38" max="38" width="11.1640625" customWidth="1"/>
    <col min="39" max="39" width="28.83203125" customWidth="1"/>
    <col min="40" max="40" width="30.1640625" customWidth="1"/>
    <col min="41" max="41" width="13" customWidth="1"/>
    <col min="42" max="42" width="28.83203125" customWidth="1"/>
    <col min="43" max="43" width="30.33203125" customWidth="1"/>
    <col min="44" max="44" width="15.5" customWidth="1"/>
    <col min="45" max="45" width="19.5" customWidth="1"/>
    <col min="46" max="46" width="16.33203125" customWidth="1"/>
    <col min="49" max="49" width="12.33203125" customWidth="1"/>
    <col min="50" max="50" width="24.6640625" customWidth="1"/>
    <col min="51" max="51" width="16.5" customWidth="1"/>
  </cols>
  <sheetData>
    <row r="1" spans="1:51">
      <c r="A1" t="s">
        <v>2522</v>
      </c>
      <c r="B1" t="s">
        <v>70</v>
      </c>
      <c r="C1" t="s">
        <v>2521</v>
      </c>
      <c r="D1" t="s">
        <v>2520</v>
      </c>
      <c r="E1" t="s">
        <v>2519</v>
      </c>
      <c r="F1" t="s">
        <v>2518</v>
      </c>
      <c r="G1" t="s">
        <v>4</v>
      </c>
      <c r="H1" t="s">
        <v>1</v>
      </c>
      <c r="I1" t="s">
        <v>2517</v>
      </c>
      <c r="J1" t="s">
        <v>3</v>
      </c>
      <c r="K1" t="s">
        <v>2516</v>
      </c>
      <c r="L1" t="s">
        <v>2515</v>
      </c>
      <c r="M1" t="s">
        <v>67</v>
      </c>
      <c r="N1" t="s">
        <v>2514</v>
      </c>
      <c r="O1" t="s">
        <v>2513</v>
      </c>
      <c r="P1" t="s">
        <v>8</v>
      </c>
      <c r="Q1" t="s">
        <v>2512</v>
      </c>
      <c r="R1" t="s">
        <v>2511</v>
      </c>
      <c r="S1" t="s">
        <v>68</v>
      </c>
      <c r="T1" t="s">
        <v>82</v>
      </c>
      <c r="U1" t="s">
        <v>2510</v>
      </c>
      <c r="V1" t="s">
        <v>2509</v>
      </c>
      <c r="W1" t="s">
        <v>2508</v>
      </c>
      <c r="X1" t="s">
        <v>2507</v>
      </c>
      <c r="Y1" t="s">
        <v>2506</v>
      </c>
      <c r="Z1" t="s">
        <v>2505</v>
      </c>
      <c r="AA1" t="s">
        <v>2504</v>
      </c>
      <c r="AB1" t="s">
        <v>2503</v>
      </c>
      <c r="AC1" t="s">
        <v>72</v>
      </c>
      <c r="AD1" t="s">
        <v>2502</v>
      </c>
      <c r="AE1" t="s">
        <v>74</v>
      </c>
      <c r="AF1" t="s">
        <v>75</v>
      </c>
      <c r="AG1" t="s">
        <v>79</v>
      </c>
      <c r="AH1" t="s">
        <v>83</v>
      </c>
      <c r="AI1" t="s">
        <v>2501</v>
      </c>
      <c r="AJ1" t="s">
        <v>77</v>
      </c>
      <c r="AK1" t="s">
        <v>2500</v>
      </c>
      <c r="AL1" t="s">
        <v>2499</v>
      </c>
      <c r="AM1" t="s">
        <v>2498</v>
      </c>
      <c r="AN1" t="s">
        <v>2497</v>
      </c>
      <c r="AO1" t="s">
        <v>2496</v>
      </c>
      <c r="AP1" t="s">
        <v>2495</v>
      </c>
      <c r="AQ1" t="s">
        <v>2494</v>
      </c>
      <c r="AR1" t="s">
        <v>65</v>
      </c>
      <c r="AS1" t="s">
        <v>2493</v>
      </c>
      <c r="AT1" t="s">
        <v>2492</v>
      </c>
      <c r="AU1" t="s">
        <v>26</v>
      </c>
      <c r="AV1" t="s">
        <v>30</v>
      </c>
      <c r="AW1" t="s">
        <v>22</v>
      </c>
      <c r="AX1" t="s">
        <v>2491</v>
      </c>
      <c r="AY1" t="s">
        <v>2490</v>
      </c>
    </row>
    <row r="2" spans="1:51" hidden="1">
      <c r="A2" s="2">
        <v>4232132361</v>
      </c>
      <c r="B2">
        <v>3</v>
      </c>
      <c r="C2" s="1">
        <v>44207</v>
      </c>
      <c r="D2" s="1">
        <v>44210</v>
      </c>
      <c r="E2" s="1">
        <v>44940</v>
      </c>
      <c r="F2" t="s">
        <v>99</v>
      </c>
      <c r="G2" t="s">
        <v>117</v>
      </c>
      <c r="H2" t="s">
        <v>1807</v>
      </c>
      <c r="I2" t="s">
        <v>116</v>
      </c>
      <c r="J2">
        <v>1</v>
      </c>
      <c r="K2" t="s">
        <v>2489</v>
      </c>
      <c r="L2">
        <v>10700</v>
      </c>
      <c r="M2">
        <v>10700</v>
      </c>
      <c r="N2" t="s">
        <v>1869</v>
      </c>
      <c r="O2" t="s">
        <v>1823</v>
      </c>
      <c r="P2" t="s">
        <v>95</v>
      </c>
      <c r="Q2" t="s">
        <v>94</v>
      </c>
      <c r="R2" t="s">
        <v>2474</v>
      </c>
      <c r="S2" t="s">
        <v>2488</v>
      </c>
      <c r="T2" t="s">
        <v>89</v>
      </c>
      <c r="V2" t="s">
        <v>2233</v>
      </c>
      <c r="W2">
        <v>5124783456</v>
      </c>
      <c r="X2" t="s">
        <v>1731</v>
      </c>
      <c r="Y2" t="s">
        <v>1803</v>
      </c>
      <c r="Z2" t="s">
        <v>99</v>
      </c>
      <c r="AA2">
        <v>78401</v>
      </c>
      <c r="AH2" t="s">
        <v>121</v>
      </c>
      <c r="AI2" t="s">
        <v>1727</v>
      </c>
      <c r="AJ2">
        <v>45</v>
      </c>
      <c r="AK2">
        <v>17790305</v>
      </c>
      <c r="AM2">
        <v>28.965312300000001</v>
      </c>
      <c r="AN2">
        <v>-96.000264900000005</v>
      </c>
      <c r="AO2" t="s">
        <v>1802</v>
      </c>
      <c r="AP2">
        <v>28.965312300000001</v>
      </c>
      <c r="AQ2">
        <v>-96.000264900000005</v>
      </c>
      <c r="AR2">
        <v>26834</v>
      </c>
      <c r="AS2" t="s">
        <v>1727</v>
      </c>
      <c r="AT2">
        <v>866974</v>
      </c>
      <c r="AU2" t="s">
        <v>108</v>
      </c>
      <c r="AX2" t="s">
        <v>89</v>
      </c>
    </row>
    <row r="3" spans="1:51">
      <c r="A3" s="2">
        <v>3000564345</v>
      </c>
      <c r="B3" t="s">
        <v>2487</v>
      </c>
      <c r="D3" s="1">
        <v>43812</v>
      </c>
      <c r="E3" s="1">
        <v>44532</v>
      </c>
      <c r="F3" t="s">
        <v>136</v>
      </c>
      <c r="G3" t="s">
        <v>131</v>
      </c>
      <c r="H3" t="s">
        <v>1807</v>
      </c>
      <c r="I3" t="s">
        <v>130</v>
      </c>
      <c r="J3">
        <v>113</v>
      </c>
      <c r="K3" t="s">
        <v>132</v>
      </c>
      <c r="L3">
        <v>2400</v>
      </c>
      <c r="M3">
        <v>2400</v>
      </c>
      <c r="N3" t="s">
        <v>1734</v>
      </c>
      <c r="O3" t="s">
        <v>107</v>
      </c>
      <c r="P3" t="s">
        <v>95</v>
      </c>
      <c r="Q3" t="s">
        <v>2480</v>
      </c>
      <c r="R3" t="s">
        <v>2474</v>
      </c>
      <c r="S3" t="s">
        <v>135</v>
      </c>
      <c r="T3" t="s">
        <v>89</v>
      </c>
      <c r="V3" t="s">
        <v>2486</v>
      </c>
      <c r="W3" t="s">
        <v>2485</v>
      </c>
      <c r="X3" t="s">
        <v>2484</v>
      </c>
      <c r="Y3" t="s">
        <v>1457</v>
      </c>
      <c r="Z3" t="s">
        <v>99</v>
      </c>
      <c r="AA3">
        <v>78401</v>
      </c>
      <c r="AC3">
        <v>13</v>
      </c>
      <c r="AE3" t="s">
        <v>138</v>
      </c>
      <c r="AF3" t="s">
        <v>139</v>
      </c>
      <c r="AI3" t="s">
        <v>1727</v>
      </c>
      <c r="AK3">
        <v>19309319</v>
      </c>
      <c r="AM3">
        <v>33.536199400000001</v>
      </c>
      <c r="AN3">
        <v>-104.1404884</v>
      </c>
      <c r="AO3" t="s">
        <v>137</v>
      </c>
      <c r="AP3">
        <v>33.536199400000001</v>
      </c>
      <c r="AQ3">
        <v>-104.1404884</v>
      </c>
      <c r="AR3">
        <v>326731</v>
      </c>
      <c r="AS3" t="s">
        <v>1727</v>
      </c>
      <c r="AT3" t="s">
        <v>2483</v>
      </c>
      <c r="AU3" t="s">
        <v>134</v>
      </c>
      <c r="AV3" t="s">
        <v>134</v>
      </c>
      <c r="AX3" t="s">
        <v>89</v>
      </c>
    </row>
    <row r="4" spans="1:51">
      <c r="A4" s="2">
        <v>4245730898</v>
      </c>
      <c r="B4">
        <v>3</v>
      </c>
      <c r="C4" s="1">
        <v>43741</v>
      </c>
      <c r="D4" s="1">
        <v>43746</v>
      </c>
      <c r="E4" s="1">
        <v>44477</v>
      </c>
      <c r="F4" t="s">
        <v>99</v>
      </c>
      <c r="G4" t="s">
        <v>171</v>
      </c>
      <c r="H4" t="s">
        <v>1807</v>
      </c>
      <c r="I4" t="s">
        <v>2482</v>
      </c>
      <c r="J4">
        <v>1</v>
      </c>
      <c r="K4" t="s">
        <v>2481</v>
      </c>
      <c r="L4">
        <v>11800</v>
      </c>
      <c r="M4">
        <v>11800</v>
      </c>
      <c r="N4" t="s">
        <v>1734</v>
      </c>
      <c r="O4" t="s">
        <v>1823</v>
      </c>
      <c r="P4" t="s">
        <v>95</v>
      </c>
      <c r="Q4" t="s">
        <v>2480</v>
      </c>
      <c r="R4" t="s">
        <v>2474</v>
      </c>
      <c r="S4" t="s">
        <v>2479</v>
      </c>
      <c r="T4" t="s">
        <v>89</v>
      </c>
      <c r="V4" t="s">
        <v>2345</v>
      </c>
      <c r="W4">
        <v>3618823858</v>
      </c>
      <c r="X4" t="s">
        <v>1731</v>
      </c>
      <c r="Y4" t="s">
        <v>1803</v>
      </c>
      <c r="Z4" t="s">
        <v>99</v>
      </c>
      <c r="AA4">
        <v>78401</v>
      </c>
      <c r="AH4" t="s">
        <v>2478</v>
      </c>
      <c r="AI4" t="s">
        <v>1727</v>
      </c>
      <c r="AJ4">
        <v>62</v>
      </c>
      <c r="AK4">
        <v>19299960</v>
      </c>
      <c r="AL4" t="b">
        <v>0</v>
      </c>
      <c r="AM4">
        <v>30.556269700000001</v>
      </c>
      <c r="AN4">
        <v>-94.341091700000007</v>
      </c>
      <c r="AO4" t="s">
        <v>1802</v>
      </c>
      <c r="AP4">
        <v>30.556269700000001</v>
      </c>
      <c r="AQ4">
        <v>-94.341091700000007</v>
      </c>
      <c r="AS4" t="s">
        <v>1727</v>
      </c>
      <c r="AT4">
        <v>857731</v>
      </c>
      <c r="AU4" t="s">
        <v>108</v>
      </c>
      <c r="AX4" t="s">
        <v>89</v>
      </c>
    </row>
    <row r="5" spans="1:51">
      <c r="A5" s="2">
        <v>4203933345</v>
      </c>
      <c r="B5">
        <v>3</v>
      </c>
      <c r="C5" s="1">
        <v>43649</v>
      </c>
      <c r="D5" s="1">
        <v>43651</v>
      </c>
      <c r="E5" s="1">
        <v>44382</v>
      </c>
      <c r="F5" t="s">
        <v>99</v>
      </c>
      <c r="G5" t="s">
        <v>112</v>
      </c>
      <c r="H5" t="s">
        <v>1807</v>
      </c>
      <c r="I5" t="s">
        <v>111</v>
      </c>
      <c r="J5">
        <v>1</v>
      </c>
      <c r="K5" t="s">
        <v>114</v>
      </c>
      <c r="L5">
        <v>11700</v>
      </c>
      <c r="M5">
        <v>11700</v>
      </c>
      <c r="N5" t="s">
        <v>1734</v>
      </c>
      <c r="O5" t="s">
        <v>1823</v>
      </c>
      <c r="P5" t="s">
        <v>95</v>
      </c>
      <c r="Q5" t="s">
        <v>2161</v>
      </c>
      <c r="R5" t="s">
        <v>2474</v>
      </c>
      <c r="S5" t="s">
        <v>114</v>
      </c>
      <c r="T5" t="s">
        <v>89</v>
      </c>
      <c r="V5" t="s">
        <v>2345</v>
      </c>
      <c r="W5">
        <v>3618823858</v>
      </c>
      <c r="X5" t="s">
        <v>1731</v>
      </c>
      <c r="Y5" t="s">
        <v>1803</v>
      </c>
      <c r="Z5" t="s">
        <v>99</v>
      </c>
      <c r="AA5">
        <v>78401</v>
      </c>
      <c r="AC5">
        <v>65</v>
      </c>
      <c r="AH5" t="s">
        <v>115</v>
      </c>
      <c r="AI5" t="s">
        <v>1727</v>
      </c>
      <c r="AJ5">
        <v>60</v>
      </c>
      <c r="AK5">
        <v>19286910</v>
      </c>
      <c r="AL5" t="b">
        <v>0</v>
      </c>
      <c r="AM5">
        <v>28.9020963</v>
      </c>
      <c r="AN5">
        <v>-95.6000868</v>
      </c>
      <c r="AO5" t="s">
        <v>1802</v>
      </c>
      <c r="AP5">
        <v>28.9020963</v>
      </c>
      <c r="AQ5">
        <v>-95.6000868</v>
      </c>
      <c r="AR5">
        <v>27788</v>
      </c>
      <c r="AS5" t="s">
        <v>1727</v>
      </c>
      <c r="AT5">
        <v>854812</v>
      </c>
      <c r="AU5" t="s">
        <v>108</v>
      </c>
      <c r="AX5" t="s">
        <v>89</v>
      </c>
    </row>
    <row r="6" spans="1:51">
      <c r="A6" s="2">
        <v>4232132426</v>
      </c>
      <c r="B6">
        <v>3</v>
      </c>
      <c r="C6" s="1">
        <v>43641</v>
      </c>
      <c r="D6" s="1">
        <v>43642</v>
      </c>
      <c r="E6" s="1">
        <v>44373</v>
      </c>
      <c r="F6" t="s">
        <v>99</v>
      </c>
      <c r="G6" t="s">
        <v>117</v>
      </c>
      <c r="H6" t="s">
        <v>1807</v>
      </c>
      <c r="I6" t="s">
        <v>2477</v>
      </c>
      <c r="J6">
        <v>1</v>
      </c>
      <c r="K6" t="s">
        <v>114</v>
      </c>
      <c r="L6">
        <v>9000</v>
      </c>
      <c r="M6">
        <v>9000</v>
      </c>
      <c r="N6" t="s">
        <v>1734</v>
      </c>
      <c r="O6" t="s">
        <v>1823</v>
      </c>
      <c r="P6" t="s">
        <v>95</v>
      </c>
      <c r="Q6" t="s">
        <v>2091</v>
      </c>
      <c r="R6" t="s">
        <v>2474</v>
      </c>
      <c r="S6" t="s">
        <v>114</v>
      </c>
      <c r="T6" t="s">
        <v>89</v>
      </c>
      <c r="V6" t="s">
        <v>2345</v>
      </c>
      <c r="W6">
        <v>3618823858</v>
      </c>
      <c r="X6" t="s">
        <v>1731</v>
      </c>
      <c r="Y6" t="s">
        <v>1803</v>
      </c>
      <c r="Z6" t="s">
        <v>99</v>
      </c>
      <c r="AA6">
        <v>78401</v>
      </c>
      <c r="AH6" t="s">
        <v>2476</v>
      </c>
      <c r="AI6" t="s">
        <v>1727</v>
      </c>
      <c r="AJ6">
        <v>371</v>
      </c>
      <c r="AK6">
        <v>19286199</v>
      </c>
      <c r="AL6" t="b">
        <v>0</v>
      </c>
      <c r="AM6">
        <v>28.774963899999999</v>
      </c>
      <c r="AN6">
        <v>-96.259000999999998</v>
      </c>
      <c r="AO6" t="s">
        <v>1802</v>
      </c>
      <c r="AP6">
        <v>28.774963899999999</v>
      </c>
      <c r="AQ6">
        <v>-96.259000999999998</v>
      </c>
      <c r="AS6" t="s">
        <v>1727</v>
      </c>
      <c r="AT6">
        <v>854558</v>
      </c>
      <c r="AU6" t="s">
        <v>108</v>
      </c>
      <c r="AX6" t="s">
        <v>89</v>
      </c>
    </row>
    <row r="7" spans="1:51">
      <c r="A7" s="2">
        <v>4246934444</v>
      </c>
      <c r="B7">
        <v>2</v>
      </c>
      <c r="C7" s="1">
        <v>43608</v>
      </c>
      <c r="D7" s="1">
        <v>43609</v>
      </c>
      <c r="E7" s="1">
        <v>44340</v>
      </c>
      <c r="F7" t="s">
        <v>99</v>
      </c>
      <c r="G7" t="s">
        <v>91</v>
      </c>
      <c r="H7" t="s">
        <v>1807</v>
      </c>
      <c r="I7" t="s">
        <v>90</v>
      </c>
      <c r="J7">
        <v>1</v>
      </c>
      <c r="K7" t="s">
        <v>114</v>
      </c>
      <c r="L7">
        <v>9800</v>
      </c>
      <c r="M7">
        <v>9800</v>
      </c>
      <c r="N7" t="s">
        <v>1734</v>
      </c>
      <c r="O7" t="s">
        <v>1823</v>
      </c>
      <c r="P7" t="s">
        <v>95</v>
      </c>
      <c r="Q7" t="s">
        <v>94</v>
      </c>
      <c r="R7" t="s">
        <v>2474</v>
      </c>
      <c r="S7" t="s">
        <v>114</v>
      </c>
      <c r="T7" t="s">
        <v>89</v>
      </c>
      <c r="V7" t="s">
        <v>2345</v>
      </c>
      <c r="W7">
        <v>3618823858</v>
      </c>
      <c r="X7" t="s">
        <v>1731</v>
      </c>
      <c r="Y7" t="s">
        <v>1803</v>
      </c>
      <c r="Z7" t="s">
        <v>99</v>
      </c>
      <c r="AA7">
        <v>78401</v>
      </c>
      <c r="AH7" t="s">
        <v>103</v>
      </c>
      <c r="AI7" t="s">
        <v>1727</v>
      </c>
      <c r="AJ7">
        <v>175</v>
      </c>
      <c r="AK7">
        <v>19280561</v>
      </c>
      <c r="AL7" t="b">
        <v>0</v>
      </c>
      <c r="AM7">
        <v>29.082583700000001</v>
      </c>
      <c r="AN7">
        <v>-96.982947899999999</v>
      </c>
      <c r="AO7" t="s">
        <v>1802</v>
      </c>
      <c r="AP7">
        <v>29.082583700000001</v>
      </c>
      <c r="AQ7">
        <v>-96.982947899999999</v>
      </c>
      <c r="AR7">
        <v>290069</v>
      </c>
      <c r="AS7" t="s">
        <v>1727</v>
      </c>
      <c r="AT7">
        <v>853438</v>
      </c>
      <c r="AU7" t="s">
        <v>96</v>
      </c>
      <c r="AX7" t="s">
        <v>89</v>
      </c>
    </row>
    <row r="8" spans="1:51" hidden="1">
      <c r="A8" s="2">
        <v>4219933523</v>
      </c>
      <c r="B8">
        <v>3</v>
      </c>
      <c r="C8" s="1">
        <v>43480</v>
      </c>
      <c r="D8" s="1">
        <v>43556</v>
      </c>
      <c r="E8" s="1">
        <v>44287</v>
      </c>
      <c r="F8" t="s">
        <v>99</v>
      </c>
      <c r="G8" t="s">
        <v>147</v>
      </c>
      <c r="H8" t="s">
        <v>1807</v>
      </c>
      <c r="I8" t="s">
        <v>146</v>
      </c>
      <c r="J8">
        <v>1</v>
      </c>
      <c r="K8" t="s">
        <v>148</v>
      </c>
      <c r="M8">
        <v>9676</v>
      </c>
      <c r="N8" t="s">
        <v>1869</v>
      </c>
      <c r="O8" t="s">
        <v>1823</v>
      </c>
      <c r="P8" t="s">
        <v>119</v>
      </c>
      <c r="Q8" t="s">
        <v>94</v>
      </c>
      <c r="R8" t="s">
        <v>2474</v>
      </c>
      <c r="S8" t="s">
        <v>2475</v>
      </c>
      <c r="T8" t="s">
        <v>89</v>
      </c>
      <c r="V8" t="s">
        <v>2345</v>
      </c>
      <c r="W8">
        <v>3618823858</v>
      </c>
      <c r="X8" t="s">
        <v>1731</v>
      </c>
      <c r="Y8" t="s">
        <v>1803</v>
      </c>
      <c r="Z8" t="s">
        <v>99</v>
      </c>
      <c r="AA8">
        <v>78401</v>
      </c>
      <c r="AC8">
        <v>185</v>
      </c>
      <c r="AG8">
        <v>1</v>
      </c>
      <c r="AH8" t="s">
        <v>152</v>
      </c>
      <c r="AI8" t="s">
        <v>1727</v>
      </c>
      <c r="AJ8">
        <v>298</v>
      </c>
      <c r="AK8">
        <v>16106154</v>
      </c>
      <c r="AL8" t="b">
        <v>0</v>
      </c>
      <c r="AM8">
        <v>30.4947278</v>
      </c>
      <c r="AN8">
        <v>-94.176142299999995</v>
      </c>
      <c r="AO8" t="s">
        <v>1802</v>
      </c>
      <c r="AP8">
        <v>30.493761200000002</v>
      </c>
      <c r="AQ8">
        <v>-94.188328999999996</v>
      </c>
      <c r="AR8">
        <v>287418</v>
      </c>
      <c r="AT8">
        <v>848783</v>
      </c>
      <c r="AU8" t="s">
        <v>108</v>
      </c>
      <c r="AX8" t="s">
        <v>89</v>
      </c>
    </row>
    <row r="9" spans="1:51" hidden="1">
      <c r="A9" s="2">
        <v>4248135221</v>
      </c>
      <c r="B9">
        <v>3</v>
      </c>
      <c r="C9" s="1">
        <v>43522</v>
      </c>
      <c r="D9" s="1">
        <v>43525</v>
      </c>
      <c r="E9" s="1">
        <v>44256</v>
      </c>
      <c r="F9" t="s">
        <v>99</v>
      </c>
      <c r="G9" t="s">
        <v>142</v>
      </c>
      <c r="H9" t="s">
        <v>1807</v>
      </c>
      <c r="I9" t="s">
        <v>279</v>
      </c>
      <c r="J9">
        <v>8</v>
      </c>
      <c r="K9" t="s">
        <v>2192</v>
      </c>
      <c r="L9">
        <v>7221</v>
      </c>
      <c r="M9">
        <v>7221</v>
      </c>
      <c r="N9" t="s">
        <v>1869</v>
      </c>
      <c r="O9" t="s">
        <v>1823</v>
      </c>
      <c r="P9" t="s">
        <v>95</v>
      </c>
      <c r="Q9" t="s">
        <v>94</v>
      </c>
      <c r="R9" t="s">
        <v>2474</v>
      </c>
      <c r="S9" t="s">
        <v>2369</v>
      </c>
      <c r="T9" t="s">
        <v>89</v>
      </c>
      <c r="V9" t="s">
        <v>2345</v>
      </c>
      <c r="W9">
        <v>3618823858</v>
      </c>
      <c r="X9" t="s">
        <v>1731</v>
      </c>
      <c r="Y9" t="s">
        <v>1803</v>
      </c>
      <c r="Z9" t="s">
        <v>99</v>
      </c>
      <c r="AA9">
        <v>78401</v>
      </c>
      <c r="AC9">
        <v>25</v>
      </c>
      <c r="AH9" t="s">
        <v>145</v>
      </c>
      <c r="AI9" t="s">
        <v>1727</v>
      </c>
      <c r="AJ9">
        <v>288</v>
      </c>
      <c r="AK9">
        <v>16546576</v>
      </c>
      <c r="AL9" t="b">
        <v>0</v>
      </c>
      <c r="AM9">
        <v>29.072878800000002</v>
      </c>
      <c r="AN9">
        <v>-96.373933300000004</v>
      </c>
      <c r="AO9" t="s">
        <v>1802</v>
      </c>
      <c r="AP9">
        <v>29.072878800000002</v>
      </c>
      <c r="AQ9">
        <v>-96.373933300000004</v>
      </c>
      <c r="AR9">
        <v>26743</v>
      </c>
      <c r="AS9" t="s">
        <v>1727</v>
      </c>
      <c r="AT9">
        <v>850460</v>
      </c>
      <c r="AU9" t="s">
        <v>108</v>
      </c>
      <c r="AX9" t="s">
        <v>89</v>
      </c>
    </row>
    <row r="10" spans="1:51" hidden="1">
      <c r="A10" s="2">
        <v>4219933542</v>
      </c>
      <c r="B10">
        <v>3</v>
      </c>
      <c r="C10" s="1">
        <v>43488</v>
      </c>
      <c r="D10" s="1">
        <v>43493</v>
      </c>
      <c r="E10" s="1">
        <v>44224</v>
      </c>
      <c r="F10" t="s">
        <v>99</v>
      </c>
      <c r="G10" t="s">
        <v>147</v>
      </c>
      <c r="H10" t="s">
        <v>1807</v>
      </c>
      <c r="I10" t="s">
        <v>155</v>
      </c>
      <c r="J10">
        <v>1</v>
      </c>
      <c r="K10" t="s">
        <v>156</v>
      </c>
      <c r="M10">
        <v>10140</v>
      </c>
      <c r="N10" t="s">
        <v>1869</v>
      </c>
      <c r="O10" t="s">
        <v>1823</v>
      </c>
      <c r="P10" t="s">
        <v>119</v>
      </c>
      <c r="Q10" t="s">
        <v>94</v>
      </c>
      <c r="R10" t="s">
        <v>2474</v>
      </c>
      <c r="S10" t="s">
        <v>151</v>
      </c>
      <c r="T10" t="s">
        <v>89</v>
      </c>
      <c r="V10" t="s">
        <v>2345</v>
      </c>
      <c r="W10">
        <v>3618823858</v>
      </c>
      <c r="X10" t="s">
        <v>1731</v>
      </c>
      <c r="Y10" t="s">
        <v>1803</v>
      </c>
      <c r="Z10" t="s">
        <v>99</v>
      </c>
      <c r="AA10">
        <v>78401</v>
      </c>
      <c r="AC10">
        <v>185</v>
      </c>
      <c r="AG10">
        <v>1</v>
      </c>
      <c r="AH10" t="s">
        <v>152</v>
      </c>
      <c r="AI10" t="s">
        <v>1727</v>
      </c>
      <c r="AJ10">
        <v>298</v>
      </c>
      <c r="AK10">
        <v>16130775</v>
      </c>
      <c r="AL10" t="b">
        <v>0</v>
      </c>
      <c r="AM10">
        <v>30.494911699999999</v>
      </c>
      <c r="AN10">
        <v>-94.175976000000006</v>
      </c>
      <c r="AO10" t="s">
        <v>1802</v>
      </c>
      <c r="AP10">
        <v>30.4909553</v>
      </c>
      <c r="AQ10">
        <v>-94.186110099999993</v>
      </c>
      <c r="AR10">
        <v>27499</v>
      </c>
      <c r="AT10">
        <v>849135</v>
      </c>
      <c r="AU10" t="s">
        <v>108</v>
      </c>
      <c r="AX10" t="s">
        <v>89</v>
      </c>
    </row>
    <row r="11" spans="1:51" hidden="1">
      <c r="A11" s="2">
        <v>4248135386</v>
      </c>
      <c r="B11">
        <v>3</v>
      </c>
      <c r="C11" s="1">
        <v>43481</v>
      </c>
      <c r="D11" s="1">
        <v>43482</v>
      </c>
      <c r="E11" s="1">
        <v>44213</v>
      </c>
      <c r="F11" t="s">
        <v>99</v>
      </c>
      <c r="G11" t="s">
        <v>142</v>
      </c>
      <c r="H11" t="s">
        <v>1807</v>
      </c>
      <c r="I11" t="s">
        <v>213</v>
      </c>
      <c r="J11">
        <v>1</v>
      </c>
      <c r="K11" t="s">
        <v>2473</v>
      </c>
      <c r="L11">
        <v>6933</v>
      </c>
      <c r="M11">
        <v>6933</v>
      </c>
      <c r="N11" t="s">
        <v>1869</v>
      </c>
      <c r="O11" t="s">
        <v>1823</v>
      </c>
      <c r="P11" t="s">
        <v>95</v>
      </c>
      <c r="Q11" t="s">
        <v>94</v>
      </c>
      <c r="R11" t="s">
        <v>1733</v>
      </c>
      <c r="S11" t="s">
        <v>2472</v>
      </c>
      <c r="T11" t="s">
        <v>89</v>
      </c>
      <c r="V11" t="s">
        <v>2345</v>
      </c>
      <c r="W11">
        <v>3618823858</v>
      </c>
      <c r="X11" t="s">
        <v>1731</v>
      </c>
      <c r="Y11" t="s">
        <v>1803</v>
      </c>
      <c r="Z11" t="s">
        <v>99</v>
      </c>
      <c r="AA11">
        <v>78401</v>
      </c>
      <c r="AC11">
        <v>4</v>
      </c>
      <c r="AH11" t="s">
        <v>215</v>
      </c>
      <c r="AI11" t="s">
        <v>1727</v>
      </c>
      <c r="AJ11">
        <v>11</v>
      </c>
      <c r="AK11">
        <v>18347566</v>
      </c>
      <c r="AL11" t="b">
        <v>0</v>
      </c>
      <c r="AM11">
        <v>29.215586500000001</v>
      </c>
      <c r="AN11">
        <v>-96.042477099999999</v>
      </c>
      <c r="AO11" t="s">
        <v>1802</v>
      </c>
      <c r="AP11">
        <v>29.215586500000001</v>
      </c>
      <c r="AQ11">
        <v>-96.042477099999999</v>
      </c>
      <c r="AR11">
        <v>27279</v>
      </c>
      <c r="AS11" t="s">
        <v>1727</v>
      </c>
      <c r="AT11">
        <v>848837</v>
      </c>
      <c r="AU11" t="s">
        <v>108</v>
      </c>
      <c r="AX11" t="s">
        <v>89</v>
      </c>
    </row>
    <row r="12" spans="1:51" hidden="1">
      <c r="A12" s="2">
        <v>4202533670</v>
      </c>
      <c r="B12">
        <v>2</v>
      </c>
      <c r="C12" s="1">
        <v>43418</v>
      </c>
      <c r="D12" s="1">
        <v>43419</v>
      </c>
      <c r="E12" s="1">
        <v>44150</v>
      </c>
      <c r="F12" t="s">
        <v>99</v>
      </c>
      <c r="G12" t="s">
        <v>161</v>
      </c>
      <c r="H12" t="s">
        <v>1807</v>
      </c>
      <c r="I12" t="s">
        <v>160</v>
      </c>
      <c r="J12">
        <v>1</v>
      </c>
      <c r="K12" t="s">
        <v>162</v>
      </c>
      <c r="L12">
        <v>10300</v>
      </c>
      <c r="M12">
        <v>10300</v>
      </c>
      <c r="N12" t="s">
        <v>1869</v>
      </c>
      <c r="O12" t="s">
        <v>1823</v>
      </c>
      <c r="P12" t="s">
        <v>95</v>
      </c>
      <c r="Q12" t="s">
        <v>94</v>
      </c>
      <c r="R12" t="s">
        <v>1733</v>
      </c>
      <c r="S12" t="s">
        <v>2471</v>
      </c>
      <c r="T12" t="s">
        <v>89</v>
      </c>
      <c r="V12" t="s">
        <v>2345</v>
      </c>
      <c r="W12">
        <v>3618823858</v>
      </c>
      <c r="X12" t="s">
        <v>1731</v>
      </c>
      <c r="Y12" t="s">
        <v>1803</v>
      </c>
      <c r="Z12" t="s">
        <v>99</v>
      </c>
      <c r="AA12">
        <v>78401</v>
      </c>
      <c r="AH12" t="s">
        <v>167</v>
      </c>
      <c r="AI12" t="s">
        <v>1727</v>
      </c>
      <c r="AJ12">
        <v>165</v>
      </c>
      <c r="AK12">
        <v>16606407</v>
      </c>
      <c r="AL12" t="b">
        <v>0</v>
      </c>
      <c r="AM12">
        <v>28.529656599999999</v>
      </c>
      <c r="AN12">
        <v>-97.811132499999999</v>
      </c>
      <c r="AO12" t="s">
        <v>1802</v>
      </c>
      <c r="AP12">
        <v>28.529656599999999</v>
      </c>
      <c r="AQ12">
        <v>-97.811132499999999</v>
      </c>
      <c r="AR12">
        <v>286124</v>
      </c>
      <c r="AS12" t="s">
        <v>1727</v>
      </c>
      <c r="AT12">
        <v>846842</v>
      </c>
      <c r="AU12" t="s">
        <v>96</v>
      </c>
      <c r="AV12" t="s">
        <v>164</v>
      </c>
      <c r="AW12" t="s">
        <v>163</v>
      </c>
      <c r="AX12" t="s">
        <v>89</v>
      </c>
    </row>
    <row r="13" spans="1:51" hidden="1">
      <c r="A13" s="2">
        <v>4232132383</v>
      </c>
      <c r="B13">
        <v>3</v>
      </c>
      <c r="C13" s="1">
        <v>43336</v>
      </c>
      <c r="D13" s="1">
        <v>43367</v>
      </c>
      <c r="E13" s="1">
        <v>44098</v>
      </c>
      <c r="F13" t="s">
        <v>99</v>
      </c>
      <c r="G13" t="s">
        <v>117</v>
      </c>
      <c r="H13" t="s">
        <v>1807</v>
      </c>
      <c r="I13" t="s">
        <v>239</v>
      </c>
      <c r="J13">
        <v>2</v>
      </c>
      <c r="L13">
        <v>5906</v>
      </c>
      <c r="M13">
        <v>5906</v>
      </c>
      <c r="N13" t="s">
        <v>1869</v>
      </c>
      <c r="O13" t="s">
        <v>1823</v>
      </c>
      <c r="P13" t="s">
        <v>95</v>
      </c>
      <c r="Q13" t="s">
        <v>2161</v>
      </c>
      <c r="R13" t="s">
        <v>1733</v>
      </c>
      <c r="S13" t="s">
        <v>114</v>
      </c>
      <c r="T13" t="s">
        <v>89</v>
      </c>
      <c r="V13" t="s">
        <v>2233</v>
      </c>
      <c r="W13">
        <v>5124783456</v>
      </c>
      <c r="X13" t="s">
        <v>1731</v>
      </c>
      <c r="Y13" t="s">
        <v>1803</v>
      </c>
      <c r="Z13" t="s">
        <v>99</v>
      </c>
      <c r="AA13">
        <v>78401</v>
      </c>
      <c r="AH13" t="s">
        <v>121</v>
      </c>
      <c r="AI13" t="s">
        <v>1727</v>
      </c>
      <c r="AJ13">
        <v>45</v>
      </c>
      <c r="AK13">
        <v>16207523</v>
      </c>
      <c r="AL13" t="b">
        <v>0</v>
      </c>
      <c r="AM13">
        <v>28.962456499999998</v>
      </c>
      <c r="AN13">
        <v>-95.978383300000004</v>
      </c>
      <c r="AO13" t="s">
        <v>1802</v>
      </c>
      <c r="AP13">
        <v>28.960073099999999</v>
      </c>
      <c r="AQ13">
        <v>-95.979305600000004</v>
      </c>
      <c r="AR13">
        <v>27142</v>
      </c>
      <c r="AS13" t="s">
        <v>1727</v>
      </c>
      <c r="AT13">
        <v>843979</v>
      </c>
      <c r="AU13" t="s">
        <v>108</v>
      </c>
      <c r="AX13" t="s">
        <v>89</v>
      </c>
    </row>
    <row r="14" spans="1:51">
      <c r="A14" s="2">
        <v>1707920545</v>
      </c>
      <c r="B14">
        <v>5</v>
      </c>
      <c r="C14" s="1">
        <v>43332</v>
      </c>
      <c r="D14" s="1">
        <v>43334</v>
      </c>
      <c r="E14" s="1">
        <v>43514</v>
      </c>
      <c r="F14" t="s">
        <v>125</v>
      </c>
      <c r="G14" t="s">
        <v>192</v>
      </c>
      <c r="H14" t="s">
        <v>1807</v>
      </c>
      <c r="I14" t="s">
        <v>191</v>
      </c>
      <c r="J14">
        <v>1</v>
      </c>
      <c r="K14" t="s">
        <v>2470</v>
      </c>
      <c r="L14">
        <v>7000</v>
      </c>
      <c r="M14">
        <v>7000</v>
      </c>
      <c r="N14" t="s">
        <v>1734</v>
      </c>
      <c r="O14" t="s">
        <v>107</v>
      </c>
      <c r="P14" t="s">
        <v>95</v>
      </c>
      <c r="Q14" t="s">
        <v>194</v>
      </c>
      <c r="R14" t="s">
        <v>1733</v>
      </c>
      <c r="S14" t="s">
        <v>197</v>
      </c>
      <c r="T14" t="s">
        <v>126</v>
      </c>
      <c r="V14" t="s">
        <v>2068</v>
      </c>
      <c r="W14" t="s">
        <v>2469</v>
      </c>
      <c r="X14" t="s">
        <v>1804</v>
      </c>
      <c r="Y14" t="s">
        <v>1803</v>
      </c>
      <c r="Z14" t="s">
        <v>99</v>
      </c>
      <c r="AA14">
        <v>78401</v>
      </c>
      <c r="AC14">
        <v>6</v>
      </c>
      <c r="AE14" t="s">
        <v>199</v>
      </c>
      <c r="AF14" t="s">
        <v>200</v>
      </c>
      <c r="AI14" t="s">
        <v>1727</v>
      </c>
      <c r="AK14">
        <v>19104823</v>
      </c>
      <c r="AM14">
        <v>31.088194600000001</v>
      </c>
      <c r="AN14">
        <v>-92.603939400000002</v>
      </c>
      <c r="AO14" t="s">
        <v>2468</v>
      </c>
      <c r="AP14">
        <v>31.0882006</v>
      </c>
      <c r="AQ14">
        <v>-92.603969000000006</v>
      </c>
      <c r="AS14" t="s">
        <v>1727</v>
      </c>
      <c r="AT14">
        <v>251222</v>
      </c>
      <c r="AU14" t="s">
        <v>195</v>
      </c>
      <c r="AV14" t="s">
        <v>196</v>
      </c>
      <c r="AX14" t="s">
        <v>89</v>
      </c>
    </row>
    <row r="15" spans="1:51" hidden="1">
      <c r="A15" s="2">
        <v>4219933527</v>
      </c>
      <c r="B15">
        <v>3</v>
      </c>
      <c r="C15" s="1">
        <v>43306</v>
      </c>
      <c r="D15" s="1">
        <v>43322</v>
      </c>
      <c r="E15" s="1">
        <v>44053</v>
      </c>
      <c r="F15" t="s">
        <v>99</v>
      </c>
      <c r="G15" t="s">
        <v>147</v>
      </c>
      <c r="H15" t="s">
        <v>1807</v>
      </c>
      <c r="I15" t="s">
        <v>175</v>
      </c>
      <c r="J15">
        <v>1</v>
      </c>
      <c r="K15" t="s">
        <v>2467</v>
      </c>
      <c r="M15">
        <v>10144</v>
      </c>
      <c r="N15" t="s">
        <v>1869</v>
      </c>
      <c r="O15" t="s">
        <v>107</v>
      </c>
      <c r="P15" t="s">
        <v>119</v>
      </c>
      <c r="Q15" t="s">
        <v>94</v>
      </c>
      <c r="R15" t="s">
        <v>1733</v>
      </c>
      <c r="S15" t="s">
        <v>151</v>
      </c>
      <c r="T15" t="s">
        <v>89</v>
      </c>
      <c r="V15" t="s">
        <v>2345</v>
      </c>
      <c r="W15">
        <v>3618823858</v>
      </c>
      <c r="X15" t="s">
        <v>1731</v>
      </c>
      <c r="Y15" t="s">
        <v>1803</v>
      </c>
      <c r="Z15" t="s">
        <v>99</v>
      </c>
      <c r="AA15">
        <v>78401</v>
      </c>
      <c r="AC15">
        <v>185</v>
      </c>
      <c r="AG15">
        <v>1</v>
      </c>
      <c r="AH15" t="s">
        <v>152</v>
      </c>
      <c r="AI15" t="s">
        <v>1727</v>
      </c>
      <c r="AJ15">
        <v>298</v>
      </c>
      <c r="AK15">
        <v>18274232</v>
      </c>
      <c r="AL15" t="b">
        <v>0</v>
      </c>
      <c r="AM15">
        <v>30.4950847</v>
      </c>
      <c r="AN15">
        <v>-94.175819399999995</v>
      </c>
      <c r="AO15" t="s">
        <v>1802</v>
      </c>
      <c r="AP15">
        <v>30.492584999999998</v>
      </c>
      <c r="AQ15">
        <v>-94.163164800000004</v>
      </c>
      <c r="AR15">
        <v>27401</v>
      </c>
      <c r="AT15">
        <v>842847</v>
      </c>
      <c r="AU15" t="s">
        <v>108</v>
      </c>
      <c r="AX15" t="s">
        <v>89</v>
      </c>
    </row>
    <row r="16" spans="1:51">
      <c r="A16" s="2">
        <v>4203933328</v>
      </c>
      <c r="B16">
        <v>3</v>
      </c>
      <c r="C16" s="1">
        <v>43312</v>
      </c>
      <c r="D16" s="1">
        <v>43313</v>
      </c>
      <c r="E16" s="1">
        <v>44044</v>
      </c>
      <c r="F16" t="s">
        <v>99</v>
      </c>
      <c r="G16" t="s">
        <v>112</v>
      </c>
      <c r="H16" t="s">
        <v>1807</v>
      </c>
      <c r="I16" t="s">
        <v>1643</v>
      </c>
      <c r="J16">
        <v>1</v>
      </c>
      <c r="L16">
        <v>12000</v>
      </c>
      <c r="M16">
        <v>12000</v>
      </c>
      <c r="N16" t="s">
        <v>1734</v>
      </c>
      <c r="O16" t="s">
        <v>1823</v>
      </c>
      <c r="P16" t="s">
        <v>95</v>
      </c>
      <c r="Q16" t="s">
        <v>194</v>
      </c>
      <c r="R16" t="s">
        <v>1733</v>
      </c>
      <c r="S16" t="s">
        <v>2436</v>
      </c>
      <c r="T16" t="s">
        <v>89</v>
      </c>
      <c r="V16" t="s">
        <v>2345</v>
      </c>
      <c r="W16">
        <v>3618823858</v>
      </c>
      <c r="X16" t="s">
        <v>1731</v>
      </c>
      <c r="Y16" t="s">
        <v>1803</v>
      </c>
      <c r="Z16" t="s">
        <v>99</v>
      </c>
      <c r="AA16">
        <v>78401</v>
      </c>
      <c r="AC16">
        <v>64</v>
      </c>
      <c r="AH16" t="s">
        <v>253</v>
      </c>
      <c r="AI16" t="s">
        <v>1727</v>
      </c>
      <c r="AJ16">
        <v>2</v>
      </c>
      <c r="AK16">
        <v>19102997</v>
      </c>
      <c r="AL16" t="b">
        <v>0</v>
      </c>
      <c r="AM16">
        <v>28.9281623</v>
      </c>
      <c r="AN16">
        <v>-95.560452299999994</v>
      </c>
      <c r="AO16" t="s">
        <v>1802</v>
      </c>
      <c r="AP16">
        <v>28.9281623</v>
      </c>
      <c r="AQ16">
        <v>-95.560452299999994</v>
      </c>
      <c r="AS16" t="s">
        <v>1727</v>
      </c>
      <c r="AT16">
        <v>843042</v>
      </c>
      <c r="AU16" t="s">
        <v>108</v>
      </c>
      <c r="AX16" t="s">
        <v>89</v>
      </c>
    </row>
    <row r="17" spans="1:50" hidden="1">
      <c r="A17" s="2">
        <v>4224532858</v>
      </c>
      <c r="B17">
        <v>3</v>
      </c>
      <c r="C17" s="1">
        <v>43227</v>
      </c>
      <c r="D17" s="1">
        <v>43229</v>
      </c>
      <c r="E17" s="1">
        <v>43960</v>
      </c>
      <c r="F17" t="s">
        <v>99</v>
      </c>
      <c r="G17" t="s">
        <v>105</v>
      </c>
      <c r="H17" t="s">
        <v>1807</v>
      </c>
      <c r="I17" t="s">
        <v>202</v>
      </c>
      <c r="J17">
        <v>3</v>
      </c>
      <c r="K17" t="s">
        <v>203</v>
      </c>
      <c r="L17">
        <v>7000</v>
      </c>
      <c r="M17">
        <v>7000</v>
      </c>
      <c r="N17" t="s">
        <v>1869</v>
      </c>
      <c r="O17" t="s">
        <v>107</v>
      </c>
      <c r="P17" t="s">
        <v>95</v>
      </c>
      <c r="Q17" t="s">
        <v>94</v>
      </c>
      <c r="R17" t="s">
        <v>1733</v>
      </c>
      <c r="S17" t="s">
        <v>109</v>
      </c>
      <c r="T17" t="s">
        <v>89</v>
      </c>
      <c r="V17" t="s">
        <v>2345</v>
      </c>
      <c r="W17">
        <v>3618823858</v>
      </c>
      <c r="X17" t="s">
        <v>1731</v>
      </c>
      <c r="Y17" t="s">
        <v>1803</v>
      </c>
      <c r="Z17" t="s">
        <v>99</v>
      </c>
      <c r="AA17">
        <v>78401</v>
      </c>
      <c r="AC17">
        <v>373</v>
      </c>
      <c r="AH17" t="s">
        <v>2466</v>
      </c>
      <c r="AI17" t="s">
        <v>1727</v>
      </c>
      <c r="AJ17">
        <v>551</v>
      </c>
      <c r="AK17">
        <v>18968081</v>
      </c>
      <c r="AL17" t="b">
        <v>0</v>
      </c>
      <c r="AM17">
        <v>29.7558957</v>
      </c>
      <c r="AN17">
        <v>-94.256541799999994</v>
      </c>
      <c r="AO17" t="s">
        <v>1802</v>
      </c>
      <c r="AP17">
        <v>29.7558957</v>
      </c>
      <c r="AQ17">
        <v>-94.256541799999994</v>
      </c>
      <c r="AR17">
        <v>27348</v>
      </c>
      <c r="AS17" t="s">
        <v>1727</v>
      </c>
      <c r="AT17">
        <v>839689</v>
      </c>
      <c r="AU17" t="s">
        <v>108</v>
      </c>
      <c r="AX17" t="s">
        <v>89</v>
      </c>
    </row>
    <row r="18" spans="1:50">
      <c r="A18" s="2">
        <v>4203933320</v>
      </c>
      <c r="B18">
        <v>3</v>
      </c>
      <c r="C18" s="1">
        <v>43209</v>
      </c>
      <c r="D18" s="1">
        <v>43214</v>
      </c>
      <c r="E18" s="1">
        <v>43945</v>
      </c>
      <c r="F18" t="s">
        <v>99</v>
      </c>
      <c r="G18" t="s">
        <v>112</v>
      </c>
      <c r="H18" t="s">
        <v>1807</v>
      </c>
      <c r="I18" t="s">
        <v>2465</v>
      </c>
      <c r="J18">
        <v>1</v>
      </c>
      <c r="K18" t="s">
        <v>2464</v>
      </c>
      <c r="L18">
        <v>2600</v>
      </c>
      <c r="M18">
        <v>2600</v>
      </c>
      <c r="N18" t="s">
        <v>1734</v>
      </c>
      <c r="O18" t="s">
        <v>1823</v>
      </c>
      <c r="P18" t="s">
        <v>95</v>
      </c>
      <c r="Q18" t="s">
        <v>94</v>
      </c>
      <c r="R18" t="s">
        <v>1733</v>
      </c>
      <c r="S18" t="s">
        <v>2464</v>
      </c>
      <c r="T18" t="s">
        <v>89</v>
      </c>
      <c r="V18" t="s">
        <v>2345</v>
      </c>
      <c r="W18">
        <v>3618823858</v>
      </c>
      <c r="X18" t="s">
        <v>1731</v>
      </c>
      <c r="Y18" t="s">
        <v>1803</v>
      </c>
      <c r="Z18" t="s">
        <v>99</v>
      </c>
      <c r="AA18">
        <v>78401</v>
      </c>
      <c r="AH18" t="s">
        <v>2463</v>
      </c>
      <c r="AI18" t="s">
        <v>1727</v>
      </c>
      <c r="AJ18">
        <v>61</v>
      </c>
      <c r="AK18">
        <v>18998091</v>
      </c>
      <c r="AL18" t="b">
        <v>1</v>
      </c>
      <c r="AM18">
        <v>29.281676399999998</v>
      </c>
      <c r="AN18">
        <v>-95.757643700000003</v>
      </c>
      <c r="AO18" t="s">
        <v>1802</v>
      </c>
      <c r="AP18">
        <v>29.281676399999998</v>
      </c>
      <c r="AQ18">
        <v>-95.757643700000003</v>
      </c>
      <c r="AR18">
        <v>27569</v>
      </c>
      <c r="AS18" t="s">
        <v>1727</v>
      </c>
      <c r="AT18">
        <v>839070</v>
      </c>
      <c r="AU18" t="s">
        <v>108</v>
      </c>
      <c r="AX18" t="s">
        <v>89</v>
      </c>
    </row>
    <row r="19" spans="1:50">
      <c r="A19" s="2">
        <v>4208932751</v>
      </c>
      <c r="B19">
        <v>3</v>
      </c>
      <c r="C19" s="1">
        <v>43202</v>
      </c>
      <c r="D19" s="1">
        <v>43206</v>
      </c>
      <c r="E19" s="1">
        <v>43937</v>
      </c>
      <c r="F19" t="s">
        <v>99</v>
      </c>
      <c r="G19" t="s">
        <v>179</v>
      </c>
      <c r="H19" t="s">
        <v>1807</v>
      </c>
      <c r="I19" t="s">
        <v>2462</v>
      </c>
      <c r="J19">
        <v>1</v>
      </c>
      <c r="K19" t="s">
        <v>356</v>
      </c>
      <c r="L19">
        <v>9500</v>
      </c>
      <c r="M19">
        <v>9500</v>
      </c>
      <c r="N19" t="s">
        <v>1734</v>
      </c>
      <c r="O19" t="s">
        <v>1823</v>
      </c>
      <c r="P19" t="s">
        <v>95</v>
      </c>
      <c r="Q19" t="s">
        <v>194</v>
      </c>
      <c r="R19" t="s">
        <v>1733</v>
      </c>
      <c r="S19" t="s">
        <v>2461</v>
      </c>
      <c r="T19" t="s">
        <v>89</v>
      </c>
      <c r="U19" s="1">
        <v>43292</v>
      </c>
      <c r="V19" t="s">
        <v>2345</v>
      </c>
      <c r="W19">
        <v>3618823858</v>
      </c>
      <c r="X19" t="s">
        <v>1731</v>
      </c>
      <c r="Y19" t="s">
        <v>1803</v>
      </c>
      <c r="Z19" t="s">
        <v>99</v>
      </c>
      <c r="AA19">
        <v>78401</v>
      </c>
      <c r="AH19" t="s">
        <v>2460</v>
      </c>
      <c r="AJ19">
        <v>560</v>
      </c>
      <c r="AK19">
        <v>18997243</v>
      </c>
      <c r="AM19">
        <v>29.6637971</v>
      </c>
      <c r="AN19">
        <v>-96.804074799999995</v>
      </c>
      <c r="AO19" t="s">
        <v>1802</v>
      </c>
      <c r="AP19">
        <v>29.6637971</v>
      </c>
      <c r="AQ19">
        <v>-96.804074799999995</v>
      </c>
      <c r="AS19" t="s">
        <v>1727</v>
      </c>
      <c r="AT19">
        <v>838834</v>
      </c>
      <c r="AU19" t="s">
        <v>108</v>
      </c>
      <c r="AV19" t="s">
        <v>181</v>
      </c>
      <c r="AX19" t="s">
        <v>89</v>
      </c>
    </row>
    <row r="20" spans="1:50">
      <c r="A20" s="2">
        <v>4245730889</v>
      </c>
      <c r="B20">
        <v>3</v>
      </c>
      <c r="C20" s="1">
        <v>43123</v>
      </c>
      <c r="D20" s="1">
        <v>43130</v>
      </c>
      <c r="E20" s="1">
        <v>43860</v>
      </c>
      <c r="F20" t="s">
        <v>99</v>
      </c>
      <c r="G20" t="s">
        <v>171</v>
      </c>
      <c r="H20" t="s">
        <v>1807</v>
      </c>
      <c r="I20" t="s">
        <v>169</v>
      </c>
      <c r="J20">
        <v>4</v>
      </c>
      <c r="K20" t="s">
        <v>2459</v>
      </c>
      <c r="L20">
        <v>9950</v>
      </c>
      <c r="M20">
        <v>9864</v>
      </c>
      <c r="N20" t="s">
        <v>1734</v>
      </c>
      <c r="O20" t="s">
        <v>93</v>
      </c>
      <c r="P20" t="s">
        <v>119</v>
      </c>
      <c r="Q20" t="s">
        <v>94</v>
      </c>
      <c r="R20" t="s">
        <v>1733</v>
      </c>
      <c r="S20" t="s">
        <v>173</v>
      </c>
      <c r="T20" t="s">
        <v>89</v>
      </c>
      <c r="U20" s="1">
        <v>43292</v>
      </c>
      <c r="V20" t="s">
        <v>2345</v>
      </c>
      <c r="W20">
        <v>3618823858</v>
      </c>
      <c r="X20" t="s">
        <v>1731</v>
      </c>
      <c r="Y20" t="s">
        <v>1803</v>
      </c>
      <c r="Z20" t="s">
        <v>99</v>
      </c>
      <c r="AA20">
        <v>78401</v>
      </c>
      <c r="AH20" t="s">
        <v>174</v>
      </c>
      <c r="AI20" t="s">
        <v>1727</v>
      </c>
      <c r="AJ20">
        <v>298</v>
      </c>
      <c r="AK20">
        <v>18989740</v>
      </c>
      <c r="AM20">
        <v>30.531000299999999</v>
      </c>
      <c r="AN20">
        <v>-94.2544489</v>
      </c>
      <c r="AO20" t="s">
        <v>1802</v>
      </c>
      <c r="AP20">
        <v>30.527442000000001</v>
      </c>
      <c r="AQ20">
        <v>-94.255162999999996</v>
      </c>
      <c r="AR20">
        <v>27418</v>
      </c>
      <c r="AS20" t="s">
        <v>1727</v>
      </c>
      <c r="AT20">
        <v>835557</v>
      </c>
      <c r="AU20" t="s">
        <v>108</v>
      </c>
      <c r="AX20" t="s">
        <v>89</v>
      </c>
    </row>
    <row r="21" spans="1:50">
      <c r="A21" s="2">
        <v>4224532864</v>
      </c>
      <c r="B21">
        <v>3</v>
      </c>
      <c r="C21" s="1">
        <v>43104</v>
      </c>
      <c r="D21" s="1">
        <v>43109</v>
      </c>
      <c r="E21" s="1">
        <v>43839</v>
      </c>
      <c r="F21" t="s">
        <v>99</v>
      </c>
      <c r="G21" t="s">
        <v>105</v>
      </c>
      <c r="H21" t="s">
        <v>1807</v>
      </c>
      <c r="I21" t="s">
        <v>104</v>
      </c>
      <c r="J21">
        <v>4</v>
      </c>
      <c r="K21" t="s">
        <v>128</v>
      </c>
      <c r="L21">
        <v>9300</v>
      </c>
      <c r="M21">
        <v>9300</v>
      </c>
      <c r="N21" t="s">
        <v>1734</v>
      </c>
      <c r="O21" t="s">
        <v>107</v>
      </c>
      <c r="P21" t="s">
        <v>95</v>
      </c>
      <c r="Q21" t="s">
        <v>94</v>
      </c>
      <c r="R21" t="s">
        <v>1733</v>
      </c>
      <c r="S21" t="s">
        <v>109</v>
      </c>
      <c r="T21" t="s">
        <v>89</v>
      </c>
      <c r="U21" s="1">
        <v>43626</v>
      </c>
      <c r="V21" t="s">
        <v>2345</v>
      </c>
      <c r="W21">
        <v>3618823858</v>
      </c>
      <c r="X21" t="s">
        <v>1731</v>
      </c>
      <c r="Y21" t="s">
        <v>1803</v>
      </c>
      <c r="Z21" t="s">
        <v>99</v>
      </c>
      <c r="AA21">
        <v>78401</v>
      </c>
      <c r="AC21">
        <v>373</v>
      </c>
      <c r="AH21" t="s">
        <v>110</v>
      </c>
      <c r="AJ21">
        <v>551</v>
      </c>
      <c r="AK21">
        <v>18987707</v>
      </c>
      <c r="AL21" t="b">
        <v>1</v>
      </c>
      <c r="AM21">
        <v>29.755776399999998</v>
      </c>
      <c r="AN21">
        <v>-94.259471399999995</v>
      </c>
      <c r="AO21" t="s">
        <v>1802</v>
      </c>
      <c r="AP21">
        <v>29.755776399999998</v>
      </c>
      <c r="AQ21">
        <v>-94.259471399999995</v>
      </c>
      <c r="AR21">
        <v>27819</v>
      </c>
      <c r="AS21" t="s">
        <v>1727</v>
      </c>
      <c r="AT21">
        <v>834804</v>
      </c>
      <c r="AU21" t="s">
        <v>108</v>
      </c>
      <c r="AX21" t="s">
        <v>89</v>
      </c>
    </row>
    <row r="22" spans="1:50" hidden="1">
      <c r="A22" s="2">
        <v>4219933523</v>
      </c>
      <c r="B22">
        <v>3</v>
      </c>
      <c r="C22" s="1">
        <v>43083</v>
      </c>
      <c r="D22" s="1">
        <v>43090</v>
      </c>
      <c r="E22" s="1">
        <v>43820</v>
      </c>
      <c r="F22" t="s">
        <v>99</v>
      </c>
      <c r="G22" t="s">
        <v>147</v>
      </c>
      <c r="H22" t="s">
        <v>1807</v>
      </c>
      <c r="I22" t="s">
        <v>146</v>
      </c>
      <c r="J22">
        <v>1</v>
      </c>
      <c r="K22" t="s">
        <v>2458</v>
      </c>
      <c r="M22">
        <v>9676</v>
      </c>
      <c r="N22" t="s">
        <v>1869</v>
      </c>
      <c r="O22" t="s">
        <v>1823</v>
      </c>
      <c r="P22" t="s">
        <v>119</v>
      </c>
      <c r="Q22" t="s">
        <v>94</v>
      </c>
      <c r="R22" t="s">
        <v>1733</v>
      </c>
      <c r="S22" t="s">
        <v>151</v>
      </c>
      <c r="T22" t="s">
        <v>89</v>
      </c>
      <c r="V22" t="s">
        <v>2345</v>
      </c>
      <c r="W22">
        <v>3618823858</v>
      </c>
      <c r="X22" t="s">
        <v>1731</v>
      </c>
      <c r="Y22" t="s">
        <v>1803</v>
      </c>
      <c r="Z22" t="s">
        <v>99</v>
      </c>
      <c r="AA22">
        <v>78401</v>
      </c>
      <c r="AC22">
        <v>185</v>
      </c>
      <c r="AG22">
        <v>1</v>
      </c>
      <c r="AH22" t="s">
        <v>152</v>
      </c>
      <c r="AI22" t="s">
        <v>1727</v>
      </c>
      <c r="AJ22">
        <v>298</v>
      </c>
      <c r="AK22">
        <v>16106154</v>
      </c>
      <c r="AL22" t="b">
        <v>0</v>
      </c>
      <c r="AM22">
        <v>30.4947278</v>
      </c>
      <c r="AN22">
        <v>-94.176142299999995</v>
      </c>
      <c r="AO22" t="s">
        <v>1802</v>
      </c>
      <c r="AP22">
        <v>30.493761200000002</v>
      </c>
      <c r="AQ22">
        <v>-94.188328999999996</v>
      </c>
      <c r="AR22">
        <v>287418</v>
      </c>
      <c r="AT22">
        <v>834288</v>
      </c>
      <c r="AU22" t="s">
        <v>108</v>
      </c>
      <c r="AX22" t="s">
        <v>89</v>
      </c>
    </row>
    <row r="23" spans="1:50" hidden="1">
      <c r="A23" s="2">
        <v>4232132361</v>
      </c>
      <c r="B23">
        <v>3</v>
      </c>
      <c r="C23" s="1">
        <v>43067</v>
      </c>
      <c r="D23" s="1">
        <v>43069</v>
      </c>
      <c r="E23" s="1">
        <v>43799</v>
      </c>
      <c r="F23" t="s">
        <v>99</v>
      </c>
      <c r="G23" t="s">
        <v>117</v>
      </c>
      <c r="H23" t="s">
        <v>1807</v>
      </c>
      <c r="I23" t="s">
        <v>116</v>
      </c>
      <c r="J23">
        <v>1</v>
      </c>
      <c r="K23" t="s">
        <v>2457</v>
      </c>
      <c r="L23">
        <v>10700</v>
      </c>
      <c r="M23">
        <v>10700</v>
      </c>
      <c r="N23" t="s">
        <v>1869</v>
      </c>
      <c r="O23" t="s">
        <v>1823</v>
      </c>
      <c r="P23" t="s">
        <v>95</v>
      </c>
      <c r="Q23" t="s">
        <v>94</v>
      </c>
      <c r="R23" t="s">
        <v>1733</v>
      </c>
      <c r="S23" t="s">
        <v>2456</v>
      </c>
      <c r="T23" t="s">
        <v>89</v>
      </c>
      <c r="V23" t="s">
        <v>2345</v>
      </c>
      <c r="W23">
        <v>3618823858</v>
      </c>
      <c r="X23" t="s">
        <v>1731</v>
      </c>
      <c r="Y23" t="s">
        <v>1803</v>
      </c>
      <c r="Z23" t="s">
        <v>99</v>
      </c>
      <c r="AA23">
        <v>78401</v>
      </c>
      <c r="AH23" t="s">
        <v>121</v>
      </c>
      <c r="AI23" t="s">
        <v>1727</v>
      </c>
      <c r="AJ23">
        <v>45</v>
      </c>
      <c r="AK23">
        <v>17790305</v>
      </c>
      <c r="AL23" t="b">
        <v>0</v>
      </c>
      <c r="AM23">
        <v>28.965312300000001</v>
      </c>
      <c r="AN23">
        <v>-96.000264900000005</v>
      </c>
      <c r="AO23" t="s">
        <v>1802</v>
      </c>
      <c r="AP23">
        <v>28.965312300000001</v>
      </c>
      <c r="AQ23">
        <v>-96.000264900000005</v>
      </c>
      <c r="AR23">
        <v>26834</v>
      </c>
      <c r="AS23" t="s">
        <v>1727</v>
      </c>
      <c r="AT23">
        <v>833611</v>
      </c>
      <c r="AU23" t="s">
        <v>108</v>
      </c>
      <c r="AX23" t="s">
        <v>89</v>
      </c>
    </row>
    <row r="24" spans="1:50">
      <c r="A24" s="2">
        <v>4232132415</v>
      </c>
      <c r="B24">
        <v>3</v>
      </c>
      <c r="C24" s="1">
        <v>43025</v>
      </c>
      <c r="D24" s="1">
        <v>43027</v>
      </c>
      <c r="E24" s="1">
        <v>43757</v>
      </c>
      <c r="F24" t="s">
        <v>99</v>
      </c>
      <c r="G24" t="s">
        <v>117</v>
      </c>
      <c r="H24" t="s">
        <v>1807</v>
      </c>
      <c r="I24" t="s">
        <v>184</v>
      </c>
      <c r="J24">
        <v>1</v>
      </c>
      <c r="K24" t="s">
        <v>2455</v>
      </c>
      <c r="L24">
        <v>8800</v>
      </c>
      <c r="M24">
        <v>8800</v>
      </c>
      <c r="N24" t="s">
        <v>1734</v>
      </c>
      <c r="O24" t="s">
        <v>1823</v>
      </c>
      <c r="P24" t="s">
        <v>95</v>
      </c>
      <c r="Q24" t="s">
        <v>94</v>
      </c>
      <c r="R24" t="s">
        <v>1733</v>
      </c>
      <c r="S24" t="s">
        <v>2454</v>
      </c>
      <c r="T24" t="s">
        <v>89</v>
      </c>
      <c r="U24" s="1">
        <v>43222</v>
      </c>
      <c r="V24" t="s">
        <v>2345</v>
      </c>
      <c r="W24">
        <v>3618823858</v>
      </c>
      <c r="X24" t="s">
        <v>1731</v>
      </c>
      <c r="Y24" t="s">
        <v>1803</v>
      </c>
      <c r="Z24" t="s">
        <v>99</v>
      </c>
      <c r="AA24">
        <v>78401</v>
      </c>
      <c r="AH24" t="s">
        <v>188</v>
      </c>
      <c r="AI24" t="s">
        <v>1727</v>
      </c>
      <c r="AJ24">
        <v>162</v>
      </c>
      <c r="AK24">
        <v>18979845</v>
      </c>
      <c r="AM24">
        <v>28.735486699999999</v>
      </c>
      <c r="AN24">
        <v>-96.228375400000004</v>
      </c>
      <c r="AO24" t="s">
        <v>1802</v>
      </c>
      <c r="AP24">
        <v>28.735486699999999</v>
      </c>
      <c r="AQ24">
        <v>-96.228375400000004</v>
      </c>
      <c r="AR24">
        <v>285001</v>
      </c>
      <c r="AS24" t="s">
        <v>1727</v>
      </c>
      <c r="AT24">
        <v>832082</v>
      </c>
      <c r="AU24" t="s">
        <v>108</v>
      </c>
      <c r="AX24" t="s">
        <v>89</v>
      </c>
    </row>
    <row r="25" spans="1:50" hidden="1">
      <c r="A25" s="2">
        <v>4208932129</v>
      </c>
      <c r="B25">
        <v>3</v>
      </c>
      <c r="C25" s="1">
        <v>42977</v>
      </c>
      <c r="D25" s="1">
        <v>42978</v>
      </c>
      <c r="E25" s="1">
        <v>43708</v>
      </c>
      <c r="F25" t="s">
        <v>99</v>
      </c>
      <c r="G25" t="s">
        <v>179</v>
      </c>
      <c r="H25" t="s">
        <v>1807</v>
      </c>
      <c r="I25" t="s">
        <v>177</v>
      </c>
      <c r="J25" t="s">
        <v>178</v>
      </c>
      <c r="K25" t="s">
        <v>262</v>
      </c>
      <c r="L25">
        <v>10000</v>
      </c>
      <c r="M25">
        <v>10000</v>
      </c>
      <c r="N25" t="s">
        <v>1869</v>
      </c>
      <c r="O25" t="s">
        <v>1823</v>
      </c>
      <c r="P25" t="s">
        <v>95</v>
      </c>
      <c r="Q25" t="s">
        <v>94</v>
      </c>
      <c r="R25" t="s">
        <v>1733</v>
      </c>
      <c r="S25" t="s">
        <v>114</v>
      </c>
      <c r="T25" t="s">
        <v>89</v>
      </c>
      <c r="V25" t="s">
        <v>2345</v>
      </c>
      <c r="W25">
        <v>3618823858</v>
      </c>
      <c r="X25" t="s">
        <v>1731</v>
      </c>
      <c r="Y25" t="s">
        <v>1803</v>
      </c>
      <c r="Z25" t="s">
        <v>99</v>
      </c>
      <c r="AA25">
        <v>78401</v>
      </c>
      <c r="AH25" t="s">
        <v>2453</v>
      </c>
      <c r="AI25" t="s">
        <v>1727</v>
      </c>
      <c r="AJ25">
        <v>29</v>
      </c>
      <c r="AK25">
        <v>18748084</v>
      </c>
      <c r="AL25" t="b">
        <v>0</v>
      </c>
      <c r="AM25">
        <v>29.7873378</v>
      </c>
      <c r="AN25">
        <v>-96.636899600000007</v>
      </c>
      <c r="AO25" t="s">
        <v>1802</v>
      </c>
      <c r="AP25">
        <v>29.799122000000001</v>
      </c>
      <c r="AQ25">
        <v>-96.648920399999994</v>
      </c>
      <c r="AR25">
        <v>284976</v>
      </c>
      <c r="AS25" t="s">
        <v>1727</v>
      </c>
      <c r="AT25">
        <v>830505</v>
      </c>
      <c r="AU25" t="s">
        <v>108</v>
      </c>
      <c r="AV25" t="s">
        <v>181</v>
      </c>
      <c r="AX25" t="s">
        <v>89</v>
      </c>
    </row>
    <row r="26" spans="1:50">
      <c r="A26" s="2">
        <v>4224532858</v>
      </c>
      <c r="B26">
        <v>3</v>
      </c>
      <c r="C26" s="1">
        <v>42916</v>
      </c>
      <c r="D26" s="1">
        <v>42923</v>
      </c>
      <c r="E26" s="1">
        <v>43653</v>
      </c>
      <c r="F26" t="s">
        <v>99</v>
      </c>
      <c r="G26" t="s">
        <v>105</v>
      </c>
      <c r="H26" t="s">
        <v>1807</v>
      </c>
      <c r="I26" t="s">
        <v>202</v>
      </c>
      <c r="J26">
        <v>3</v>
      </c>
      <c r="K26" t="s">
        <v>2452</v>
      </c>
      <c r="L26">
        <v>6810</v>
      </c>
      <c r="M26">
        <v>6810</v>
      </c>
      <c r="N26" t="s">
        <v>1734</v>
      </c>
      <c r="O26" t="s">
        <v>1823</v>
      </c>
      <c r="P26" t="s">
        <v>95</v>
      </c>
      <c r="Q26" t="s">
        <v>94</v>
      </c>
      <c r="R26" t="s">
        <v>1733</v>
      </c>
      <c r="S26" t="s">
        <v>2024</v>
      </c>
      <c r="T26" t="s">
        <v>89</v>
      </c>
      <c r="U26" s="1">
        <v>43038</v>
      </c>
      <c r="V26" t="s">
        <v>2345</v>
      </c>
      <c r="W26">
        <v>3618823858</v>
      </c>
      <c r="X26" t="s">
        <v>1731</v>
      </c>
      <c r="Y26" t="s">
        <v>1803</v>
      </c>
      <c r="Z26" t="s">
        <v>99</v>
      </c>
      <c r="AA26">
        <v>78401</v>
      </c>
      <c r="AC26">
        <v>373</v>
      </c>
      <c r="AH26" t="s">
        <v>110</v>
      </c>
      <c r="AI26" t="s">
        <v>1727</v>
      </c>
      <c r="AJ26">
        <v>551</v>
      </c>
      <c r="AK26">
        <v>18968081</v>
      </c>
      <c r="AL26" t="b">
        <v>1</v>
      </c>
      <c r="AM26">
        <v>29.7558957</v>
      </c>
      <c r="AN26">
        <v>-94.256541799999994</v>
      </c>
      <c r="AO26" t="s">
        <v>1802</v>
      </c>
      <c r="AP26">
        <v>29.7558957</v>
      </c>
      <c r="AQ26">
        <v>-94.256541799999994</v>
      </c>
      <c r="AR26">
        <v>27348</v>
      </c>
      <c r="AS26" t="s">
        <v>1727</v>
      </c>
      <c r="AT26">
        <v>828439</v>
      </c>
      <c r="AU26" t="s">
        <v>108</v>
      </c>
      <c r="AX26" t="s">
        <v>89</v>
      </c>
    </row>
    <row r="27" spans="1:50" hidden="1">
      <c r="A27" s="2">
        <v>4248101770</v>
      </c>
      <c r="B27">
        <v>3</v>
      </c>
      <c r="C27" s="1">
        <v>42899</v>
      </c>
      <c r="D27" s="1">
        <v>42908</v>
      </c>
      <c r="E27" s="1">
        <v>43638</v>
      </c>
      <c r="F27" t="s">
        <v>99</v>
      </c>
      <c r="G27" t="s">
        <v>142</v>
      </c>
      <c r="H27" t="s">
        <v>1807</v>
      </c>
      <c r="I27" t="s">
        <v>2451</v>
      </c>
      <c r="J27">
        <v>6</v>
      </c>
      <c r="K27" t="s">
        <v>2192</v>
      </c>
      <c r="L27">
        <v>7148</v>
      </c>
      <c r="M27">
        <v>7148</v>
      </c>
      <c r="N27" t="s">
        <v>1869</v>
      </c>
      <c r="O27" t="s">
        <v>1823</v>
      </c>
      <c r="P27" t="s">
        <v>95</v>
      </c>
      <c r="Q27" t="s">
        <v>94</v>
      </c>
      <c r="R27" t="s">
        <v>1733</v>
      </c>
      <c r="S27" t="s">
        <v>2369</v>
      </c>
      <c r="T27" t="s">
        <v>89</v>
      </c>
      <c r="V27" t="s">
        <v>2345</v>
      </c>
      <c r="W27">
        <v>3618823858</v>
      </c>
      <c r="X27" t="s">
        <v>1731</v>
      </c>
      <c r="Y27" t="s">
        <v>1803</v>
      </c>
      <c r="Z27" t="s">
        <v>99</v>
      </c>
      <c r="AA27">
        <v>78401</v>
      </c>
      <c r="AC27">
        <v>25</v>
      </c>
      <c r="AH27" t="s">
        <v>145</v>
      </c>
      <c r="AI27" t="s">
        <v>1727</v>
      </c>
      <c r="AJ27">
        <v>288</v>
      </c>
      <c r="AK27">
        <v>18841213</v>
      </c>
      <c r="AL27" t="b">
        <v>0</v>
      </c>
      <c r="AM27">
        <v>29.0664704</v>
      </c>
      <c r="AN27">
        <v>-96.384730099999999</v>
      </c>
      <c r="AO27" t="s">
        <v>1802</v>
      </c>
      <c r="AP27">
        <v>29.0664704</v>
      </c>
      <c r="AQ27">
        <v>-96.384730099999999</v>
      </c>
      <c r="AR27">
        <v>2817</v>
      </c>
      <c r="AS27" t="s">
        <v>1727</v>
      </c>
      <c r="AT27">
        <v>827751</v>
      </c>
      <c r="AU27" t="s">
        <v>108</v>
      </c>
      <c r="AX27" t="s">
        <v>89</v>
      </c>
    </row>
    <row r="28" spans="1:50">
      <c r="A28" s="2">
        <v>4245730884</v>
      </c>
      <c r="B28">
        <v>3</v>
      </c>
      <c r="C28" s="1">
        <v>42845</v>
      </c>
      <c r="D28" s="1">
        <v>42856</v>
      </c>
      <c r="E28" s="1">
        <v>43586</v>
      </c>
      <c r="F28" t="s">
        <v>99</v>
      </c>
      <c r="G28" t="s">
        <v>171</v>
      </c>
      <c r="H28" t="s">
        <v>1807</v>
      </c>
      <c r="I28" t="s">
        <v>169</v>
      </c>
      <c r="J28">
        <v>3</v>
      </c>
      <c r="K28" t="s">
        <v>221</v>
      </c>
      <c r="L28">
        <v>10750</v>
      </c>
      <c r="M28">
        <v>10750</v>
      </c>
      <c r="N28" t="s">
        <v>1734</v>
      </c>
      <c r="O28" t="s">
        <v>1823</v>
      </c>
      <c r="P28" t="s">
        <v>95</v>
      </c>
      <c r="Q28" t="s">
        <v>94</v>
      </c>
      <c r="R28" t="s">
        <v>1733</v>
      </c>
      <c r="S28" t="s">
        <v>2450</v>
      </c>
      <c r="T28" t="s">
        <v>89</v>
      </c>
      <c r="V28" t="s">
        <v>2345</v>
      </c>
      <c r="W28">
        <v>3618823858</v>
      </c>
      <c r="X28" t="s">
        <v>1731</v>
      </c>
      <c r="Y28" t="s">
        <v>1803</v>
      </c>
      <c r="Z28" t="s">
        <v>99</v>
      </c>
      <c r="AA28">
        <v>78401</v>
      </c>
      <c r="AH28" t="s">
        <v>174</v>
      </c>
      <c r="AI28" t="s">
        <v>1727</v>
      </c>
      <c r="AJ28">
        <v>298</v>
      </c>
      <c r="AK28">
        <v>18962672</v>
      </c>
      <c r="AL28" t="b">
        <v>0</v>
      </c>
      <c r="AM28">
        <v>30.531750500000001</v>
      </c>
      <c r="AN28">
        <v>-94.259153600000005</v>
      </c>
      <c r="AO28" t="s">
        <v>1802</v>
      </c>
      <c r="AP28">
        <v>30.531750500000001</v>
      </c>
      <c r="AQ28">
        <v>-94.259153600000005</v>
      </c>
      <c r="AR28">
        <v>283360</v>
      </c>
      <c r="AS28" t="s">
        <v>1727</v>
      </c>
      <c r="AT28">
        <v>825728</v>
      </c>
      <c r="AU28" t="s">
        <v>108</v>
      </c>
      <c r="AX28" t="s">
        <v>89</v>
      </c>
    </row>
    <row r="29" spans="1:50" hidden="1">
      <c r="A29" s="2">
        <v>4212331938</v>
      </c>
      <c r="B29">
        <v>2</v>
      </c>
      <c r="C29" s="1">
        <v>42781</v>
      </c>
      <c r="D29" s="1">
        <v>42802</v>
      </c>
      <c r="E29" s="1">
        <v>43532</v>
      </c>
      <c r="F29" t="s">
        <v>99</v>
      </c>
      <c r="G29" t="s">
        <v>275</v>
      </c>
      <c r="H29" t="s">
        <v>1807</v>
      </c>
      <c r="I29" t="s">
        <v>829</v>
      </c>
      <c r="J29">
        <v>1</v>
      </c>
      <c r="K29" t="s">
        <v>356</v>
      </c>
      <c r="L29">
        <v>18000</v>
      </c>
      <c r="M29">
        <v>18000</v>
      </c>
      <c r="N29" t="s">
        <v>1869</v>
      </c>
      <c r="O29" t="s">
        <v>1823</v>
      </c>
      <c r="P29" t="s">
        <v>95</v>
      </c>
      <c r="Q29" t="s">
        <v>194</v>
      </c>
      <c r="R29" t="s">
        <v>1733</v>
      </c>
      <c r="S29" t="s">
        <v>2449</v>
      </c>
      <c r="T29" t="s">
        <v>89</v>
      </c>
      <c r="V29" t="s">
        <v>2345</v>
      </c>
      <c r="W29">
        <v>3618823858</v>
      </c>
      <c r="X29" t="s">
        <v>1731</v>
      </c>
      <c r="Y29" t="s">
        <v>1803</v>
      </c>
      <c r="Z29" t="s">
        <v>99</v>
      </c>
      <c r="AA29">
        <v>78401</v>
      </c>
      <c r="AH29" t="s">
        <v>832</v>
      </c>
      <c r="AI29" t="s">
        <v>1727</v>
      </c>
      <c r="AJ29">
        <v>402</v>
      </c>
      <c r="AK29">
        <v>18674845</v>
      </c>
      <c r="AL29" t="b">
        <v>0</v>
      </c>
      <c r="AM29">
        <v>28.911041300000001</v>
      </c>
      <c r="AN29">
        <v>-97.347405499999994</v>
      </c>
      <c r="AO29" t="s">
        <v>1802</v>
      </c>
      <c r="AP29">
        <v>28.910429400000002</v>
      </c>
      <c r="AQ29">
        <v>-97.347516600000006</v>
      </c>
      <c r="AR29">
        <v>200525</v>
      </c>
      <c r="AS29" t="s">
        <v>1727</v>
      </c>
      <c r="AT29">
        <v>823328</v>
      </c>
      <c r="AU29" t="s">
        <v>96</v>
      </c>
      <c r="AV29" t="s">
        <v>164</v>
      </c>
      <c r="AW29" t="s">
        <v>163</v>
      </c>
      <c r="AX29" t="s">
        <v>89</v>
      </c>
    </row>
    <row r="30" spans="1:50" hidden="1">
      <c r="A30" s="2">
        <v>4221533673</v>
      </c>
      <c r="B30">
        <v>4</v>
      </c>
      <c r="C30" s="1">
        <v>42758</v>
      </c>
      <c r="D30" s="1">
        <v>42768</v>
      </c>
      <c r="E30" s="1">
        <v>43498</v>
      </c>
      <c r="F30" t="s">
        <v>99</v>
      </c>
      <c r="G30" t="s">
        <v>443</v>
      </c>
      <c r="H30" t="s">
        <v>1807</v>
      </c>
      <c r="I30" t="s">
        <v>2448</v>
      </c>
      <c r="J30">
        <v>6</v>
      </c>
      <c r="K30" t="s">
        <v>2447</v>
      </c>
      <c r="L30">
        <v>15950</v>
      </c>
      <c r="M30">
        <v>15950</v>
      </c>
      <c r="N30" t="s">
        <v>1869</v>
      </c>
      <c r="O30" t="s">
        <v>1823</v>
      </c>
      <c r="P30" t="s">
        <v>95</v>
      </c>
      <c r="Q30" t="s">
        <v>404</v>
      </c>
      <c r="R30" t="s">
        <v>1733</v>
      </c>
      <c r="S30" t="s">
        <v>2446</v>
      </c>
      <c r="T30" t="s">
        <v>89</v>
      </c>
      <c r="V30" t="s">
        <v>2345</v>
      </c>
      <c r="W30">
        <v>3618823858</v>
      </c>
      <c r="X30" t="s">
        <v>1731</v>
      </c>
      <c r="Y30" t="s">
        <v>1803</v>
      </c>
      <c r="Z30" t="s">
        <v>99</v>
      </c>
      <c r="AA30">
        <v>78401</v>
      </c>
      <c r="AC30">
        <v>18</v>
      </c>
      <c r="AH30" t="s">
        <v>2445</v>
      </c>
      <c r="AI30" t="s">
        <v>1727</v>
      </c>
      <c r="AJ30">
        <v>63</v>
      </c>
      <c r="AK30">
        <v>17164019</v>
      </c>
      <c r="AL30" t="b">
        <v>1</v>
      </c>
      <c r="AM30">
        <v>26.561976300000001</v>
      </c>
      <c r="AN30">
        <v>-98.168727799999999</v>
      </c>
      <c r="AO30" t="s">
        <v>1802</v>
      </c>
      <c r="AP30">
        <v>26.563271499999999</v>
      </c>
      <c r="AQ30">
        <v>-98.170932899999997</v>
      </c>
      <c r="AR30">
        <v>284641</v>
      </c>
      <c r="AS30" t="s">
        <v>1727</v>
      </c>
      <c r="AT30">
        <v>822394</v>
      </c>
      <c r="AU30" t="s">
        <v>96</v>
      </c>
      <c r="AX30" t="s">
        <v>89</v>
      </c>
    </row>
    <row r="31" spans="1:50">
      <c r="A31" s="2">
        <v>4232132401</v>
      </c>
      <c r="B31">
        <v>3</v>
      </c>
      <c r="C31" s="1">
        <v>42676</v>
      </c>
      <c r="D31" s="1">
        <v>42683</v>
      </c>
      <c r="E31" s="1">
        <v>43413</v>
      </c>
      <c r="F31" t="s">
        <v>99</v>
      </c>
      <c r="G31" t="s">
        <v>117</v>
      </c>
      <c r="H31" t="s">
        <v>1807</v>
      </c>
      <c r="I31" t="s">
        <v>116</v>
      </c>
      <c r="J31">
        <v>3</v>
      </c>
      <c r="K31" t="s">
        <v>2444</v>
      </c>
      <c r="L31">
        <v>10500</v>
      </c>
      <c r="N31" t="s">
        <v>1734</v>
      </c>
      <c r="O31" t="s">
        <v>1823</v>
      </c>
      <c r="P31" t="s">
        <v>119</v>
      </c>
      <c r="Q31" t="s">
        <v>94</v>
      </c>
      <c r="R31" t="s">
        <v>1733</v>
      </c>
      <c r="S31" t="s">
        <v>2443</v>
      </c>
      <c r="T31" t="s">
        <v>89</v>
      </c>
      <c r="U31" s="1">
        <v>42864</v>
      </c>
      <c r="V31" t="s">
        <v>2345</v>
      </c>
      <c r="W31">
        <v>3618823858</v>
      </c>
      <c r="X31" t="s">
        <v>1731</v>
      </c>
      <c r="Y31" t="s">
        <v>1803</v>
      </c>
      <c r="Z31" t="s">
        <v>99</v>
      </c>
      <c r="AA31">
        <v>78401</v>
      </c>
      <c r="AH31" t="s">
        <v>121</v>
      </c>
      <c r="AJ31">
        <v>45</v>
      </c>
      <c r="AK31">
        <v>18302501</v>
      </c>
      <c r="AM31">
        <v>28.963709900000001</v>
      </c>
      <c r="AN31">
        <v>-95.975024700000006</v>
      </c>
      <c r="AO31" t="s">
        <v>1802</v>
      </c>
      <c r="AP31">
        <v>28.964438099999999</v>
      </c>
      <c r="AQ31">
        <v>-95.971931400000003</v>
      </c>
      <c r="AR31">
        <v>27736</v>
      </c>
      <c r="AS31" t="s">
        <v>1727</v>
      </c>
      <c r="AT31">
        <v>819991</v>
      </c>
      <c r="AU31" t="s">
        <v>108</v>
      </c>
      <c r="AX31" t="s">
        <v>89</v>
      </c>
    </row>
    <row r="32" spans="1:50" hidden="1">
      <c r="A32" s="2">
        <v>4200730918</v>
      </c>
      <c r="B32">
        <v>4</v>
      </c>
      <c r="C32" s="1">
        <v>42668</v>
      </c>
      <c r="D32" s="1">
        <v>42681</v>
      </c>
      <c r="E32" s="1">
        <v>43411</v>
      </c>
      <c r="F32" t="s">
        <v>99</v>
      </c>
      <c r="G32" t="s">
        <v>298</v>
      </c>
      <c r="H32" t="s">
        <v>1807</v>
      </c>
      <c r="I32" t="s">
        <v>297</v>
      </c>
      <c r="J32">
        <v>2</v>
      </c>
      <c r="K32" t="s">
        <v>2421</v>
      </c>
      <c r="M32">
        <v>11814</v>
      </c>
      <c r="N32" t="s">
        <v>1869</v>
      </c>
      <c r="O32" t="s">
        <v>1823</v>
      </c>
      <c r="P32" t="s">
        <v>119</v>
      </c>
      <c r="Q32" t="s">
        <v>94</v>
      </c>
      <c r="R32" t="s">
        <v>1733</v>
      </c>
      <c r="S32" t="s">
        <v>2313</v>
      </c>
      <c r="T32" t="s">
        <v>89</v>
      </c>
      <c r="V32" t="s">
        <v>2345</v>
      </c>
      <c r="W32">
        <v>3618823858</v>
      </c>
      <c r="X32" t="s">
        <v>1731</v>
      </c>
      <c r="Y32" t="s">
        <v>1803</v>
      </c>
      <c r="Z32" t="s">
        <v>99</v>
      </c>
      <c r="AA32">
        <v>78401</v>
      </c>
      <c r="AH32" t="s">
        <v>2442</v>
      </c>
      <c r="AI32" t="s">
        <v>1727</v>
      </c>
      <c r="AJ32">
        <v>165</v>
      </c>
      <c r="AK32">
        <v>17727847</v>
      </c>
      <c r="AL32" t="b">
        <v>1</v>
      </c>
      <c r="AM32">
        <v>28.316241999999999</v>
      </c>
      <c r="AN32">
        <v>-96.794974199999999</v>
      </c>
      <c r="AO32" t="s">
        <v>1802</v>
      </c>
      <c r="AP32">
        <v>28.313865400000001</v>
      </c>
      <c r="AQ32">
        <v>-96.792128300000002</v>
      </c>
      <c r="AR32">
        <v>10230</v>
      </c>
      <c r="AT32">
        <v>819736</v>
      </c>
      <c r="AU32" t="s">
        <v>96</v>
      </c>
      <c r="AX32" t="s">
        <v>89</v>
      </c>
    </row>
    <row r="33" spans="1:50" hidden="1">
      <c r="A33" s="2">
        <v>4223933353</v>
      </c>
      <c r="B33">
        <v>2</v>
      </c>
      <c r="C33" s="1">
        <v>42640</v>
      </c>
      <c r="D33" s="1">
        <v>42653</v>
      </c>
      <c r="E33" s="1">
        <v>43383</v>
      </c>
      <c r="F33" t="s">
        <v>99</v>
      </c>
      <c r="G33" t="s">
        <v>246</v>
      </c>
      <c r="H33" t="s">
        <v>1807</v>
      </c>
      <c r="I33" t="s">
        <v>695</v>
      </c>
      <c r="J33">
        <v>1</v>
      </c>
      <c r="K33" t="s">
        <v>92</v>
      </c>
      <c r="L33">
        <v>10850</v>
      </c>
      <c r="M33">
        <v>10850</v>
      </c>
      <c r="N33" t="s">
        <v>1869</v>
      </c>
      <c r="O33" t="s">
        <v>1823</v>
      </c>
      <c r="P33" t="s">
        <v>95</v>
      </c>
      <c r="Q33" t="s">
        <v>194</v>
      </c>
      <c r="R33" t="s">
        <v>1733</v>
      </c>
      <c r="S33" t="s">
        <v>2239</v>
      </c>
      <c r="T33" t="s">
        <v>89</v>
      </c>
      <c r="V33" t="s">
        <v>2345</v>
      </c>
      <c r="W33">
        <v>3618823858</v>
      </c>
      <c r="X33" t="s">
        <v>1731</v>
      </c>
      <c r="Y33" t="s">
        <v>1803</v>
      </c>
      <c r="Z33" t="s">
        <v>99</v>
      </c>
      <c r="AA33">
        <v>78401</v>
      </c>
      <c r="AH33" t="s">
        <v>696</v>
      </c>
      <c r="AI33" t="s">
        <v>1727</v>
      </c>
      <c r="AJ33">
        <v>3</v>
      </c>
      <c r="AK33">
        <v>17429715</v>
      </c>
      <c r="AL33" t="b">
        <v>0</v>
      </c>
      <c r="AM33">
        <v>29.176930899999999</v>
      </c>
      <c r="AN33">
        <v>-96.768606300000002</v>
      </c>
      <c r="AO33" t="s">
        <v>1802</v>
      </c>
      <c r="AP33">
        <v>29.176930899999999</v>
      </c>
      <c r="AQ33">
        <v>-96.768606300000002</v>
      </c>
      <c r="AR33">
        <v>224928</v>
      </c>
      <c r="AS33" t="s">
        <v>1727</v>
      </c>
      <c r="AT33">
        <v>818877</v>
      </c>
      <c r="AU33" t="s">
        <v>96</v>
      </c>
      <c r="AX33" t="s">
        <v>89</v>
      </c>
    </row>
    <row r="34" spans="1:50" hidden="1">
      <c r="A34" s="2">
        <v>4224531714</v>
      </c>
      <c r="B34">
        <v>3</v>
      </c>
      <c r="C34" s="1">
        <v>42535</v>
      </c>
      <c r="D34" s="1">
        <v>42536</v>
      </c>
      <c r="E34" s="1">
        <v>43266</v>
      </c>
      <c r="F34" t="s">
        <v>99</v>
      </c>
      <c r="G34" t="s">
        <v>105</v>
      </c>
      <c r="H34" t="s">
        <v>1807</v>
      </c>
      <c r="I34" t="s">
        <v>232</v>
      </c>
      <c r="J34">
        <v>1</v>
      </c>
      <c r="M34">
        <v>6422</v>
      </c>
      <c r="N34" t="s">
        <v>1863</v>
      </c>
      <c r="O34" t="s">
        <v>107</v>
      </c>
      <c r="P34" t="s">
        <v>119</v>
      </c>
      <c r="Q34" t="s">
        <v>94</v>
      </c>
      <c r="R34" t="s">
        <v>1733</v>
      </c>
      <c r="S34" t="s">
        <v>109</v>
      </c>
      <c r="T34" t="s">
        <v>89</v>
      </c>
      <c r="V34" t="s">
        <v>2345</v>
      </c>
      <c r="W34">
        <v>3618823858</v>
      </c>
      <c r="X34" t="s">
        <v>1731</v>
      </c>
      <c r="Y34" t="s">
        <v>1803</v>
      </c>
      <c r="Z34" t="s">
        <v>99</v>
      </c>
      <c r="AA34">
        <v>78401</v>
      </c>
      <c r="AH34" t="s">
        <v>2389</v>
      </c>
      <c r="AI34" t="s">
        <v>1727</v>
      </c>
      <c r="AJ34">
        <v>22</v>
      </c>
      <c r="AK34">
        <v>17684029</v>
      </c>
      <c r="AL34" t="b">
        <v>1</v>
      </c>
      <c r="AM34">
        <v>29.752817</v>
      </c>
      <c r="AN34">
        <v>-94.253888700000005</v>
      </c>
      <c r="AO34" t="s">
        <v>1802</v>
      </c>
      <c r="AP34">
        <v>29.753755000000002</v>
      </c>
      <c r="AQ34">
        <v>-94.2534299</v>
      </c>
      <c r="AR34">
        <v>27150</v>
      </c>
      <c r="AT34">
        <v>816321</v>
      </c>
      <c r="AU34" t="s">
        <v>108</v>
      </c>
      <c r="AX34" t="s">
        <v>89</v>
      </c>
    </row>
    <row r="35" spans="1:50">
      <c r="A35" s="2">
        <v>4245730875</v>
      </c>
      <c r="B35">
        <v>3</v>
      </c>
      <c r="C35" s="1">
        <v>42493</v>
      </c>
      <c r="D35" s="1">
        <v>42496</v>
      </c>
      <c r="E35" s="1">
        <v>43226</v>
      </c>
      <c r="F35" t="s">
        <v>99</v>
      </c>
      <c r="G35" t="s">
        <v>171</v>
      </c>
      <c r="H35" t="s">
        <v>1807</v>
      </c>
      <c r="I35" t="s">
        <v>169</v>
      </c>
      <c r="J35">
        <v>2</v>
      </c>
      <c r="K35" t="s">
        <v>2441</v>
      </c>
      <c r="L35">
        <v>9975</v>
      </c>
      <c r="M35">
        <v>9975</v>
      </c>
      <c r="N35" t="s">
        <v>1734</v>
      </c>
      <c r="O35" t="s">
        <v>1823</v>
      </c>
      <c r="P35" t="s">
        <v>95</v>
      </c>
      <c r="Q35" t="s">
        <v>94</v>
      </c>
      <c r="R35" t="s">
        <v>1733</v>
      </c>
      <c r="S35" t="s">
        <v>2440</v>
      </c>
      <c r="T35" t="s">
        <v>89</v>
      </c>
      <c r="U35" s="1">
        <v>42747</v>
      </c>
      <c r="V35" t="s">
        <v>2345</v>
      </c>
      <c r="W35">
        <v>3618823858</v>
      </c>
      <c r="X35" t="s">
        <v>1731</v>
      </c>
      <c r="Y35" t="s">
        <v>1803</v>
      </c>
      <c r="Z35" t="s">
        <v>99</v>
      </c>
      <c r="AA35">
        <v>78401</v>
      </c>
      <c r="AH35" t="s">
        <v>174</v>
      </c>
      <c r="AI35" t="s">
        <v>1727</v>
      </c>
      <c r="AJ35">
        <v>298</v>
      </c>
      <c r="AK35">
        <v>16317486</v>
      </c>
      <c r="AM35">
        <v>30.531108199999998</v>
      </c>
      <c r="AN35">
        <v>-94.255357700000005</v>
      </c>
      <c r="AO35" t="s">
        <v>1802</v>
      </c>
      <c r="AP35">
        <v>30.531108199999998</v>
      </c>
      <c r="AQ35">
        <v>-94.255357700000005</v>
      </c>
      <c r="AR35">
        <v>282350</v>
      </c>
      <c r="AS35" t="s">
        <v>1727</v>
      </c>
      <c r="AT35">
        <v>815374</v>
      </c>
      <c r="AU35" t="s">
        <v>108</v>
      </c>
      <c r="AX35" t="s">
        <v>89</v>
      </c>
    </row>
    <row r="36" spans="1:50" hidden="1">
      <c r="A36" s="2">
        <v>4201530644</v>
      </c>
      <c r="B36">
        <v>3</v>
      </c>
      <c r="C36" s="1">
        <v>42327</v>
      </c>
      <c r="D36" s="1">
        <v>42339</v>
      </c>
      <c r="E36" s="1">
        <v>43070</v>
      </c>
      <c r="F36" t="s">
        <v>99</v>
      </c>
      <c r="G36" t="s">
        <v>236</v>
      </c>
      <c r="H36" t="s">
        <v>1807</v>
      </c>
      <c r="I36" t="s">
        <v>1036</v>
      </c>
      <c r="J36">
        <v>1</v>
      </c>
      <c r="K36" t="s">
        <v>356</v>
      </c>
      <c r="L36">
        <v>10216</v>
      </c>
      <c r="M36">
        <v>10216</v>
      </c>
      <c r="N36" t="s">
        <v>1869</v>
      </c>
      <c r="O36" t="s">
        <v>1823</v>
      </c>
      <c r="P36" t="s">
        <v>95</v>
      </c>
      <c r="Q36" t="s">
        <v>94</v>
      </c>
      <c r="R36" t="s">
        <v>1733</v>
      </c>
      <c r="S36" t="s">
        <v>2439</v>
      </c>
      <c r="T36" t="s">
        <v>89</v>
      </c>
      <c r="V36" t="s">
        <v>2345</v>
      </c>
      <c r="W36">
        <v>3618823858</v>
      </c>
      <c r="X36" t="s">
        <v>1731</v>
      </c>
      <c r="Y36" t="s">
        <v>1803</v>
      </c>
      <c r="Z36" t="s">
        <v>99</v>
      </c>
      <c r="AA36">
        <v>78401</v>
      </c>
      <c r="AH36" t="s">
        <v>394</v>
      </c>
      <c r="AI36" t="s">
        <v>1727</v>
      </c>
      <c r="AJ36">
        <v>60</v>
      </c>
      <c r="AK36">
        <v>17228005</v>
      </c>
      <c r="AM36">
        <v>30.019736200000001</v>
      </c>
      <c r="AN36">
        <v>-96.453117500000005</v>
      </c>
      <c r="AO36" t="s">
        <v>1802</v>
      </c>
      <c r="AP36">
        <v>30.019736200000001</v>
      </c>
      <c r="AQ36">
        <v>-96.453117500000005</v>
      </c>
      <c r="AR36">
        <v>27151</v>
      </c>
      <c r="AS36" t="s">
        <v>1727</v>
      </c>
      <c r="AT36">
        <v>812151</v>
      </c>
      <c r="AU36" t="s">
        <v>108</v>
      </c>
      <c r="AV36" t="s">
        <v>181</v>
      </c>
      <c r="AX36" t="s">
        <v>89</v>
      </c>
    </row>
    <row r="37" spans="1:50" hidden="1">
      <c r="A37" s="2">
        <v>4228533794</v>
      </c>
      <c r="B37">
        <v>2</v>
      </c>
      <c r="C37" s="1">
        <v>42291</v>
      </c>
      <c r="D37" s="1">
        <v>42304</v>
      </c>
      <c r="E37" s="1">
        <v>43035</v>
      </c>
      <c r="F37" t="s">
        <v>99</v>
      </c>
      <c r="G37" t="s">
        <v>228</v>
      </c>
      <c r="H37" t="s">
        <v>1807</v>
      </c>
      <c r="I37" t="s">
        <v>227</v>
      </c>
      <c r="J37">
        <v>1</v>
      </c>
      <c r="K37" t="s">
        <v>356</v>
      </c>
      <c r="L37">
        <v>8400</v>
      </c>
      <c r="M37">
        <v>8400</v>
      </c>
      <c r="N37" t="s">
        <v>1869</v>
      </c>
      <c r="O37" t="s">
        <v>1823</v>
      </c>
      <c r="P37" t="s">
        <v>95</v>
      </c>
      <c r="Q37" t="s">
        <v>94</v>
      </c>
      <c r="R37" t="s">
        <v>1733</v>
      </c>
      <c r="S37" t="s">
        <v>2380</v>
      </c>
      <c r="T37" t="s">
        <v>89</v>
      </c>
      <c r="V37" t="s">
        <v>2345</v>
      </c>
      <c r="W37">
        <v>3618823858</v>
      </c>
      <c r="X37" t="s">
        <v>1731</v>
      </c>
      <c r="Y37" t="s">
        <v>1803</v>
      </c>
      <c r="Z37" t="s">
        <v>99</v>
      </c>
      <c r="AA37">
        <v>78401</v>
      </c>
      <c r="AC37">
        <v>3</v>
      </c>
      <c r="AH37" t="s">
        <v>231</v>
      </c>
      <c r="AI37" t="s">
        <v>1727</v>
      </c>
      <c r="AJ37">
        <v>247</v>
      </c>
      <c r="AK37">
        <v>17379683</v>
      </c>
      <c r="AM37">
        <v>29.423360200000001</v>
      </c>
      <c r="AN37">
        <v>-96.652023700000001</v>
      </c>
      <c r="AO37" t="s">
        <v>1802</v>
      </c>
      <c r="AP37">
        <v>29.423360200000001</v>
      </c>
      <c r="AQ37">
        <v>-96.652023700000001</v>
      </c>
      <c r="AR37">
        <v>27162</v>
      </c>
      <c r="AS37" t="s">
        <v>1727</v>
      </c>
      <c r="AT37">
        <v>811224</v>
      </c>
      <c r="AU37" t="s">
        <v>96</v>
      </c>
      <c r="AV37" t="s">
        <v>164</v>
      </c>
      <c r="AW37" t="s">
        <v>163</v>
      </c>
      <c r="AX37" t="s">
        <v>89</v>
      </c>
    </row>
    <row r="38" spans="1:50">
      <c r="A38" s="2">
        <v>4248135386</v>
      </c>
      <c r="B38">
        <v>3</v>
      </c>
      <c r="C38" s="1">
        <v>42233</v>
      </c>
      <c r="D38" s="1">
        <v>42240</v>
      </c>
      <c r="E38" s="1">
        <v>42971</v>
      </c>
      <c r="F38" t="s">
        <v>99</v>
      </c>
      <c r="G38" t="s">
        <v>142</v>
      </c>
      <c r="H38" t="s">
        <v>1807</v>
      </c>
      <c r="I38" t="s">
        <v>213</v>
      </c>
      <c r="J38">
        <v>1</v>
      </c>
      <c r="K38" t="s">
        <v>2438</v>
      </c>
      <c r="L38">
        <v>7020</v>
      </c>
      <c r="M38">
        <v>7020</v>
      </c>
      <c r="N38" t="s">
        <v>1734</v>
      </c>
      <c r="O38" t="s">
        <v>1823</v>
      </c>
      <c r="P38" t="s">
        <v>95</v>
      </c>
      <c r="Q38" t="s">
        <v>94</v>
      </c>
      <c r="R38" t="s">
        <v>1733</v>
      </c>
      <c r="S38" t="s">
        <v>2437</v>
      </c>
      <c r="T38" t="s">
        <v>89</v>
      </c>
      <c r="U38" s="1">
        <v>42809</v>
      </c>
      <c r="V38" t="s">
        <v>2345</v>
      </c>
      <c r="W38">
        <v>3618823858</v>
      </c>
      <c r="X38" t="s">
        <v>1731</v>
      </c>
      <c r="Y38" t="s">
        <v>1803</v>
      </c>
      <c r="Z38" t="s">
        <v>99</v>
      </c>
      <c r="AA38">
        <v>78401</v>
      </c>
      <c r="AC38">
        <v>4</v>
      </c>
      <c r="AH38" t="s">
        <v>215</v>
      </c>
      <c r="AI38" t="s">
        <v>1727</v>
      </c>
      <c r="AJ38">
        <v>11</v>
      </c>
      <c r="AK38">
        <v>18347566</v>
      </c>
      <c r="AM38">
        <v>29.215586500000001</v>
      </c>
      <c r="AN38">
        <v>-96.042477099999999</v>
      </c>
      <c r="AO38" t="s">
        <v>1802</v>
      </c>
      <c r="AP38">
        <v>29.215586500000001</v>
      </c>
      <c r="AQ38">
        <v>-96.042477099999999</v>
      </c>
      <c r="AR38">
        <v>27279</v>
      </c>
      <c r="AS38" t="s">
        <v>1727</v>
      </c>
      <c r="AT38">
        <v>809549</v>
      </c>
      <c r="AU38" t="s">
        <v>108</v>
      </c>
      <c r="AX38" t="s">
        <v>89</v>
      </c>
    </row>
    <row r="39" spans="1:50">
      <c r="A39" s="2">
        <v>4203933269</v>
      </c>
      <c r="B39">
        <v>3</v>
      </c>
      <c r="C39" s="1">
        <v>42062</v>
      </c>
      <c r="D39" s="1">
        <v>42065</v>
      </c>
      <c r="E39" s="1">
        <v>42796</v>
      </c>
      <c r="F39" t="s">
        <v>99</v>
      </c>
      <c r="G39" t="s">
        <v>112</v>
      </c>
      <c r="H39" t="s">
        <v>1807</v>
      </c>
      <c r="I39" t="s">
        <v>251</v>
      </c>
      <c r="J39">
        <v>1</v>
      </c>
      <c r="L39">
        <v>11650</v>
      </c>
      <c r="M39">
        <v>11602</v>
      </c>
      <c r="N39" t="s">
        <v>1734</v>
      </c>
      <c r="O39" t="s">
        <v>1823</v>
      </c>
      <c r="P39" t="s">
        <v>119</v>
      </c>
      <c r="Q39" t="s">
        <v>94</v>
      </c>
      <c r="R39" t="s">
        <v>1733</v>
      </c>
      <c r="S39" t="s">
        <v>2436</v>
      </c>
      <c r="T39" t="s">
        <v>89</v>
      </c>
      <c r="V39" t="s">
        <v>2345</v>
      </c>
      <c r="W39">
        <v>3618823858</v>
      </c>
      <c r="X39" t="s">
        <v>1731</v>
      </c>
      <c r="Y39" t="s">
        <v>1803</v>
      </c>
      <c r="Z39" t="s">
        <v>99</v>
      </c>
      <c r="AA39">
        <v>78401</v>
      </c>
      <c r="AC39">
        <v>64</v>
      </c>
      <c r="AH39" t="s">
        <v>253</v>
      </c>
      <c r="AI39" t="s">
        <v>1727</v>
      </c>
      <c r="AJ39">
        <v>2</v>
      </c>
      <c r="AK39">
        <v>16621864</v>
      </c>
      <c r="AM39">
        <v>28.9422222</v>
      </c>
      <c r="AN39">
        <v>-95.562861100000006</v>
      </c>
      <c r="AO39" t="s">
        <v>1802</v>
      </c>
      <c r="AP39">
        <v>28.943147700000001</v>
      </c>
      <c r="AQ39">
        <v>-95.563885200000001</v>
      </c>
      <c r="AR39">
        <v>280236</v>
      </c>
      <c r="AS39" t="s">
        <v>1727</v>
      </c>
      <c r="AT39">
        <v>804212</v>
      </c>
      <c r="AU39" t="s">
        <v>108</v>
      </c>
      <c r="AX39" t="s">
        <v>89</v>
      </c>
    </row>
    <row r="40" spans="1:50" hidden="1">
      <c r="A40" s="2">
        <v>4223933609</v>
      </c>
      <c r="B40">
        <v>2</v>
      </c>
      <c r="C40" s="1">
        <v>41976</v>
      </c>
      <c r="D40" s="1">
        <v>41977</v>
      </c>
      <c r="E40" s="1">
        <v>42708</v>
      </c>
      <c r="F40" t="s">
        <v>99</v>
      </c>
      <c r="G40" t="s">
        <v>246</v>
      </c>
      <c r="H40" t="s">
        <v>1807</v>
      </c>
      <c r="I40" t="s">
        <v>311</v>
      </c>
      <c r="J40">
        <v>2</v>
      </c>
      <c r="K40" t="s">
        <v>247</v>
      </c>
      <c r="L40">
        <v>6200</v>
      </c>
      <c r="M40">
        <v>6200</v>
      </c>
      <c r="N40" t="s">
        <v>1869</v>
      </c>
      <c r="O40" t="s">
        <v>1750</v>
      </c>
      <c r="P40" t="s">
        <v>95</v>
      </c>
      <c r="Q40" t="s">
        <v>194</v>
      </c>
      <c r="R40" t="s">
        <v>1733</v>
      </c>
      <c r="S40" t="s">
        <v>248</v>
      </c>
      <c r="T40" t="s">
        <v>89</v>
      </c>
      <c r="V40" t="s">
        <v>2345</v>
      </c>
      <c r="W40">
        <v>3618823858</v>
      </c>
      <c r="X40" t="s">
        <v>1731</v>
      </c>
      <c r="Y40" t="s">
        <v>1803</v>
      </c>
      <c r="Z40" t="s">
        <v>99</v>
      </c>
      <c r="AA40">
        <v>78401</v>
      </c>
      <c r="AH40" t="s">
        <v>2435</v>
      </c>
      <c r="AI40" t="s">
        <v>1727</v>
      </c>
      <c r="AJ40">
        <v>31</v>
      </c>
      <c r="AK40">
        <v>17566799</v>
      </c>
      <c r="AM40">
        <v>28.986985900000001</v>
      </c>
      <c r="AN40">
        <v>-96.595233300000004</v>
      </c>
      <c r="AO40" t="s">
        <v>1802</v>
      </c>
      <c r="AP40">
        <v>28.986985900000001</v>
      </c>
      <c r="AQ40">
        <v>-96.595233300000004</v>
      </c>
      <c r="AR40">
        <v>274193</v>
      </c>
      <c r="AS40" t="s">
        <v>1727</v>
      </c>
      <c r="AT40">
        <v>801157</v>
      </c>
      <c r="AU40" t="s">
        <v>96</v>
      </c>
      <c r="AX40" t="s">
        <v>89</v>
      </c>
    </row>
    <row r="41" spans="1:50" hidden="1">
      <c r="A41" s="2">
        <v>4224532804</v>
      </c>
      <c r="B41">
        <v>3</v>
      </c>
      <c r="C41" s="1">
        <v>41963</v>
      </c>
      <c r="D41" s="1">
        <v>41976</v>
      </c>
      <c r="E41" s="1">
        <v>42707</v>
      </c>
      <c r="F41" t="s">
        <v>99</v>
      </c>
      <c r="G41" t="s">
        <v>105</v>
      </c>
      <c r="H41" t="s">
        <v>1807</v>
      </c>
      <c r="I41" t="s">
        <v>224</v>
      </c>
      <c r="J41">
        <v>1</v>
      </c>
      <c r="K41" t="s">
        <v>2390</v>
      </c>
      <c r="L41">
        <v>7120</v>
      </c>
      <c r="M41">
        <v>7120</v>
      </c>
      <c r="N41" t="s">
        <v>1869</v>
      </c>
      <c r="O41" t="s">
        <v>1823</v>
      </c>
      <c r="P41" t="s">
        <v>95</v>
      </c>
      <c r="Q41" t="s">
        <v>194</v>
      </c>
      <c r="R41" t="s">
        <v>1733</v>
      </c>
      <c r="S41" t="s">
        <v>2053</v>
      </c>
      <c r="T41" t="s">
        <v>89</v>
      </c>
      <c r="V41" t="s">
        <v>2345</v>
      </c>
      <c r="W41">
        <v>3618823858</v>
      </c>
      <c r="X41" t="s">
        <v>1731</v>
      </c>
      <c r="Y41" t="s">
        <v>1803</v>
      </c>
      <c r="Z41" t="s">
        <v>99</v>
      </c>
      <c r="AA41">
        <v>78401</v>
      </c>
      <c r="AH41" t="s">
        <v>226</v>
      </c>
      <c r="AI41" t="s">
        <v>1727</v>
      </c>
      <c r="AJ41">
        <v>22</v>
      </c>
      <c r="AK41">
        <v>18769749</v>
      </c>
      <c r="AL41" t="b">
        <v>1</v>
      </c>
      <c r="AM41">
        <v>29.747720999999999</v>
      </c>
      <c r="AN41">
        <v>-94.2650845</v>
      </c>
      <c r="AO41" t="s">
        <v>1802</v>
      </c>
      <c r="AP41">
        <v>29.747720999999999</v>
      </c>
      <c r="AQ41">
        <v>-94.2650845</v>
      </c>
      <c r="AR41">
        <v>27190</v>
      </c>
      <c r="AS41" t="s">
        <v>1727</v>
      </c>
      <c r="AT41">
        <v>800652</v>
      </c>
      <c r="AU41" t="s">
        <v>108</v>
      </c>
      <c r="AX41" t="s">
        <v>89</v>
      </c>
    </row>
    <row r="42" spans="1:50" hidden="1">
      <c r="A42" s="2">
        <v>4248135221</v>
      </c>
      <c r="B42">
        <v>3</v>
      </c>
      <c r="C42" s="1">
        <v>41948</v>
      </c>
      <c r="D42" s="1">
        <v>41949</v>
      </c>
      <c r="E42" s="1">
        <v>42680</v>
      </c>
      <c r="F42" t="s">
        <v>99</v>
      </c>
      <c r="G42" t="s">
        <v>142</v>
      </c>
      <c r="H42" t="s">
        <v>1807</v>
      </c>
      <c r="I42" t="s">
        <v>279</v>
      </c>
      <c r="J42">
        <v>8</v>
      </c>
      <c r="K42" t="s">
        <v>2192</v>
      </c>
      <c r="L42">
        <v>7221</v>
      </c>
      <c r="M42">
        <v>7221</v>
      </c>
      <c r="N42" t="s">
        <v>1869</v>
      </c>
      <c r="O42" t="s">
        <v>1823</v>
      </c>
      <c r="P42" t="s">
        <v>95</v>
      </c>
      <c r="Q42" t="s">
        <v>94</v>
      </c>
      <c r="R42" t="s">
        <v>1733</v>
      </c>
      <c r="S42" t="s">
        <v>2369</v>
      </c>
      <c r="T42" t="s">
        <v>89</v>
      </c>
      <c r="V42" t="s">
        <v>2345</v>
      </c>
      <c r="W42">
        <v>3618823858</v>
      </c>
      <c r="X42" t="s">
        <v>1731</v>
      </c>
      <c r="Y42" t="s">
        <v>1803</v>
      </c>
      <c r="Z42" t="s">
        <v>99</v>
      </c>
      <c r="AA42">
        <v>78401</v>
      </c>
      <c r="AC42">
        <v>25</v>
      </c>
      <c r="AH42" t="s">
        <v>145</v>
      </c>
      <c r="AI42" t="s">
        <v>1727</v>
      </c>
      <c r="AJ42">
        <v>288</v>
      </c>
      <c r="AK42">
        <v>16546576</v>
      </c>
      <c r="AM42">
        <v>29.072878800000002</v>
      </c>
      <c r="AN42">
        <v>-96.373933300000004</v>
      </c>
      <c r="AO42" t="s">
        <v>1802</v>
      </c>
      <c r="AP42">
        <v>29.072878800000002</v>
      </c>
      <c r="AQ42">
        <v>-96.373933300000004</v>
      </c>
      <c r="AR42">
        <v>26743</v>
      </c>
      <c r="AS42" t="s">
        <v>1727</v>
      </c>
      <c r="AT42">
        <v>799748</v>
      </c>
      <c r="AU42" t="s">
        <v>108</v>
      </c>
      <c r="AX42" t="s">
        <v>89</v>
      </c>
    </row>
    <row r="43" spans="1:50" hidden="1">
      <c r="A43" s="2">
        <v>4214933210</v>
      </c>
      <c r="B43">
        <v>3</v>
      </c>
      <c r="C43" s="1">
        <v>41941</v>
      </c>
      <c r="D43" s="1">
        <v>41941</v>
      </c>
      <c r="E43" s="1">
        <v>42672</v>
      </c>
      <c r="F43" t="s">
        <v>99</v>
      </c>
      <c r="G43" t="s">
        <v>281</v>
      </c>
      <c r="H43" t="s">
        <v>1807</v>
      </c>
      <c r="I43" t="s">
        <v>280</v>
      </c>
      <c r="J43">
        <v>1</v>
      </c>
      <c r="K43" t="s">
        <v>356</v>
      </c>
      <c r="L43">
        <v>5723</v>
      </c>
      <c r="M43">
        <v>5723</v>
      </c>
      <c r="N43" t="s">
        <v>1869</v>
      </c>
      <c r="O43" t="s">
        <v>1823</v>
      </c>
      <c r="P43" t="s">
        <v>95</v>
      </c>
      <c r="Q43" t="s">
        <v>194</v>
      </c>
      <c r="R43" t="s">
        <v>1733</v>
      </c>
      <c r="S43" t="s">
        <v>2434</v>
      </c>
      <c r="T43" t="s">
        <v>89</v>
      </c>
      <c r="V43" t="s">
        <v>2345</v>
      </c>
      <c r="W43">
        <v>3618823858</v>
      </c>
      <c r="X43" t="s">
        <v>1731</v>
      </c>
      <c r="Y43" t="s">
        <v>1803</v>
      </c>
      <c r="Z43" t="s">
        <v>99</v>
      </c>
      <c r="AA43">
        <v>78401</v>
      </c>
      <c r="AH43" t="s">
        <v>284</v>
      </c>
      <c r="AI43" t="s">
        <v>1727</v>
      </c>
      <c r="AJ43">
        <v>191</v>
      </c>
      <c r="AK43">
        <v>18689184</v>
      </c>
      <c r="AM43">
        <v>30.069099300000001</v>
      </c>
      <c r="AN43">
        <v>-96.883664199999998</v>
      </c>
      <c r="AO43" t="s">
        <v>1802</v>
      </c>
      <c r="AP43">
        <v>30.069099300000001</v>
      </c>
      <c r="AQ43">
        <v>-96.883664199999998</v>
      </c>
      <c r="AR43">
        <v>277250</v>
      </c>
      <c r="AS43" t="s">
        <v>1727</v>
      </c>
      <c r="AT43">
        <v>799277</v>
      </c>
      <c r="AU43" t="s">
        <v>108</v>
      </c>
      <c r="AV43" t="s">
        <v>181</v>
      </c>
      <c r="AW43" t="s">
        <v>283</v>
      </c>
      <c r="AX43" t="s">
        <v>89</v>
      </c>
    </row>
    <row r="44" spans="1:50">
      <c r="A44" s="2">
        <v>4232132383</v>
      </c>
      <c r="B44">
        <v>3</v>
      </c>
      <c r="C44" s="1">
        <v>41940</v>
      </c>
      <c r="D44" s="1">
        <v>41940</v>
      </c>
      <c r="E44" s="1">
        <v>42671</v>
      </c>
      <c r="F44" t="s">
        <v>99</v>
      </c>
      <c r="G44" t="s">
        <v>117</v>
      </c>
      <c r="H44" t="s">
        <v>1807</v>
      </c>
      <c r="I44" t="s">
        <v>239</v>
      </c>
      <c r="J44">
        <v>2</v>
      </c>
      <c r="M44">
        <v>10564</v>
      </c>
      <c r="N44" t="s">
        <v>1734</v>
      </c>
      <c r="O44" t="s">
        <v>1823</v>
      </c>
      <c r="P44" t="s">
        <v>119</v>
      </c>
      <c r="Q44" t="s">
        <v>2161</v>
      </c>
      <c r="R44" t="s">
        <v>1733</v>
      </c>
      <c r="S44" t="s">
        <v>114</v>
      </c>
      <c r="T44" t="s">
        <v>89</v>
      </c>
      <c r="V44" t="s">
        <v>2345</v>
      </c>
      <c r="W44">
        <v>3618823858</v>
      </c>
      <c r="X44" t="s">
        <v>1731</v>
      </c>
      <c r="Y44" t="s">
        <v>1803</v>
      </c>
      <c r="Z44" t="s">
        <v>99</v>
      </c>
      <c r="AA44">
        <v>78401</v>
      </c>
      <c r="AH44" t="s">
        <v>121</v>
      </c>
      <c r="AI44" t="s">
        <v>1727</v>
      </c>
      <c r="AJ44">
        <v>45</v>
      </c>
      <c r="AK44">
        <v>16207523</v>
      </c>
      <c r="AM44">
        <v>28.962456499999998</v>
      </c>
      <c r="AN44">
        <v>-95.978383300000004</v>
      </c>
      <c r="AO44" t="s">
        <v>1802</v>
      </c>
      <c r="AP44">
        <v>28.960073099999999</v>
      </c>
      <c r="AQ44">
        <v>-95.979305600000004</v>
      </c>
      <c r="AR44">
        <v>27142</v>
      </c>
      <c r="AT44">
        <v>799197</v>
      </c>
      <c r="AU44" t="s">
        <v>108</v>
      </c>
      <c r="AX44" t="s">
        <v>89</v>
      </c>
    </row>
    <row r="45" spans="1:50">
      <c r="A45" s="2">
        <v>4224532838</v>
      </c>
      <c r="B45">
        <v>3</v>
      </c>
      <c r="C45" s="1">
        <v>41939</v>
      </c>
      <c r="D45" s="1">
        <v>41940</v>
      </c>
      <c r="E45" s="1">
        <v>42671</v>
      </c>
      <c r="F45" t="s">
        <v>99</v>
      </c>
      <c r="G45" t="s">
        <v>105</v>
      </c>
      <c r="H45" t="s">
        <v>1807</v>
      </c>
      <c r="I45" t="s">
        <v>261</v>
      </c>
      <c r="J45">
        <v>3</v>
      </c>
      <c r="K45" t="s">
        <v>2433</v>
      </c>
      <c r="L45">
        <v>6522</v>
      </c>
      <c r="M45">
        <v>6522</v>
      </c>
      <c r="N45" t="s">
        <v>1734</v>
      </c>
      <c r="O45" t="s">
        <v>1823</v>
      </c>
      <c r="P45" t="s">
        <v>95</v>
      </c>
      <c r="Q45" t="s">
        <v>194</v>
      </c>
      <c r="R45" t="s">
        <v>1733</v>
      </c>
      <c r="S45" t="s">
        <v>2024</v>
      </c>
      <c r="T45" t="s">
        <v>89</v>
      </c>
      <c r="V45" t="s">
        <v>2345</v>
      </c>
      <c r="W45">
        <v>3618823858</v>
      </c>
      <c r="X45" t="s">
        <v>1731</v>
      </c>
      <c r="Y45" t="s">
        <v>1803</v>
      </c>
      <c r="Z45" t="s">
        <v>99</v>
      </c>
      <c r="AA45">
        <v>78401</v>
      </c>
      <c r="AH45" t="s">
        <v>226</v>
      </c>
      <c r="AI45" t="s">
        <v>1727</v>
      </c>
      <c r="AJ45">
        <v>22</v>
      </c>
      <c r="AK45">
        <v>18835607</v>
      </c>
      <c r="AL45" t="b">
        <v>1</v>
      </c>
      <c r="AM45">
        <v>29.753360600000001</v>
      </c>
      <c r="AN45">
        <v>-94.260083800000004</v>
      </c>
      <c r="AO45" t="s">
        <v>1802</v>
      </c>
      <c r="AP45">
        <v>29.753360600000001</v>
      </c>
      <c r="AQ45">
        <v>-94.260083800000004</v>
      </c>
      <c r="AR45">
        <v>26909</v>
      </c>
      <c r="AS45" t="s">
        <v>1727</v>
      </c>
      <c r="AT45">
        <v>799156</v>
      </c>
      <c r="AU45" t="s">
        <v>108</v>
      </c>
      <c r="AX45" t="s">
        <v>89</v>
      </c>
    </row>
    <row r="46" spans="1:50" hidden="1">
      <c r="A46" s="2">
        <v>4248135287</v>
      </c>
      <c r="B46">
        <v>3</v>
      </c>
      <c r="C46" s="1">
        <v>41921</v>
      </c>
      <c r="D46" s="1">
        <v>41925</v>
      </c>
      <c r="E46" s="1">
        <v>42656</v>
      </c>
      <c r="F46" t="s">
        <v>99</v>
      </c>
      <c r="G46" t="s">
        <v>142</v>
      </c>
      <c r="H46" t="s">
        <v>1807</v>
      </c>
      <c r="I46" t="s">
        <v>258</v>
      </c>
      <c r="J46">
        <v>1</v>
      </c>
      <c r="K46" t="s">
        <v>2371</v>
      </c>
      <c r="L46">
        <v>7250</v>
      </c>
      <c r="M46">
        <v>7250</v>
      </c>
      <c r="N46" t="s">
        <v>1869</v>
      </c>
      <c r="O46" t="s">
        <v>1823</v>
      </c>
      <c r="P46" t="s">
        <v>95</v>
      </c>
      <c r="Q46" t="s">
        <v>194</v>
      </c>
      <c r="R46" t="s">
        <v>1733</v>
      </c>
      <c r="S46" t="s">
        <v>2369</v>
      </c>
      <c r="T46" t="s">
        <v>89</v>
      </c>
      <c r="V46" t="s">
        <v>2345</v>
      </c>
      <c r="W46">
        <v>3618823858</v>
      </c>
      <c r="X46" t="s">
        <v>1731</v>
      </c>
      <c r="Y46" t="s">
        <v>1803</v>
      </c>
      <c r="Z46" t="s">
        <v>99</v>
      </c>
      <c r="AA46">
        <v>78401</v>
      </c>
      <c r="AC46">
        <v>23</v>
      </c>
      <c r="AH46" t="s">
        <v>145</v>
      </c>
      <c r="AI46" t="s">
        <v>1727</v>
      </c>
      <c r="AJ46">
        <v>287</v>
      </c>
      <c r="AK46">
        <v>16984235</v>
      </c>
      <c r="AM46">
        <v>29.0571737</v>
      </c>
      <c r="AN46">
        <v>-96.393607399999993</v>
      </c>
      <c r="AO46" t="s">
        <v>1802</v>
      </c>
      <c r="AP46">
        <v>29.0571737</v>
      </c>
      <c r="AQ46">
        <v>-96.393607399999993</v>
      </c>
      <c r="AR46">
        <v>279165</v>
      </c>
      <c r="AS46" t="s">
        <v>1727</v>
      </c>
      <c r="AT46">
        <v>798074</v>
      </c>
      <c r="AU46" t="s">
        <v>108</v>
      </c>
      <c r="AX46" t="s">
        <v>89</v>
      </c>
    </row>
    <row r="47" spans="1:50">
      <c r="A47" s="2">
        <v>4228533884</v>
      </c>
      <c r="B47">
        <v>2</v>
      </c>
      <c r="C47" s="1">
        <v>41877</v>
      </c>
      <c r="D47" s="1">
        <v>41897</v>
      </c>
      <c r="E47" s="1">
        <v>42628</v>
      </c>
      <c r="F47" t="s">
        <v>99</v>
      </c>
      <c r="G47" t="s">
        <v>228</v>
      </c>
      <c r="H47" t="s">
        <v>1807</v>
      </c>
      <c r="I47" t="s">
        <v>2432</v>
      </c>
      <c r="J47">
        <v>1</v>
      </c>
      <c r="K47" t="s">
        <v>2431</v>
      </c>
      <c r="L47">
        <v>8500</v>
      </c>
      <c r="M47">
        <v>8500</v>
      </c>
      <c r="N47" t="s">
        <v>1734</v>
      </c>
      <c r="O47" t="s">
        <v>1823</v>
      </c>
      <c r="P47" t="s">
        <v>95</v>
      </c>
      <c r="Q47" t="s">
        <v>194</v>
      </c>
      <c r="R47" t="s">
        <v>1733</v>
      </c>
      <c r="S47" t="s">
        <v>2430</v>
      </c>
      <c r="T47" t="s">
        <v>89</v>
      </c>
      <c r="V47" t="s">
        <v>2345</v>
      </c>
      <c r="W47">
        <v>3618823858</v>
      </c>
      <c r="X47" t="s">
        <v>1731</v>
      </c>
      <c r="Y47" t="s">
        <v>1803</v>
      </c>
      <c r="Z47" t="s">
        <v>99</v>
      </c>
      <c r="AA47">
        <v>78401</v>
      </c>
      <c r="AH47" t="s">
        <v>2429</v>
      </c>
      <c r="AJ47">
        <v>170</v>
      </c>
      <c r="AK47">
        <v>16193934</v>
      </c>
      <c r="AM47">
        <v>29.221853400000001</v>
      </c>
      <c r="AN47">
        <v>-96.846660700000001</v>
      </c>
      <c r="AO47" t="s">
        <v>1802</v>
      </c>
      <c r="AP47">
        <v>29.221853400000001</v>
      </c>
      <c r="AQ47">
        <v>-96.846660700000001</v>
      </c>
      <c r="AS47" t="s">
        <v>1727</v>
      </c>
      <c r="AT47">
        <v>795024</v>
      </c>
      <c r="AU47" t="s">
        <v>96</v>
      </c>
      <c r="AV47" t="s">
        <v>164</v>
      </c>
      <c r="AW47" t="s">
        <v>163</v>
      </c>
      <c r="AX47" t="s">
        <v>89</v>
      </c>
    </row>
    <row r="48" spans="1:50">
      <c r="A48" s="2">
        <v>4223933640</v>
      </c>
      <c r="B48">
        <v>2</v>
      </c>
      <c r="C48" s="1">
        <v>41828</v>
      </c>
      <c r="D48" s="1">
        <v>41855</v>
      </c>
      <c r="E48" s="1">
        <v>42586</v>
      </c>
      <c r="F48" t="s">
        <v>99</v>
      </c>
      <c r="G48" t="s">
        <v>246</v>
      </c>
      <c r="H48" t="s">
        <v>1807</v>
      </c>
      <c r="I48" t="s">
        <v>245</v>
      </c>
      <c r="J48">
        <v>1</v>
      </c>
      <c r="K48" t="s">
        <v>2403</v>
      </c>
      <c r="L48">
        <v>6500</v>
      </c>
      <c r="M48">
        <v>6500</v>
      </c>
      <c r="N48" t="s">
        <v>1734</v>
      </c>
      <c r="O48" t="s">
        <v>1823</v>
      </c>
      <c r="P48" t="s">
        <v>95</v>
      </c>
      <c r="Q48" t="s">
        <v>94</v>
      </c>
      <c r="R48" t="s">
        <v>1733</v>
      </c>
      <c r="S48" t="s">
        <v>2428</v>
      </c>
      <c r="T48" t="s">
        <v>89</v>
      </c>
      <c r="V48" t="s">
        <v>2345</v>
      </c>
      <c r="W48">
        <v>3618823858</v>
      </c>
      <c r="X48" t="s">
        <v>1731</v>
      </c>
      <c r="Y48" t="s">
        <v>1803</v>
      </c>
      <c r="Z48" t="s">
        <v>99</v>
      </c>
      <c r="AA48">
        <v>78401</v>
      </c>
      <c r="AH48" t="s">
        <v>249</v>
      </c>
      <c r="AI48" t="s">
        <v>1727</v>
      </c>
      <c r="AJ48">
        <v>31</v>
      </c>
      <c r="AK48">
        <v>17686746</v>
      </c>
      <c r="AM48">
        <v>28.970497600000002</v>
      </c>
      <c r="AN48">
        <v>-96.594125099999999</v>
      </c>
      <c r="AO48" t="s">
        <v>1802</v>
      </c>
      <c r="AP48">
        <v>28.970497600000002</v>
      </c>
      <c r="AQ48">
        <v>-96.594125099999999</v>
      </c>
      <c r="AR48">
        <v>280417</v>
      </c>
      <c r="AS48" t="s">
        <v>1727</v>
      </c>
      <c r="AT48">
        <v>791240</v>
      </c>
      <c r="AU48" t="s">
        <v>96</v>
      </c>
      <c r="AX48" t="s">
        <v>89</v>
      </c>
    </row>
    <row r="49" spans="1:50" hidden="1">
      <c r="A49" s="2">
        <v>4208900407</v>
      </c>
      <c r="B49">
        <v>3</v>
      </c>
      <c r="C49" s="1">
        <v>41796</v>
      </c>
      <c r="D49" s="1">
        <v>41828</v>
      </c>
      <c r="E49" s="1">
        <v>42559</v>
      </c>
      <c r="F49" t="s">
        <v>99</v>
      </c>
      <c r="G49" t="s">
        <v>179</v>
      </c>
      <c r="H49" t="s">
        <v>1807</v>
      </c>
      <c r="I49" t="s">
        <v>2427</v>
      </c>
      <c r="J49">
        <v>1</v>
      </c>
      <c r="K49" t="s">
        <v>356</v>
      </c>
      <c r="L49">
        <v>10721</v>
      </c>
      <c r="M49">
        <v>10721</v>
      </c>
      <c r="N49" t="s">
        <v>1869</v>
      </c>
      <c r="O49" t="s">
        <v>1823</v>
      </c>
      <c r="P49" t="s">
        <v>95</v>
      </c>
      <c r="Q49" t="s">
        <v>94</v>
      </c>
      <c r="R49" t="s">
        <v>1733</v>
      </c>
      <c r="S49" t="s">
        <v>2363</v>
      </c>
      <c r="T49" t="s">
        <v>89</v>
      </c>
      <c r="V49" t="s">
        <v>2345</v>
      </c>
      <c r="W49">
        <v>3618823858</v>
      </c>
      <c r="X49" t="s">
        <v>1731</v>
      </c>
      <c r="Y49" t="s">
        <v>1803</v>
      </c>
      <c r="Z49" t="s">
        <v>99</v>
      </c>
      <c r="AA49">
        <v>78401</v>
      </c>
      <c r="AH49" t="s">
        <v>244</v>
      </c>
      <c r="AI49" t="s">
        <v>1727</v>
      </c>
      <c r="AJ49">
        <v>211</v>
      </c>
      <c r="AK49">
        <v>16513401</v>
      </c>
      <c r="AM49">
        <v>29.528549699999999</v>
      </c>
      <c r="AN49">
        <v>-96.701554700000003</v>
      </c>
      <c r="AO49" t="s">
        <v>1802</v>
      </c>
      <c r="AP49">
        <v>29.528549699999999</v>
      </c>
      <c r="AQ49">
        <v>-96.701554700000003</v>
      </c>
      <c r="AR49">
        <v>280832</v>
      </c>
      <c r="AS49" t="s">
        <v>1727</v>
      </c>
      <c r="AT49">
        <v>788941</v>
      </c>
      <c r="AU49" t="s">
        <v>108</v>
      </c>
      <c r="AV49" t="s">
        <v>181</v>
      </c>
      <c r="AX49" t="s">
        <v>89</v>
      </c>
    </row>
    <row r="50" spans="1:50">
      <c r="A50" s="2">
        <v>4213139480</v>
      </c>
      <c r="B50">
        <v>4</v>
      </c>
      <c r="C50" s="1">
        <v>41789</v>
      </c>
      <c r="D50" s="1">
        <v>41821</v>
      </c>
      <c r="E50" s="1">
        <v>42552</v>
      </c>
      <c r="F50" t="s">
        <v>99</v>
      </c>
      <c r="G50" t="s">
        <v>270</v>
      </c>
      <c r="H50" t="s">
        <v>1807</v>
      </c>
      <c r="I50" t="s">
        <v>269</v>
      </c>
      <c r="J50">
        <v>1</v>
      </c>
      <c r="K50" t="s">
        <v>271</v>
      </c>
      <c r="L50">
        <v>5250</v>
      </c>
      <c r="M50">
        <v>5250</v>
      </c>
      <c r="N50" t="s">
        <v>1734</v>
      </c>
      <c r="O50" t="s">
        <v>1823</v>
      </c>
      <c r="P50" t="s">
        <v>95</v>
      </c>
      <c r="Q50" t="s">
        <v>404</v>
      </c>
      <c r="R50" t="s">
        <v>1733</v>
      </c>
      <c r="S50" t="s">
        <v>2180</v>
      </c>
      <c r="T50" t="s">
        <v>89</v>
      </c>
      <c r="V50" t="s">
        <v>2345</v>
      </c>
      <c r="W50">
        <v>3618823858</v>
      </c>
      <c r="X50" t="s">
        <v>1731</v>
      </c>
      <c r="Y50" t="s">
        <v>1803</v>
      </c>
      <c r="Z50" t="s">
        <v>99</v>
      </c>
      <c r="AA50">
        <v>78401</v>
      </c>
      <c r="AC50">
        <v>25</v>
      </c>
      <c r="AH50" t="s">
        <v>273</v>
      </c>
      <c r="AI50" t="s">
        <v>1727</v>
      </c>
      <c r="AJ50">
        <v>213</v>
      </c>
      <c r="AK50">
        <v>16650653</v>
      </c>
      <c r="AL50" t="b">
        <v>1</v>
      </c>
      <c r="AM50">
        <v>27.493450899999999</v>
      </c>
      <c r="AN50">
        <v>-98.421205400000005</v>
      </c>
      <c r="AO50" t="s">
        <v>1802</v>
      </c>
      <c r="AP50">
        <v>27.493450899999999</v>
      </c>
      <c r="AQ50">
        <v>-98.421205400000005</v>
      </c>
      <c r="AR50">
        <v>14061</v>
      </c>
      <c r="AS50" t="s">
        <v>1727</v>
      </c>
      <c r="AT50">
        <v>788309</v>
      </c>
      <c r="AU50" t="s">
        <v>96</v>
      </c>
      <c r="AX50" t="s">
        <v>89</v>
      </c>
    </row>
    <row r="51" spans="1:50" hidden="1">
      <c r="A51" s="2">
        <v>4208932636</v>
      </c>
      <c r="B51">
        <v>3</v>
      </c>
      <c r="C51" s="1">
        <v>41787</v>
      </c>
      <c r="D51" s="1">
        <v>41817</v>
      </c>
      <c r="E51" s="1">
        <v>42548</v>
      </c>
      <c r="F51" t="s">
        <v>99</v>
      </c>
      <c r="G51" t="s">
        <v>179</v>
      </c>
      <c r="H51" t="s">
        <v>1807</v>
      </c>
      <c r="I51" t="s">
        <v>399</v>
      </c>
      <c r="J51">
        <v>1</v>
      </c>
      <c r="K51" t="s">
        <v>2426</v>
      </c>
      <c r="L51">
        <v>11300</v>
      </c>
      <c r="M51">
        <v>11300</v>
      </c>
      <c r="N51" t="s">
        <v>1869</v>
      </c>
      <c r="O51" t="s">
        <v>1823</v>
      </c>
      <c r="P51" t="s">
        <v>95</v>
      </c>
      <c r="Q51" t="s">
        <v>194</v>
      </c>
      <c r="R51" t="s">
        <v>1733</v>
      </c>
      <c r="S51" t="s">
        <v>1981</v>
      </c>
      <c r="T51" t="s">
        <v>89</v>
      </c>
      <c r="V51" t="s">
        <v>2345</v>
      </c>
      <c r="W51">
        <v>3618823858</v>
      </c>
      <c r="X51" t="s">
        <v>1731</v>
      </c>
      <c r="Y51" t="s">
        <v>1803</v>
      </c>
      <c r="Z51" t="s">
        <v>99</v>
      </c>
      <c r="AA51">
        <v>78401</v>
      </c>
      <c r="AC51">
        <v>59</v>
      </c>
      <c r="AH51" t="s">
        <v>401</v>
      </c>
      <c r="AI51" t="s">
        <v>1727</v>
      </c>
      <c r="AJ51">
        <v>302</v>
      </c>
      <c r="AK51">
        <v>17820080</v>
      </c>
      <c r="AM51">
        <v>29.587924000000001</v>
      </c>
      <c r="AN51">
        <v>-96.629754000000005</v>
      </c>
      <c r="AO51" t="s">
        <v>1802</v>
      </c>
      <c r="AP51">
        <v>29.587924000000001</v>
      </c>
      <c r="AQ51">
        <v>-96.629754000000005</v>
      </c>
      <c r="AR51">
        <v>260721</v>
      </c>
      <c r="AS51" t="s">
        <v>1727</v>
      </c>
      <c r="AT51">
        <v>788039</v>
      </c>
      <c r="AU51" t="s">
        <v>108</v>
      </c>
      <c r="AV51" t="s">
        <v>181</v>
      </c>
      <c r="AX51" t="s">
        <v>89</v>
      </c>
    </row>
    <row r="52" spans="1:50" hidden="1">
      <c r="A52" s="2">
        <v>4236100314</v>
      </c>
      <c r="B52">
        <v>3</v>
      </c>
      <c r="C52" s="1">
        <v>41767</v>
      </c>
      <c r="D52" s="1">
        <v>41801</v>
      </c>
      <c r="E52" s="1">
        <v>42532</v>
      </c>
      <c r="F52" t="s">
        <v>99</v>
      </c>
      <c r="G52" t="s">
        <v>339</v>
      </c>
      <c r="H52" t="s">
        <v>1807</v>
      </c>
      <c r="I52" t="s">
        <v>337</v>
      </c>
      <c r="J52" t="s">
        <v>338</v>
      </c>
      <c r="K52" t="s">
        <v>240</v>
      </c>
      <c r="L52">
        <v>3733</v>
      </c>
      <c r="M52">
        <v>3733</v>
      </c>
      <c r="N52" t="s">
        <v>1863</v>
      </c>
      <c r="O52" t="s">
        <v>1750</v>
      </c>
      <c r="P52" t="s">
        <v>95</v>
      </c>
      <c r="Q52" t="s">
        <v>194</v>
      </c>
      <c r="R52" t="s">
        <v>1733</v>
      </c>
      <c r="S52" t="s">
        <v>340</v>
      </c>
      <c r="T52" t="s">
        <v>89</v>
      </c>
      <c r="V52" t="s">
        <v>2345</v>
      </c>
      <c r="W52">
        <v>3618823858</v>
      </c>
      <c r="X52" t="s">
        <v>1731</v>
      </c>
      <c r="Y52" t="s">
        <v>1803</v>
      </c>
      <c r="Z52" t="s">
        <v>99</v>
      </c>
      <c r="AA52">
        <v>78401</v>
      </c>
      <c r="AH52" t="s">
        <v>341</v>
      </c>
      <c r="AI52" t="s">
        <v>1727</v>
      </c>
      <c r="AJ52">
        <v>28</v>
      </c>
      <c r="AK52">
        <v>16781466</v>
      </c>
      <c r="AM52">
        <v>30.042458700000001</v>
      </c>
      <c r="AN52">
        <v>-93.979868999999994</v>
      </c>
      <c r="AO52" t="s">
        <v>1802</v>
      </c>
      <c r="AP52">
        <v>30.042458700000001</v>
      </c>
      <c r="AQ52">
        <v>-93.979868999999994</v>
      </c>
      <c r="AR52">
        <v>276610</v>
      </c>
      <c r="AS52" t="s">
        <v>1727</v>
      </c>
      <c r="AT52">
        <v>786548</v>
      </c>
      <c r="AU52" t="s">
        <v>108</v>
      </c>
      <c r="AX52" t="s">
        <v>89</v>
      </c>
    </row>
    <row r="53" spans="1:50">
      <c r="A53" s="2">
        <v>4224532804</v>
      </c>
      <c r="B53">
        <v>3</v>
      </c>
      <c r="C53" s="1">
        <v>41704</v>
      </c>
      <c r="D53" s="1">
        <v>41730</v>
      </c>
      <c r="E53" s="1">
        <v>42461</v>
      </c>
      <c r="F53" t="s">
        <v>99</v>
      </c>
      <c r="G53" t="s">
        <v>105</v>
      </c>
      <c r="H53" t="s">
        <v>1807</v>
      </c>
      <c r="I53" t="s">
        <v>224</v>
      </c>
      <c r="J53">
        <v>1</v>
      </c>
      <c r="K53" t="s">
        <v>2390</v>
      </c>
      <c r="L53">
        <v>7120</v>
      </c>
      <c r="M53">
        <v>7120</v>
      </c>
      <c r="N53" t="s">
        <v>1734</v>
      </c>
      <c r="O53" t="s">
        <v>1823</v>
      </c>
      <c r="P53" t="s">
        <v>95</v>
      </c>
      <c r="Q53" t="s">
        <v>194</v>
      </c>
      <c r="R53" t="s">
        <v>1733</v>
      </c>
      <c r="S53" t="s">
        <v>2053</v>
      </c>
      <c r="T53" t="s">
        <v>89</v>
      </c>
      <c r="U53" s="1">
        <v>41953</v>
      </c>
      <c r="V53" t="s">
        <v>2345</v>
      </c>
      <c r="W53">
        <v>3618823858</v>
      </c>
      <c r="X53" t="s">
        <v>1731</v>
      </c>
      <c r="Y53" t="s">
        <v>1803</v>
      </c>
      <c r="Z53" t="s">
        <v>99</v>
      </c>
      <c r="AA53">
        <v>78401</v>
      </c>
      <c r="AH53" t="s">
        <v>226</v>
      </c>
      <c r="AI53" t="s">
        <v>1727</v>
      </c>
      <c r="AJ53">
        <v>22</v>
      </c>
      <c r="AK53">
        <v>18769749</v>
      </c>
      <c r="AL53" t="b">
        <v>1</v>
      </c>
      <c r="AM53">
        <v>29.747720999999999</v>
      </c>
      <c r="AN53">
        <v>-94.2650845</v>
      </c>
      <c r="AO53" t="s">
        <v>1802</v>
      </c>
      <c r="AP53">
        <v>29.747720999999999</v>
      </c>
      <c r="AQ53">
        <v>-94.2650845</v>
      </c>
      <c r="AR53">
        <v>27190</v>
      </c>
      <c r="AS53" t="s">
        <v>1727</v>
      </c>
      <c r="AT53">
        <v>781445</v>
      </c>
      <c r="AU53" t="s">
        <v>108</v>
      </c>
      <c r="AX53" t="s">
        <v>89</v>
      </c>
    </row>
    <row r="54" spans="1:50">
      <c r="A54" s="2">
        <v>4228533794</v>
      </c>
      <c r="B54">
        <v>2</v>
      </c>
      <c r="C54" s="1">
        <v>41695</v>
      </c>
      <c r="D54" s="1">
        <v>41719</v>
      </c>
      <c r="E54" s="1">
        <v>42450</v>
      </c>
      <c r="F54" t="s">
        <v>99</v>
      </c>
      <c r="G54" t="s">
        <v>228</v>
      </c>
      <c r="H54" t="s">
        <v>1807</v>
      </c>
      <c r="I54" t="s">
        <v>227</v>
      </c>
      <c r="J54">
        <v>1</v>
      </c>
      <c r="K54" t="s">
        <v>356</v>
      </c>
      <c r="L54">
        <v>8400</v>
      </c>
      <c r="M54">
        <v>8400</v>
      </c>
      <c r="N54" t="s">
        <v>1734</v>
      </c>
      <c r="O54" t="s">
        <v>1823</v>
      </c>
      <c r="P54" t="s">
        <v>95</v>
      </c>
      <c r="Q54" t="s">
        <v>94</v>
      </c>
      <c r="R54" t="s">
        <v>1733</v>
      </c>
      <c r="S54" t="s">
        <v>2425</v>
      </c>
      <c r="T54" t="s">
        <v>89</v>
      </c>
      <c r="U54" s="1">
        <v>42206</v>
      </c>
      <c r="V54" t="s">
        <v>2345</v>
      </c>
      <c r="W54">
        <v>3618823858</v>
      </c>
      <c r="X54" t="s">
        <v>1731</v>
      </c>
      <c r="Y54" t="s">
        <v>1803</v>
      </c>
      <c r="Z54" t="s">
        <v>99</v>
      </c>
      <c r="AA54">
        <v>78401</v>
      </c>
      <c r="AC54">
        <v>3</v>
      </c>
      <c r="AH54" t="s">
        <v>231</v>
      </c>
      <c r="AI54" t="s">
        <v>1727</v>
      </c>
      <c r="AJ54">
        <v>247</v>
      </c>
      <c r="AK54">
        <v>17379683</v>
      </c>
      <c r="AM54">
        <v>29.423360200000001</v>
      </c>
      <c r="AN54">
        <v>-96.652023700000001</v>
      </c>
      <c r="AO54" t="s">
        <v>1802</v>
      </c>
      <c r="AP54">
        <v>29.423360200000001</v>
      </c>
      <c r="AQ54">
        <v>-96.652023700000001</v>
      </c>
      <c r="AR54">
        <v>27162</v>
      </c>
      <c r="AS54" t="s">
        <v>1727</v>
      </c>
      <c r="AT54">
        <v>780581</v>
      </c>
      <c r="AU54" t="s">
        <v>96</v>
      </c>
      <c r="AV54" t="s">
        <v>164</v>
      </c>
      <c r="AW54" t="s">
        <v>163</v>
      </c>
      <c r="AX54" t="s">
        <v>89</v>
      </c>
    </row>
    <row r="55" spans="1:50">
      <c r="A55" s="2">
        <v>4224130848</v>
      </c>
      <c r="B55">
        <v>3</v>
      </c>
      <c r="C55" s="1">
        <v>41691</v>
      </c>
      <c r="D55" s="1">
        <v>41718</v>
      </c>
      <c r="E55" s="1">
        <v>42449</v>
      </c>
      <c r="F55" t="s">
        <v>99</v>
      </c>
      <c r="G55" t="s">
        <v>303</v>
      </c>
      <c r="H55" t="s">
        <v>1807</v>
      </c>
      <c r="I55" t="s">
        <v>2424</v>
      </c>
      <c r="J55">
        <v>2</v>
      </c>
      <c r="K55" t="s">
        <v>2423</v>
      </c>
      <c r="L55">
        <v>11950</v>
      </c>
      <c r="M55">
        <v>11950</v>
      </c>
      <c r="N55" t="s">
        <v>1734</v>
      </c>
      <c r="O55" t="s">
        <v>1823</v>
      </c>
      <c r="P55" t="s">
        <v>95</v>
      </c>
      <c r="Q55" t="s">
        <v>194</v>
      </c>
      <c r="R55" t="s">
        <v>1733</v>
      </c>
      <c r="S55" t="s">
        <v>2422</v>
      </c>
      <c r="T55" t="s">
        <v>89</v>
      </c>
      <c r="V55" t="s">
        <v>2345</v>
      </c>
      <c r="W55">
        <v>3618823858</v>
      </c>
      <c r="X55" t="s">
        <v>1731</v>
      </c>
      <c r="Y55" t="s">
        <v>1803</v>
      </c>
      <c r="Z55" t="s">
        <v>99</v>
      </c>
      <c r="AA55">
        <v>78401</v>
      </c>
      <c r="AC55">
        <v>65</v>
      </c>
      <c r="AH55" t="s">
        <v>307</v>
      </c>
      <c r="AI55" t="s">
        <v>1727</v>
      </c>
      <c r="AJ55">
        <v>510</v>
      </c>
      <c r="AK55">
        <v>17593089</v>
      </c>
      <c r="AM55">
        <v>30.431081200000001</v>
      </c>
      <c r="AN55">
        <v>-94.023119300000005</v>
      </c>
      <c r="AO55" t="s">
        <v>1802</v>
      </c>
      <c r="AP55">
        <v>30.431081200000001</v>
      </c>
      <c r="AQ55">
        <v>-94.023119300000005</v>
      </c>
      <c r="AR55">
        <v>276978</v>
      </c>
      <c r="AS55" t="s">
        <v>1727</v>
      </c>
      <c r="AT55">
        <v>780429</v>
      </c>
      <c r="AU55" t="s">
        <v>108</v>
      </c>
      <c r="AX55" t="s">
        <v>89</v>
      </c>
    </row>
    <row r="56" spans="1:50">
      <c r="A56" s="2">
        <v>4200730918</v>
      </c>
      <c r="B56">
        <v>4</v>
      </c>
      <c r="C56" s="1">
        <v>41599</v>
      </c>
      <c r="D56" s="1">
        <v>41604</v>
      </c>
      <c r="E56" s="1">
        <v>42334</v>
      </c>
      <c r="F56" t="s">
        <v>99</v>
      </c>
      <c r="G56" t="s">
        <v>298</v>
      </c>
      <c r="H56" t="s">
        <v>1807</v>
      </c>
      <c r="I56" t="s">
        <v>297</v>
      </c>
      <c r="J56">
        <v>2</v>
      </c>
      <c r="K56" t="s">
        <v>2421</v>
      </c>
      <c r="L56">
        <v>12500</v>
      </c>
      <c r="M56">
        <v>11814</v>
      </c>
      <c r="N56" t="s">
        <v>1734</v>
      </c>
      <c r="O56" t="s">
        <v>1823</v>
      </c>
      <c r="P56" t="s">
        <v>119</v>
      </c>
      <c r="Q56" t="s">
        <v>94</v>
      </c>
      <c r="R56" t="s">
        <v>1733</v>
      </c>
      <c r="S56" t="s">
        <v>2313</v>
      </c>
      <c r="T56" t="s">
        <v>89</v>
      </c>
      <c r="V56" t="s">
        <v>2345</v>
      </c>
      <c r="W56">
        <v>3618823858</v>
      </c>
      <c r="X56" t="s">
        <v>1731</v>
      </c>
      <c r="Y56" t="s">
        <v>1803</v>
      </c>
      <c r="Z56" t="s">
        <v>99</v>
      </c>
      <c r="AA56">
        <v>78401</v>
      </c>
      <c r="AH56" t="s">
        <v>2420</v>
      </c>
      <c r="AI56" t="s">
        <v>1727</v>
      </c>
      <c r="AJ56">
        <v>165</v>
      </c>
      <c r="AK56">
        <v>17727847</v>
      </c>
      <c r="AM56">
        <v>28.316241999999999</v>
      </c>
      <c r="AN56">
        <v>-96.794974199999999</v>
      </c>
      <c r="AO56" t="s">
        <v>1802</v>
      </c>
      <c r="AP56">
        <v>28.313865400000001</v>
      </c>
      <c r="AQ56">
        <v>-96.792128300000002</v>
      </c>
      <c r="AR56">
        <v>10230</v>
      </c>
      <c r="AS56" t="s">
        <v>1727</v>
      </c>
      <c r="AT56">
        <v>774317</v>
      </c>
      <c r="AU56" t="s">
        <v>96</v>
      </c>
      <c r="AX56" t="s">
        <v>89</v>
      </c>
    </row>
    <row r="57" spans="1:50">
      <c r="A57" s="2">
        <v>4224532793</v>
      </c>
      <c r="B57">
        <v>3</v>
      </c>
      <c r="C57" s="1">
        <v>41557</v>
      </c>
      <c r="D57" s="1">
        <v>41564</v>
      </c>
      <c r="E57" s="1">
        <v>42294</v>
      </c>
      <c r="F57" t="s">
        <v>99</v>
      </c>
      <c r="G57" t="s">
        <v>105</v>
      </c>
      <c r="H57" t="s">
        <v>1807</v>
      </c>
      <c r="I57" t="s">
        <v>2419</v>
      </c>
      <c r="J57">
        <v>1</v>
      </c>
      <c r="K57" t="s">
        <v>2418</v>
      </c>
      <c r="L57">
        <v>7900</v>
      </c>
      <c r="N57" t="s">
        <v>1734</v>
      </c>
      <c r="O57" t="s">
        <v>1823</v>
      </c>
      <c r="P57" t="s">
        <v>119</v>
      </c>
      <c r="Q57" t="s">
        <v>194</v>
      </c>
      <c r="R57" t="s">
        <v>1733</v>
      </c>
      <c r="S57" t="s">
        <v>2417</v>
      </c>
      <c r="T57" t="s">
        <v>89</v>
      </c>
      <c r="V57" t="s">
        <v>2345</v>
      </c>
      <c r="W57">
        <v>3618823858</v>
      </c>
      <c r="X57" t="s">
        <v>1731</v>
      </c>
      <c r="Y57" t="s">
        <v>1803</v>
      </c>
      <c r="Z57" t="s">
        <v>99</v>
      </c>
      <c r="AA57">
        <v>78401</v>
      </c>
      <c r="AH57" t="s">
        <v>2416</v>
      </c>
      <c r="AJ57">
        <v>32</v>
      </c>
      <c r="AK57">
        <v>18287629</v>
      </c>
      <c r="AM57">
        <v>30.017599100000002</v>
      </c>
      <c r="AN57">
        <v>-94.059881799999999</v>
      </c>
      <c r="AO57" t="s">
        <v>1802</v>
      </c>
      <c r="AP57">
        <v>30.019924899999999</v>
      </c>
      <c r="AQ57">
        <v>-94.061112800000004</v>
      </c>
      <c r="AS57" t="s">
        <v>1727</v>
      </c>
      <c r="AT57">
        <v>771557</v>
      </c>
      <c r="AU57" t="s">
        <v>108</v>
      </c>
      <c r="AX57" t="s">
        <v>89</v>
      </c>
    </row>
    <row r="58" spans="1:50" hidden="1">
      <c r="A58" s="2">
        <v>4246134335</v>
      </c>
      <c r="B58" t="s">
        <v>2397</v>
      </c>
      <c r="C58" s="1">
        <v>41536</v>
      </c>
      <c r="D58" s="1">
        <v>41543</v>
      </c>
      <c r="E58" s="1">
        <v>42273</v>
      </c>
      <c r="F58" t="s">
        <v>99</v>
      </c>
      <c r="G58" t="s">
        <v>886</v>
      </c>
      <c r="H58" t="s">
        <v>1807</v>
      </c>
      <c r="I58" t="s">
        <v>885</v>
      </c>
      <c r="J58">
        <v>2</v>
      </c>
      <c r="K58" t="s">
        <v>2395</v>
      </c>
      <c r="L58">
        <v>11550</v>
      </c>
      <c r="M58">
        <v>11550</v>
      </c>
      <c r="N58" t="s">
        <v>1869</v>
      </c>
      <c r="O58" t="s">
        <v>1823</v>
      </c>
      <c r="P58" t="s">
        <v>95</v>
      </c>
      <c r="Q58" t="s">
        <v>94</v>
      </c>
      <c r="R58" t="s">
        <v>1733</v>
      </c>
      <c r="S58" t="s">
        <v>2394</v>
      </c>
      <c r="T58" t="s">
        <v>89</v>
      </c>
      <c r="V58" t="s">
        <v>2345</v>
      </c>
      <c r="W58">
        <v>3618823858</v>
      </c>
      <c r="X58" t="s">
        <v>1731</v>
      </c>
      <c r="Y58" t="s">
        <v>1803</v>
      </c>
      <c r="Z58" t="s">
        <v>99</v>
      </c>
      <c r="AA58">
        <v>78401</v>
      </c>
      <c r="AC58">
        <v>9</v>
      </c>
      <c r="AG58">
        <v>58</v>
      </c>
      <c r="AH58" t="s">
        <v>2415</v>
      </c>
      <c r="AI58" t="s">
        <v>1727</v>
      </c>
      <c r="AJ58" t="s">
        <v>892</v>
      </c>
      <c r="AK58">
        <v>16767864</v>
      </c>
      <c r="AM58">
        <v>31.317397</v>
      </c>
      <c r="AN58">
        <v>-101.868557</v>
      </c>
      <c r="AO58" t="s">
        <v>137</v>
      </c>
      <c r="AP58">
        <v>31.312764600000001</v>
      </c>
      <c r="AQ58">
        <v>-101.8687161</v>
      </c>
      <c r="AR58">
        <v>18384</v>
      </c>
      <c r="AS58" t="s">
        <v>1727</v>
      </c>
      <c r="AT58">
        <v>770395</v>
      </c>
      <c r="AU58" t="s">
        <v>888</v>
      </c>
      <c r="AV58" t="s">
        <v>888</v>
      </c>
      <c r="AX58" t="s">
        <v>89</v>
      </c>
    </row>
    <row r="59" spans="1:50">
      <c r="A59" s="2">
        <v>4232132361</v>
      </c>
      <c r="B59">
        <v>3</v>
      </c>
      <c r="C59" s="1">
        <v>41495</v>
      </c>
      <c r="D59" s="1">
        <v>41501</v>
      </c>
      <c r="E59" s="1">
        <v>42231</v>
      </c>
      <c r="F59" t="s">
        <v>99</v>
      </c>
      <c r="G59" t="s">
        <v>117</v>
      </c>
      <c r="H59" t="s">
        <v>1807</v>
      </c>
      <c r="I59" t="s">
        <v>116</v>
      </c>
      <c r="J59">
        <v>1</v>
      </c>
      <c r="K59" t="s">
        <v>2414</v>
      </c>
      <c r="L59">
        <v>10700</v>
      </c>
      <c r="M59">
        <v>10700</v>
      </c>
      <c r="N59" t="s">
        <v>1734</v>
      </c>
      <c r="O59" t="s">
        <v>1823</v>
      </c>
      <c r="P59" t="s">
        <v>95</v>
      </c>
      <c r="Q59" t="s">
        <v>94</v>
      </c>
      <c r="R59" t="s">
        <v>1733</v>
      </c>
      <c r="S59" t="s">
        <v>2372</v>
      </c>
      <c r="T59" t="s">
        <v>89</v>
      </c>
      <c r="V59" t="s">
        <v>2345</v>
      </c>
      <c r="W59">
        <v>3618823858</v>
      </c>
      <c r="X59" t="s">
        <v>1731</v>
      </c>
      <c r="Y59" t="s">
        <v>1803</v>
      </c>
      <c r="Z59" t="s">
        <v>99</v>
      </c>
      <c r="AA59">
        <v>78401</v>
      </c>
      <c r="AH59" t="s">
        <v>121</v>
      </c>
      <c r="AI59" t="s">
        <v>1727</v>
      </c>
      <c r="AJ59">
        <v>45</v>
      </c>
      <c r="AK59">
        <v>17790305</v>
      </c>
      <c r="AM59">
        <v>28.965312399999998</v>
      </c>
      <c r="AN59">
        <v>-96.000264900000005</v>
      </c>
      <c r="AO59" t="s">
        <v>1802</v>
      </c>
      <c r="AP59">
        <v>28.965312399999998</v>
      </c>
      <c r="AQ59">
        <v>-96.000264900000005</v>
      </c>
      <c r="AR59">
        <v>26834</v>
      </c>
      <c r="AS59" t="s">
        <v>1727</v>
      </c>
      <c r="AT59">
        <v>768003</v>
      </c>
      <c r="AU59" t="s">
        <v>108</v>
      </c>
      <c r="AX59" t="s">
        <v>89</v>
      </c>
    </row>
    <row r="60" spans="1:50" hidden="1">
      <c r="A60" s="2">
        <v>4221531660</v>
      </c>
      <c r="B60">
        <v>4</v>
      </c>
      <c r="C60" s="1">
        <v>41494</v>
      </c>
      <c r="D60" s="1">
        <v>41500</v>
      </c>
      <c r="E60" s="1">
        <v>42230</v>
      </c>
      <c r="F60" t="s">
        <v>99</v>
      </c>
      <c r="G60" t="s">
        <v>443</v>
      </c>
      <c r="H60" t="s">
        <v>1807</v>
      </c>
      <c r="I60" t="s">
        <v>553</v>
      </c>
      <c r="J60">
        <v>10</v>
      </c>
      <c r="K60" t="s">
        <v>2413</v>
      </c>
      <c r="L60">
        <v>9404</v>
      </c>
      <c r="M60">
        <v>9404</v>
      </c>
      <c r="N60" t="s">
        <v>1869</v>
      </c>
      <c r="O60" t="s">
        <v>1823</v>
      </c>
      <c r="P60" t="s">
        <v>95</v>
      </c>
      <c r="Q60" t="s">
        <v>194</v>
      </c>
      <c r="R60" t="s">
        <v>1733</v>
      </c>
      <c r="S60" t="s">
        <v>2206</v>
      </c>
      <c r="T60" t="s">
        <v>89</v>
      </c>
      <c r="V60" t="s">
        <v>2345</v>
      </c>
      <c r="W60">
        <v>3618823858</v>
      </c>
      <c r="X60" t="s">
        <v>1731</v>
      </c>
      <c r="Y60" t="s">
        <v>1803</v>
      </c>
      <c r="Z60" t="s">
        <v>99</v>
      </c>
      <c r="AA60">
        <v>78401</v>
      </c>
      <c r="AH60" t="s">
        <v>447</v>
      </c>
      <c r="AI60" t="s">
        <v>1727</v>
      </c>
      <c r="AJ60">
        <v>54</v>
      </c>
      <c r="AK60">
        <v>17369438</v>
      </c>
      <c r="AM60">
        <v>26.252957500000001</v>
      </c>
      <c r="AN60">
        <v>-97.9096397</v>
      </c>
      <c r="AO60" t="s">
        <v>1802</v>
      </c>
      <c r="AP60">
        <v>26.252957500000001</v>
      </c>
      <c r="AQ60">
        <v>-97.9096397</v>
      </c>
      <c r="AR60">
        <v>181469</v>
      </c>
      <c r="AS60" t="s">
        <v>1727</v>
      </c>
      <c r="AT60">
        <v>767900</v>
      </c>
      <c r="AU60" t="s">
        <v>96</v>
      </c>
      <c r="AX60" t="s">
        <v>89</v>
      </c>
    </row>
    <row r="61" spans="1:50" hidden="1">
      <c r="A61" s="2">
        <v>4208932338</v>
      </c>
      <c r="B61">
        <v>3</v>
      </c>
      <c r="C61" s="1">
        <v>41474</v>
      </c>
      <c r="D61" s="1">
        <v>41479</v>
      </c>
      <c r="E61" s="1">
        <v>42209</v>
      </c>
      <c r="F61" t="s">
        <v>99</v>
      </c>
      <c r="G61" t="s">
        <v>179</v>
      </c>
      <c r="H61" t="s">
        <v>1807</v>
      </c>
      <c r="I61" t="s">
        <v>265</v>
      </c>
      <c r="J61">
        <v>3</v>
      </c>
      <c r="K61" t="s">
        <v>356</v>
      </c>
      <c r="L61">
        <v>10500</v>
      </c>
      <c r="M61">
        <v>10500</v>
      </c>
      <c r="N61" t="s">
        <v>1741</v>
      </c>
      <c r="O61" t="s">
        <v>1823</v>
      </c>
      <c r="P61" t="s">
        <v>95</v>
      </c>
      <c r="Q61" t="s">
        <v>94</v>
      </c>
      <c r="R61" t="s">
        <v>1733</v>
      </c>
      <c r="S61" t="s">
        <v>2123</v>
      </c>
      <c r="T61" t="s">
        <v>89</v>
      </c>
      <c r="U61" s="1">
        <v>41612</v>
      </c>
      <c r="V61" t="s">
        <v>2345</v>
      </c>
      <c r="W61">
        <v>3618823858</v>
      </c>
      <c r="X61" t="s">
        <v>1731</v>
      </c>
      <c r="Y61" t="s">
        <v>1803</v>
      </c>
      <c r="Z61" t="s">
        <v>99</v>
      </c>
      <c r="AA61">
        <v>78401</v>
      </c>
      <c r="AH61" t="s">
        <v>268</v>
      </c>
      <c r="AI61" t="s">
        <v>1727</v>
      </c>
      <c r="AJ61">
        <v>163</v>
      </c>
      <c r="AK61">
        <v>16960395</v>
      </c>
      <c r="AM61">
        <v>29.657997099999999</v>
      </c>
      <c r="AN61">
        <v>-96.660659300000006</v>
      </c>
      <c r="AO61" t="s">
        <v>1802</v>
      </c>
      <c r="AP61">
        <v>29.657997099999999</v>
      </c>
      <c r="AQ61">
        <v>-96.660659300000006</v>
      </c>
      <c r="AR61">
        <v>278004</v>
      </c>
      <c r="AS61" t="s">
        <v>1727</v>
      </c>
      <c r="AT61">
        <v>766784</v>
      </c>
      <c r="AU61" t="s">
        <v>108</v>
      </c>
      <c r="AV61" t="s">
        <v>181</v>
      </c>
      <c r="AX61" t="s">
        <v>89</v>
      </c>
    </row>
    <row r="62" spans="1:50">
      <c r="A62" s="2">
        <v>4212333232</v>
      </c>
      <c r="B62">
        <v>2</v>
      </c>
      <c r="C62" s="1">
        <v>41472</v>
      </c>
      <c r="D62" s="1">
        <v>41474</v>
      </c>
      <c r="E62" s="1">
        <v>42204</v>
      </c>
      <c r="F62" t="s">
        <v>99</v>
      </c>
      <c r="G62" t="s">
        <v>275</v>
      </c>
      <c r="H62" t="s">
        <v>1807</v>
      </c>
      <c r="I62" t="s">
        <v>274</v>
      </c>
      <c r="J62">
        <v>1</v>
      </c>
      <c r="K62" t="s">
        <v>2412</v>
      </c>
      <c r="L62">
        <v>7680</v>
      </c>
      <c r="M62">
        <v>7680</v>
      </c>
      <c r="N62" t="s">
        <v>1734</v>
      </c>
      <c r="O62" t="s">
        <v>1823</v>
      </c>
      <c r="P62" t="s">
        <v>95</v>
      </c>
      <c r="Q62" t="s">
        <v>194</v>
      </c>
      <c r="R62" t="s">
        <v>1733</v>
      </c>
      <c r="S62" t="s">
        <v>2411</v>
      </c>
      <c r="T62" t="s">
        <v>89</v>
      </c>
      <c r="V62" t="s">
        <v>2345</v>
      </c>
      <c r="W62">
        <v>3618823858</v>
      </c>
      <c r="X62" t="s">
        <v>1731</v>
      </c>
      <c r="Y62" t="s">
        <v>1803</v>
      </c>
      <c r="Z62" t="s">
        <v>99</v>
      </c>
      <c r="AA62">
        <v>78401</v>
      </c>
      <c r="AH62" t="s">
        <v>278</v>
      </c>
      <c r="AI62" t="s">
        <v>1727</v>
      </c>
      <c r="AJ62">
        <v>455</v>
      </c>
      <c r="AK62">
        <v>18635732</v>
      </c>
      <c r="AM62">
        <v>28.966149000000001</v>
      </c>
      <c r="AN62">
        <v>-97.420151399999995</v>
      </c>
      <c r="AO62" t="s">
        <v>1802</v>
      </c>
      <c r="AP62">
        <v>28.966149000000001</v>
      </c>
      <c r="AQ62">
        <v>-97.420151399999995</v>
      </c>
      <c r="AR62">
        <v>277275</v>
      </c>
      <c r="AS62" t="s">
        <v>1727</v>
      </c>
      <c r="AT62">
        <v>766603</v>
      </c>
      <c r="AU62" t="s">
        <v>96</v>
      </c>
      <c r="AV62" t="s">
        <v>164</v>
      </c>
      <c r="AW62" t="s">
        <v>163</v>
      </c>
      <c r="AX62" t="s">
        <v>89</v>
      </c>
    </row>
    <row r="63" spans="1:50" hidden="1">
      <c r="A63" s="2">
        <v>4240931333</v>
      </c>
      <c r="B63">
        <v>4</v>
      </c>
      <c r="C63" s="1">
        <v>41445</v>
      </c>
      <c r="D63" s="1">
        <v>41453</v>
      </c>
      <c r="E63" s="1">
        <v>42183</v>
      </c>
      <c r="F63" t="s">
        <v>99</v>
      </c>
      <c r="G63" t="s">
        <v>293</v>
      </c>
      <c r="H63" t="s">
        <v>1807</v>
      </c>
      <c r="I63" t="s">
        <v>291</v>
      </c>
      <c r="J63" t="s">
        <v>292</v>
      </c>
      <c r="K63" t="s">
        <v>2341</v>
      </c>
      <c r="L63">
        <v>9500</v>
      </c>
      <c r="M63">
        <v>9500</v>
      </c>
      <c r="N63" t="s">
        <v>1869</v>
      </c>
      <c r="O63" t="s">
        <v>1823</v>
      </c>
      <c r="P63" t="s">
        <v>95</v>
      </c>
      <c r="Q63" t="s">
        <v>94</v>
      </c>
      <c r="R63" t="s">
        <v>1733</v>
      </c>
      <c r="S63" t="s">
        <v>2346</v>
      </c>
      <c r="T63" t="s">
        <v>89</v>
      </c>
      <c r="V63" t="s">
        <v>2345</v>
      </c>
      <c r="W63">
        <v>3618823858</v>
      </c>
      <c r="X63" t="s">
        <v>1731</v>
      </c>
      <c r="Y63" t="s">
        <v>1803</v>
      </c>
      <c r="Z63" t="s">
        <v>99</v>
      </c>
      <c r="AA63">
        <v>78401</v>
      </c>
      <c r="AH63" t="s">
        <v>2410</v>
      </c>
      <c r="AI63" t="s">
        <v>1727</v>
      </c>
      <c r="AJ63">
        <v>129</v>
      </c>
      <c r="AK63">
        <v>16997034</v>
      </c>
      <c r="AL63" t="b">
        <v>1</v>
      </c>
      <c r="AM63">
        <v>28.000155199999998</v>
      </c>
      <c r="AN63">
        <v>-97.422919300000004</v>
      </c>
      <c r="AO63" t="s">
        <v>1802</v>
      </c>
      <c r="AP63">
        <v>28.000155199999998</v>
      </c>
      <c r="AQ63">
        <v>-97.422919300000004</v>
      </c>
      <c r="AR63">
        <v>276012</v>
      </c>
      <c r="AS63" t="s">
        <v>1727</v>
      </c>
      <c r="AT63">
        <v>765155</v>
      </c>
      <c r="AU63" t="s">
        <v>96</v>
      </c>
      <c r="AX63" t="s">
        <v>89</v>
      </c>
    </row>
    <row r="64" spans="1:50">
      <c r="A64" s="2">
        <v>4223933609</v>
      </c>
      <c r="B64">
        <v>2</v>
      </c>
      <c r="C64" s="1">
        <v>41442</v>
      </c>
      <c r="D64" s="1">
        <v>41445</v>
      </c>
      <c r="E64" s="1">
        <v>42175</v>
      </c>
      <c r="F64" t="s">
        <v>99</v>
      </c>
      <c r="G64" t="s">
        <v>246</v>
      </c>
      <c r="H64" t="s">
        <v>1807</v>
      </c>
      <c r="I64" t="s">
        <v>311</v>
      </c>
      <c r="J64">
        <v>2</v>
      </c>
      <c r="K64" t="s">
        <v>2409</v>
      </c>
      <c r="L64">
        <v>6200</v>
      </c>
      <c r="M64">
        <v>6200</v>
      </c>
      <c r="N64" t="s">
        <v>1734</v>
      </c>
      <c r="O64" t="s">
        <v>1823</v>
      </c>
      <c r="P64" t="s">
        <v>95</v>
      </c>
      <c r="Q64" t="s">
        <v>194</v>
      </c>
      <c r="R64" t="s">
        <v>1733</v>
      </c>
      <c r="S64" t="s">
        <v>2408</v>
      </c>
      <c r="T64" t="s">
        <v>89</v>
      </c>
      <c r="V64" t="s">
        <v>2345</v>
      </c>
      <c r="W64">
        <v>3618823858</v>
      </c>
      <c r="X64" t="s">
        <v>1731</v>
      </c>
      <c r="Y64" t="s">
        <v>1803</v>
      </c>
      <c r="Z64" t="s">
        <v>99</v>
      </c>
      <c r="AA64">
        <v>78401</v>
      </c>
      <c r="AH64" t="s">
        <v>249</v>
      </c>
      <c r="AI64" t="s">
        <v>1727</v>
      </c>
      <c r="AJ64">
        <v>31</v>
      </c>
      <c r="AK64">
        <v>17566799</v>
      </c>
      <c r="AL64" t="b">
        <v>1</v>
      </c>
      <c r="AM64">
        <v>28.986985900000001</v>
      </c>
      <c r="AN64">
        <v>-96.595233300000004</v>
      </c>
      <c r="AO64" t="s">
        <v>1802</v>
      </c>
      <c r="AP64">
        <v>28.986985900000001</v>
      </c>
      <c r="AQ64">
        <v>-96.595233300000004</v>
      </c>
      <c r="AR64">
        <v>274193</v>
      </c>
      <c r="AS64" t="s">
        <v>1727</v>
      </c>
      <c r="AT64">
        <v>764798</v>
      </c>
      <c r="AU64" t="s">
        <v>96</v>
      </c>
      <c r="AX64" t="s">
        <v>89</v>
      </c>
    </row>
    <row r="65" spans="1:50" hidden="1">
      <c r="A65" s="2">
        <v>4200730908</v>
      </c>
      <c r="B65">
        <v>4</v>
      </c>
      <c r="C65" s="1">
        <v>41430</v>
      </c>
      <c r="D65" s="1">
        <v>41442</v>
      </c>
      <c r="E65" s="1">
        <v>42172</v>
      </c>
      <c r="F65" t="s">
        <v>99</v>
      </c>
      <c r="G65" t="s">
        <v>298</v>
      </c>
      <c r="H65" t="s">
        <v>1807</v>
      </c>
      <c r="I65" t="s">
        <v>297</v>
      </c>
      <c r="J65">
        <v>1</v>
      </c>
      <c r="K65" t="s">
        <v>2314</v>
      </c>
      <c r="L65">
        <v>12134</v>
      </c>
      <c r="M65">
        <v>11772</v>
      </c>
      <c r="N65" t="s">
        <v>1869</v>
      </c>
      <c r="O65" t="s">
        <v>1823</v>
      </c>
      <c r="P65" t="s">
        <v>119</v>
      </c>
      <c r="Q65" t="s">
        <v>94</v>
      </c>
      <c r="R65" t="s">
        <v>1733</v>
      </c>
      <c r="S65" t="s">
        <v>2407</v>
      </c>
      <c r="T65" t="s">
        <v>89</v>
      </c>
      <c r="V65" t="s">
        <v>2345</v>
      </c>
      <c r="W65">
        <v>3618823858</v>
      </c>
      <c r="X65" t="s">
        <v>1731</v>
      </c>
      <c r="Y65" t="s">
        <v>1803</v>
      </c>
      <c r="Z65" t="s">
        <v>99</v>
      </c>
      <c r="AA65">
        <v>78401</v>
      </c>
      <c r="AH65" t="s">
        <v>300</v>
      </c>
      <c r="AI65" t="s">
        <v>1727</v>
      </c>
      <c r="AJ65">
        <v>165</v>
      </c>
      <c r="AK65">
        <v>16852955</v>
      </c>
      <c r="AL65" t="b">
        <v>0</v>
      </c>
      <c r="AM65">
        <v>28.316253100000001</v>
      </c>
      <c r="AN65">
        <v>-96.794885300000004</v>
      </c>
      <c r="AO65" t="s">
        <v>1802</v>
      </c>
      <c r="AP65">
        <v>28.311707800000001</v>
      </c>
      <c r="AQ65">
        <v>-96.792489200000006</v>
      </c>
      <c r="AR65">
        <v>10230</v>
      </c>
      <c r="AS65" t="s">
        <v>1727</v>
      </c>
      <c r="AT65">
        <v>764044</v>
      </c>
      <c r="AU65" t="s">
        <v>96</v>
      </c>
      <c r="AX65" t="s">
        <v>89</v>
      </c>
    </row>
    <row r="66" spans="1:50" hidden="1">
      <c r="A66" s="2">
        <v>4228533284</v>
      </c>
      <c r="B66">
        <v>2</v>
      </c>
      <c r="C66" s="1">
        <v>41414</v>
      </c>
      <c r="D66" s="1">
        <v>41416</v>
      </c>
      <c r="E66" s="1">
        <v>42146</v>
      </c>
      <c r="F66" t="s">
        <v>99</v>
      </c>
      <c r="G66" t="s">
        <v>228</v>
      </c>
      <c r="H66" t="s">
        <v>1807</v>
      </c>
      <c r="I66" t="s">
        <v>313</v>
      </c>
      <c r="J66" t="s">
        <v>314</v>
      </c>
      <c r="K66" t="s">
        <v>356</v>
      </c>
      <c r="L66">
        <v>11000</v>
      </c>
      <c r="M66">
        <v>10618</v>
      </c>
      <c r="N66" t="s">
        <v>1869</v>
      </c>
      <c r="O66" t="s">
        <v>1823</v>
      </c>
      <c r="P66" t="s">
        <v>119</v>
      </c>
      <c r="Q66" t="s">
        <v>94</v>
      </c>
      <c r="R66" t="s">
        <v>1733</v>
      </c>
      <c r="S66" t="s">
        <v>2406</v>
      </c>
      <c r="T66" t="s">
        <v>89</v>
      </c>
      <c r="V66" t="s">
        <v>2345</v>
      </c>
      <c r="W66">
        <v>3618823858</v>
      </c>
      <c r="X66" t="s">
        <v>1731</v>
      </c>
      <c r="Y66" t="s">
        <v>1803</v>
      </c>
      <c r="Z66" t="s">
        <v>99</v>
      </c>
      <c r="AA66">
        <v>78401</v>
      </c>
      <c r="AH66" t="s">
        <v>317</v>
      </c>
      <c r="AI66" t="s">
        <v>1727</v>
      </c>
      <c r="AJ66">
        <v>192</v>
      </c>
      <c r="AK66">
        <v>17700975</v>
      </c>
      <c r="AL66" t="b">
        <v>0</v>
      </c>
      <c r="AM66">
        <v>29.121481299999999</v>
      </c>
      <c r="AN66">
        <v>-96.932957900000005</v>
      </c>
      <c r="AO66" t="s">
        <v>1802</v>
      </c>
      <c r="AP66">
        <v>29.122966999999999</v>
      </c>
      <c r="AQ66">
        <v>-96.933540699999995</v>
      </c>
      <c r="AR66">
        <v>272206</v>
      </c>
      <c r="AS66" t="s">
        <v>1727</v>
      </c>
      <c r="AT66">
        <v>763028</v>
      </c>
      <c r="AU66" t="s">
        <v>96</v>
      </c>
      <c r="AV66" t="s">
        <v>164</v>
      </c>
      <c r="AW66" t="s">
        <v>163</v>
      </c>
      <c r="AX66" t="s">
        <v>89</v>
      </c>
    </row>
    <row r="67" spans="1:50" hidden="1">
      <c r="A67" s="2">
        <v>4235506110</v>
      </c>
      <c r="B67">
        <v>4</v>
      </c>
      <c r="C67" s="1">
        <v>41411</v>
      </c>
      <c r="D67" s="1">
        <v>41435</v>
      </c>
      <c r="E67" s="1">
        <v>42165</v>
      </c>
      <c r="F67" t="s">
        <v>99</v>
      </c>
      <c r="G67" t="s">
        <v>363</v>
      </c>
      <c r="H67" t="s">
        <v>1807</v>
      </c>
      <c r="I67" t="s">
        <v>362</v>
      </c>
      <c r="J67">
        <v>1</v>
      </c>
      <c r="K67" t="s">
        <v>2405</v>
      </c>
      <c r="L67">
        <v>11950</v>
      </c>
      <c r="M67">
        <v>11950</v>
      </c>
      <c r="N67" t="s">
        <v>1869</v>
      </c>
      <c r="O67" t="s">
        <v>93</v>
      </c>
      <c r="P67" t="s">
        <v>95</v>
      </c>
      <c r="Q67" t="s">
        <v>194</v>
      </c>
      <c r="R67" t="s">
        <v>1733</v>
      </c>
      <c r="S67" t="s">
        <v>1457</v>
      </c>
      <c r="T67" t="s">
        <v>89</v>
      </c>
      <c r="V67" t="s">
        <v>2404</v>
      </c>
      <c r="W67">
        <v>5124956300</v>
      </c>
      <c r="X67" t="s">
        <v>1731</v>
      </c>
      <c r="Y67" t="s">
        <v>1803</v>
      </c>
      <c r="Z67" t="s">
        <v>99</v>
      </c>
      <c r="AA67">
        <v>78401</v>
      </c>
      <c r="AC67">
        <v>142</v>
      </c>
      <c r="AH67" t="s">
        <v>366</v>
      </c>
      <c r="AI67" t="s">
        <v>1727</v>
      </c>
      <c r="AJ67">
        <v>1</v>
      </c>
      <c r="AK67">
        <v>18721884</v>
      </c>
      <c r="AL67" t="b">
        <v>0</v>
      </c>
      <c r="AM67">
        <v>27.796079500000001</v>
      </c>
      <c r="AN67">
        <v>-97.457195600000006</v>
      </c>
      <c r="AO67" t="s">
        <v>1802</v>
      </c>
      <c r="AP67">
        <v>27.796079500000001</v>
      </c>
      <c r="AQ67">
        <v>-97.457195600000006</v>
      </c>
      <c r="AR67">
        <v>39333</v>
      </c>
      <c r="AS67" t="s">
        <v>1727</v>
      </c>
      <c r="AT67">
        <v>762928</v>
      </c>
      <c r="AU67" t="s">
        <v>96</v>
      </c>
      <c r="AX67" t="s">
        <v>89</v>
      </c>
    </row>
    <row r="68" spans="1:50">
      <c r="A68" s="2">
        <v>4223933601</v>
      </c>
      <c r="B68">
        <v>2</v>
      </c>
      <c r="C68" s="1">
        <v>41379</v>
      </c>
      <c r="D68" s="1">
        <v>41382</v>
      </c>
      <c r="E68" s="1">
        <v>42112</v>
      </c>
      <c r="F68" t="s">
        <v>99</v>
      </c>
      <c r="G68" t="s">
        <v>246</v>
      </c>
      <c r="H68" t="s">
        <v>1807</v>
      </c>
      <c r="I68" t="s">
        <v>318</v>
      </c>
      <c r="J68">
        <v>1</v>
      </c>
      <c r="K68" t="s">
        <v>2403</v>
      </c>
      <c r="L68">
        <v>6600</v>
      </c>
      <c r="M68">
        <v>6600</v>
      </c>
      <c r="N68" t="s">
        <v>1734</v>
      </c>
      <c r="O68" t="s">
        <v>1823</v>
      </c>
      <c r="P68" t="s">
        <v>95</v>
      </c>
      <c r="Q68" t="s">
        <v>94</v>
      </c>
      <c r="R68" t="s">
        <v>1733</v>
      </c>
      <c r="S68" t="s">
        <v>2402</v>
      </c>
      <c r="T68" t="s">
        <v>89</v>
      </c>
      <c r="V68" t="s">
        <v>2345</v>
      </c>
      <c r="W68" t="s">
        <v>1808</v>
      </c>
      <c r="X68" t="s">
        <v>1731</v>
      </c>
      <c r="Y68" t="s">
        <v>1803</v>
      </c>
      <c r="Z68" t="s">
        <v>99</v>
      </c>
      <c r="AA68">
        <v>78401</v>
      </c>
      <c r="AH68" t="s">
        <v>249</v>
      </c>
      <c r="AI68" t="s">
        <v>1727</v>
      </c>
      <c r="AJ68">
        <v>31</v>
      </c>
      <c r="AK68">
        <v>17626429</v>
      </c>
      <c r="AL68" t="b">
        <v>0</v>
      </c>
      <c r="AM68">
        <v>28.975186300000001</v>
      </c>
      <c r="AN68">
        <v>-96.592838900000004</v>
      </c>
      <c r="AO68" t="s">
        <v>1802</v>
      </c>
      <c r="AP68">
        <v>28.975186300000001</v>
      </c>
      <c r="AQ68">
        <v>-96.592838900000004</v>
      </c>
      <c r="AR68">
        <v>10778</v>
      </c>
      <c r="AS68" t="s">
        <v>1727</v>
      </c>
      <c r="AT68">
        <v>760787</v>
      </c>
      <c r="AU68" t="s">
        <v>96</v>
      </c>
      <c r="AX68" t="s">
        <v>89</v>
      </c>
    </row>
    <row r="69" spans="1:50">
      <c r="A69" s="2">
        <v>4212333137</v>
      </c>
      <c r="B69">
        <v>2</v>
      </c>
      <c r="C69" s="1">
        <v>41379</v>
      </c>
      <c r="D69" s="1">
        <v>41382</v>
      </c>
      <c r="E69" s="1">
        <v>42112</v>
      </c>
      <c r="F69" t="s">
        <v>99</v>
      </c>
      <c r="G69" t="s">
        <v>275</v>
      </c>
      <c r="H69" t="s">
        <v>1807</v>
      </c>
      <c r="I69" t="s">
        <v>2401</v>
      </c>
      <c r="J69">
        <v>1</v>
      </c>
      <c r="K69" t="s">
        <v>162</v>
      </c>
      <c r="L69">
        <v>3000</v>
      </c>
      <c r="M69">
        <v>3000</v>
      </c>
      <c r="N69" t="s">
        <v>1734</v>
      </c>
      <c r="O69" t="s">
        <v>1823</v>
      </c>
      <c r="P69" t="s">
        <v>95</v>
      </c>
      <c r="Q69" t="s">
        <v>194</v>
      </c>
      <c r="R69" t="s">
        <v>1733</v>
      </c>
      <c r="S69" t="s">
        <v>2400</v>
      </c>
      <c r="T69" t="s">
        <v>89</v>
      </c>
      <c r="V69" t="s">
        <v>2345</v>
      </c>
      <c r="W69">
        <v>3618823858</v>
      </c>
      <c r="X69" t="s">
        <v>1731</v>
      </c>
      <c r="Y69" t="s">
        <v>1803</v>
      </c>
      <c r="Z69" t="s">
        <v>99</v>
      </c>
      <c r="AA69">
        <v>78401</v>
      </c>
      <c r="AH69" t="s">
        <v>328</v>
      </c>
      <c r="AI69" t="s">
        <v>1727</v>
      </c>
      <c r="AJ69">
        <v>315</v>
      </c>
      <c r="AK69">
        <v>17389576</v>
      </c>
      <c r="AL69" t="b">
        <v>0</v>
      </c>
      <c r="AM69">
        <v>28.927189599999998</v>
      </c>
      <c r="AN69">
        <v>-97.409926400000003</v>
      </c>
      <c r="AO69" t="s">
        <v>1802</v>
      </c>
      <c r="AP69">
        <v>28.927189599999998</v>
      </c>
      <c r="AQ69">
        <v>-97.409926400000003</v>
      </c>
      <c r="AR69">
        <v>270481</v>
      </c>
      <c r="AS69" t="s">
        <v>1727</v>
      </c>
      <c r="AT69">
        <v>760732</v>
      </c>
      <c r="AU69" t="s">
        <v>96</v>
      </c>
      <c r="AV69" t="s">
        <v>164</v>
      </c>
      <c r="AW69" t="s">
        <v>163</v>
      </c>
      <c r="AX69" t="s">
        <v>89</v>
      </c>
    </row>
    <row r="70" spans="1:50" hidden="1">
      <c r="A70" s="2">
        <v>4246132385</v>
      </c>
      <c r="B70" t="s">
        <v>2397</v>
      </c>
      <c r="C70" s="1">
        <v>41373</v>
      </c>
      <c r="D70" s="1">
        <v>41376</v>
      </c>
      <c r="E70" s="1">
        <v>42106</v>
      </c>
      <c r="F70" t="s">
        <v>99</v>
      </c>
      <c r="G70" t="s">
        <v>886</v>
      </c>
      <c r="H70" t="s">
        <v>1807</v>
      </c>
      <c r="I70" t="s">
        <v>2399</v>
      </c>
      <c r="J70">
        <v>1</v>
      </c>
      <c r="K70" t="s">
        <v>2395</v>
      </c>
      <c r="L70">
        <v>12300</v>
      </c>
      <c r="M70">
        <v>12300</v>
      </c>
      <c r="N70" t="s">
        <v>1863</v>
      </c>
      <c r="O70" t="s">
        <v>1823</v>
      </c>
      <c r="P70" t="s">
        <v>95</v>
      </c>
      <c r="Q70" t="s">
        <v>194</v>
      </c>
      <c r="R70" t="s">
        <v>1733</v>
      </c>
      <c r="S70" t="s">
        <v>2394</v>
      </c>
      <c r="T70" t="s">
        <v>89</v>
      </c>
      <c r="V70" t="s">
        <v>2345</v>
      </c>
      <c r="W70">
        <v>3618823858</v>
      </c>
      <c r="X70" t="s">
        <v>1731</v>
      </c>
      <c r="Y70" t="s">
        <v>1803</v>
      </c>
      <c r="Z70" t="s">
        <v>99</v>
      </c>
      <c r="AA70">
        <v>78401</v>
      </c>
      <c r="AC70">
        <v>1</v>
      </c>
      <c r="AG70">
        <v>3</v>
      </c>
      <c r="AH70" t="s">
        <v>893</v>
      </c>
      <c r="AI70" t="s">
        <v>1727</v>
      </c>
      <c r="AJ70" t="s">
        <v>2398</v>
      </c>
      <c r="AK70">
        <v>17353218</v>
      </c>
      <c r="AL70" t="b">
        <v>0</v>
      </c>
      <c r="AM70">
        <v>31.292706899999999</v>
      </c>
      <c r="AN70">
        <v>-101.862616</v>
      </c>
      <c r="AO70" t="s">
        <v>137</v>
      </c>
      <c r="AP70">
        <v>31.292706899999999</v>
      </c>
      <c r="AQ70">
        <v>-101.862616</v>
      </c>
      <c r="AR70">
        <v>13824</v>
      </c>
      <c r="AS70" t="s">
        <v>1727</v>
      </c>
      <c r="AT70">
        <v>760393</v>
      </c>
      <c r="AU70" t="s">
        <v>888</v>
      </c>
      <c r="AV70" t="s">
        <v>888</v>
      </c>
      <c r="AX70" t="s">
        <v>89</v>
      </c>
    </row>
    <row r="71" spans="1:50" hidden="1">
      <c r="A71" s="2">
        <v>4246134396</v>
      </c>
      <c r="B71" t="s">
        <v>2397</v>
      </c>
      <c r="C71" s="1">
        <v>41373</v>
      </c>
      <c r="D71" s="1">
        <v>41375</v>
      </c>
      <c r="E71" s="1">
        <v>42105</v>
      </c>
      <c r="F71" t="s">
        <v>99</v>
      </c>
      <c r="G71" t="s">
        <v>886</v>
      </c>
      <c r="H71" t="s">
        <v>1807</v>
      </c>
      <c r="I71" t="s">
        <v>2396</v>
      </c>
      <c r="J71">
        <v>1</v>
      </c>
      <c r="K71" t="s">
        <v>2395</v>
      </c>
      <c r="L71">
        <v>11000</v>
      </c>
      <c r="M71">
        <v>11000</v>
      </c>
      <c r="N71" t="s">
        <v>1869</v>
      </c>
      <c r="O71" t="s">
        <v>1823</v>
      </c>
      <c r="P71" t="s">
        <v>95</v>
      </c>
      <c r="Q71" t="s">
        <v>404</v>
      </c>
      <c r="R71" t="s">
        <v>1733</v>
      </c>
      <c r="S71" t="s">
        <v>2394</v>
      </c>
      <c r="T71" t="s">
        <v>89</v>
      </c>
      <c r="V71" t="s">
        <v>2345</v>
      </c>
      <c r="W71">
        <v>3618823858</v>
      </c>
      <c r="X71" t="s">
        <v>1731</v>
      </c>
      <c r="Y71" t="s">
        <v>1803</v>
      </c>
      <c r="Z71" t="s">
        <v>99</v>
      </c>
      <c r="AA71">
        <v>78401</v>
      </c>
      <c r="AC71">
        <v>2</v>
      </c>
      <c r="AG71">
        <v>3</v>
      </c>
      <c r="AH71" t="s">
        <v>2393</v>
      </c>
      <c r="AI71" t="s">
        <v>1727</v>
      </c>
      <c r="AJ71" t="s">
        <v>2392</v>
      </c>
      <c r="AK71">
        <v>18581143</v>
      </c>
      <c r="AL71" t="b">
        <v>0</v>
      </c>
      <c r="AM71">
        <v>31.291374900000001</v>
      </c>
      <c r="AN71">
        <v>-101.852885</v>
      </c>
      <c r="AO71" t="s">
        <v>137</v>
      </c>
      <c r="AP71">
        <v>31.295032299999999</v>
      </c>
      <c r="AQ71">
        <v>-101.86490499999999</v>
      </c>
      <c r="AR71">
        <v>18277</v>
      </c>
      <c r="AS71" t="s">
        <v>1727</v>
      </c>
      <c r="AT71">
        <v>760396</v>
      </c>
      <c r="AU71" t="s">
        <v>888</v>
      </c>
      <c r="AV71" t="s">
        <v>888</v>
      </c>
      <c r="AX71" t="s">
        <v>89</v>
      </c>
    </row>
    <row r="72" spans="1:50" hidden="1">
      <c r="A72" s="2">
        <v>4248101777</v>
      </c>
      <c r="B72">
        <v>3</v>
      </c>
      <c r="C72" s="1">
        <v>41360</v>
      </c>
      <c r="D72" s="1">
        <v>41387</v>
      </c>
      <c r="E72" s="1">
        <v>42117</v>
      </c>
      <c r="F72" t="s">
        <v>99</v>
      </c>
      <c r="G72" t="s">
        <v>142</v>
      </c>
      <c r="H72" t="s">
        <v>1807</v>
      </c>
      <c r="I72" t="s">
        <v>153</v>
      </c>
      <c r="J72">
        <v>7</v>
      </c>
      <c r="K72" t="s">
        <v>162</v>
      </c>
      <c r="L72">
        <v>7313</v>
      </c>
      <c r="M72">
        <v>7313</v>
      </c>
      <c r="N72" t="s">
        <v>1869</v>
      </c>
      <c r="O72" t="s">
        <v>1823</v>
      </c>
      <c r="P72" t="s">
        <v>95</v>
      </c>
      <c r="Q72" t="s">
        <v>94</v>
      </c>
      <c r="R72" t="s">
        <v>1733</v>
      </c>
      <c r="S72" t="s">
        <v>2369</v>
      </c>
      <c r="T72" t="s">
        <v>89</v>
      </c>
      <c r="V72" t="s">
        <v>2345</v>
      </c>
      <c r="W72">
        <v>3618823858</v>
      </c>
      <c r="X72" t="s">
        <v>1731</v>
      </c>
      <c r="Y72" t="s">
        <v>1803</v>
      </c>
      <c r="Z72" t="s">
        <v>99</v>
      </c>
      <c r="AA72">
        <v>78401</v>
      </c>
      <c r="AC72">
        <v>25</v>
      </c>
      <c r="AH72" t="s">
        <v>145</v>
      </c>
      <c r="AI72" t="s">
        <v>1727</v>
      </c>
      <c r="AJ72">
        <v>288</v>
      </c>
      <c r="AK72">
        <v>16324410</v>
      </c>
      <c r="AL72" t="b">
        <v>0</v>
      </c>
      <c r="AM72">
        <v>29.064524200000001</v>
      </c>
      <c r="AN72">
        <v>-96.378085900000002</v>
      </c>
      <c r="AO72" t="s">
        <v>1802</v>
      </c>
      <c r="AP72">
        <v>29.064524200000001</v>
      </c>
      <c r="AQ72">
        <v>-96.378085900000002</v>
      </c>
      <c r="AR72">
        <v>229081</v>
      </c>
      <c r="AS72" t="s">
        <v>1727</v>
      </c>
      <c r="AT72">
        <v>759624</v>
      </c>
      <c r="AU72" t="s">
        <v>108</v>
      </c>
      <c r="AX72" t="s">
        <v>89</v>
      </c>
    </row>
    <row r="73" spans="1:50">
      <c r="A73" s="2">
        <v>4202533863</v>
      </c>
      <c r="B73">
        <v>2</v>
      </c>
      <c r="C73" s="1">
        <v>41352</v>
      </c>
      <c r="D73" s="1">
        <v>41353</v>
      </c>
      <c r="E73" s="1">
        <v>42083</v>
      </c>
      <c r="F73" t="s">
        <v>99</v>
      </c>
      <c r="G73" t="s">
        <v>161</v>
      </c>
      <c r="H73" t="s">
        <v>1807</v>
      </c>
      <c r="I73" t="s">
        <v>2391</v>
      </c>
      <c r="J73">
        <v>1</v>
      </c>
      <c r="K73" t="s">
        <v>2138</v>
      </c>
      <c r="L73">
        <v>4000</v>
      </c>
      <c r="M73">
        <v>4000</v>
      </c>
      <c r="N73" t="s">
        <v>1734</v>
      </c>
      <c r="O73" t="s">
        <v>1823</v>
      </c>
      <c r="P73" t="s">
        <v>95</v>
      </c>
      <c r="Q73" t="s">
        <v>2025</v>
      </c>
      <c r="R73" t="s">
        <v>1733</v>
      </c>
      <c r="S73" t="s">
        <v>2137</v>
      </c>
      <c r="T73" t="s">
        <v>89</v>
      </c>
      <c r="V73" t="s">
        <v>2345</v>
      </c>
      <c r="W73">
        <v>3618823858</v>
      </c>
      <c r="X73" t="s">
        <v>1731</v>
      </c>
      <c r="Y73" t="s">
        <v>1803</v>
      </c>
      <c r="Z73" t="s">
        <v>99</v>
      </c>
      <c r="AA73">
        <v>78401</v>
      </c>
      <c r="AH73" t="s">
        <v>769</v>
      </c>
      <c r="AI73" t="s">
        <v>1727</v>
      </c>
      <c r="AJ73">
        <v>271</v>
      </c>
      <c r="AK73">
        <v>15969303</v>
      </c>
      <c r="AL73" t="b">
        <v>0</v>
      </c>
      <c r="AM73">
        <v>28.450521200000001</v>
      </c>
      <c r="AN73">
        <v>-97.847913899999995</v>
      </c>
      <c r="AO73" t="s">
        <v>1802</v>
      </c>
      <c r="AP73">
        <v>28.450521200000001</v>
      </c>
      <c r="AQ73">
        <v>-97.847913899999995</v>
      </c>
      <c r="AS73" t="s">
        <v>1727</v>
      </c>
      <c r="AT73">
        <v>758955</v>
      </c>
      <c r="AU73" t="s">
        <v>96</v>
      </c>
      <c r="AV73" t="s">
        <v>164</v>
      </c>
      <c r="AW73" t="s">
        <v>163</v>
      </c>
      <c r="AX73" t="s">
        <v>89</v>
      </c>
    </row>
    <row r="74" spans="1:50">
      <c r="A74" s="2">
        <v>4248135287</v>
      </c>
      <c r="B74">
        <v>3</v>
      </c>
      <c r="C74" s="1">
        <v>41324</v>
      </c>
      <c r="D74" s="1">
        <v>41327</v>
      </c>
      <c r="E74" s="1">
        <v>42057</v>
      </c>
      <c r="F74" t="s">
        <v>99</v>
      </c>
      <c r="G74" t="s">
        <v>142</v>
      </c>
      <c r="H74" t="s">
        <v>1807</v>
      </c>
      <c r="I74" t="s">
        <v>258</v>
      </c>
      <c r="J74">
        <v>1</v>
      </c>
      <c r="K74" t="s">
        <v>2371</v>
      </c>
      <c r="L74">
        <v>7500</v>
      </c>
      <c r="M74">
        <v>7500</v>
      </c>
      <c r="N74" t="s">
        <v>1734</v>
      </c>
      <c r="O74" t="s">
        <v>1823</v>
      </c>
      <c r="P74" t="s">
        <v>95</v>
      </c>
      <c r="Q74" t="s">
        <v>194</v>
      </c>
      <c r="R74" t="s">
        <v>1733</v>
      </c>
      <c r="S74" t="s">
        <v>2369</v>
      </c>
      <c r="T74" t="s">
        <v>89</v>
      </c>
      <c r="V74" t="s">
        <v>2345</v>
      </c>
      <c r="W74">
        <v>3618823858</v>
      </c>
      <c r="X74" t="s">
        <v>1731</v>
      </c>
      <c r="Y74" t="s">
        <v>1803</v>
      </c>
      <c r="Z74" t="s">
        <v>99</v>
      </c>
      <c r="AA74">
        <v>78401</v>
      </c>
      <c r="AC74">
        <v>23</v>
      </c>
      <c r="AH74" t="s">
        <v>145</v>
      </c>
      <c r="AI74" t="s">
        <v>1727</v>
      </c>
      <c r="AJ74">
        <v>287</v>
      </c>
      <c r="AK74">
        <v>16984235</v>
      </c>
      <c r="AL74" t="b">
        <v>0</v>
      </c>
      <c r="AM74">
        <v>29.0571737</v>
      </c>
      <c r="AN74">
        <v>-96.393607399999993</v>
      </c>
      <c r="AO74" t="s">
        <v>1802</v>
      </c>
      <c r="AP74">
        <v>29.0571737</v>
      </c>
      <c r="AQ74">
        <v>-96.393607399999993</v>
      </c>
      <c r="AR74">
        <v>279165</v>
      </c>
      <c r="AS74" t="s">
        <v>1727</v>
      </c>
      <c r="AT74">
        <v>757079</v>
      </c>
      <c r="AU74" t="s">
        <v>108</v>
      </c>
      <c r="AX74" t="s">
        <v>89</v>
      </c>
    </row>
    <row r="75" spans="1:50">
      <c r="A75" s="2">
        <v>4224532756</v>
      </c>
      <c r="B75">
        <v>3</v>
      </c>
      <c r="C75" s="1">
        <v>41292</v>
      </c>
      <c r="D75" s="1">
        <v>41305</v>
      </c>
      <c r="E75" s="1">
        <v>42035</v>
      </c>
      <c r="F75" t="s">
        <v>99</v>
      </c>
      <c r="G75" t="s">
        <v>105</v>
      </c>
      <c r="H75" t="s">
        <v>1807</v>
      </c>
      <c r="I75" t="s">
        <v>261</v>
      </c>
      <c r="J75">
        <v>2</v>
      </c>
      <c r="K75" t="s">
        <v>2390</v>
      </c>
      <c r="L75">
        <v>7200</v>
      </c>
      <c r="M75">
        <v>7200</v>
      </c>
      <c r="N75" t="s">
        <v>1734</v>
      </c>
      <c r="O75" t="s">
        <v>1823</v>
      </c>
      <c r="P75" t="s">
        <v>95</v>
      </c>
      <c r="Q75" t="s">
        <v>94</v>
      </c>
      <c r="R75" t="s">
        <v>1733</v>
      </c>
      <c r="S75" t="s">
        <v>2053</v>
      </c>
      <c r="T75" t="s">
        <v>89</v>
      </c>
      <c r="V75" t="s">
        <v>2345</v>
      </c>
      <c r="W75">
        <v>3618823858</v>
      </c>
      <c r="X75" t="s">
        <v>1731</v>
      </c>
      <c r="Y75" t="s">
        <v>1803</v>
      </c>
      <c r="Z75" t="s">
        <v>99</v>
      </c>
      <c r="AA75">
        <v>78401</v>
      </c>
      <c r="AH75" t="s">
        <v>2389</v>
      </c>
      <c r="AI75" t="s">
        <v>1727</v>
      </c>
      <c r="AJ75">
        <v>22</v>
      </c>
      <c r="AK75">
        <v>18463605</v>
      </c>
      <c r="AL75" t="b">
        <v>1</v>
      </c>
      <c r="AM75">
        <v>29.745602699999999</v>
      </c>
      <c r="AN75">
        <v>-94.262586400000004</v>
      </c>
      <c r="AO75" t="s">
        <v>1802</v>
      </c>
      <c r="AP75">
        <v>29.745602699999999</v>
      </c>
      <c r="AQ75">
        <v>-94.262586400000004</v>
      </c>
      <c r="AR75">
        <v>26262</v>
      </c>
      <c r="AS75" t="s">
        <v>1727</v>
      </c>
      <c r="AT75">
        <v>755094</v>
      </c>
      <c r="AU75" t="s">
        <v>108</v>
      </c>
      <c r="AX75" t="s">
        <v>89</v>
      </c>
    </row>
    <row r="76" spans="1:50">
      <c r="A76" s="2">
        <v>4232132354</v>
      </c>
      <c r="B76">
        <v>3</v>
      </c>
      <c r="C76" s="1">
        <v>41282</v>
      </c>
      <c r="D76" s="1">
        <v>41289</v>
      </c>
      <c r="E76" s="1">
        <v>42019</v>
      </c>
      <c r="F76" t="s">
        <v>99</v>
      </c>
      <c r="G76" t="s">
        <v>117</v>
      </c>
      <c r="H76" t="s">
        <v>1807</v>
      </c>
      <c r="I76" t="s">
        <v>254</v>
      </c>
      <c r="J76">
        <v>2</v>
      </c>
      <c r="K76" t="s">
        <v>2388</v>
      </c>
      <c r="L76">
        <v>12600</v>
      </c>
      <c r="M76">
        <v>12600</v>
      </c>
      <c r="N76" t="s">
        <v>1734</v>
      </c>
      <c r="O76" t="s">
        <v>1823</v>
      </c>
      <c r="P76" t="s">
        <v>95</v>
      </c>
      <c r="Q76" t="s">
        <v>94</v>
      </c>
      <c r="R76" t="s">
        <v>1733</v>
      </c>
      <c r="S76" t="s">
        <v>2385</v>
      </c>
      <c r="T76" t="s">
        <v>89</v>
      </c>
      <c r="V76" t="s">
        <v>2345</v>
      </c>
      <c r="W76">
        <v>3618823858</v>
      </c>
      <c r="X76" t="s">
        <v>1731</v>
      </c>
      <c r="Y76" t="s">
        <v>1803</v>
      </c>
      <c r="Z76" t="s">
        <v>99</v>
      </c>
      <c r="AA76">
        <v>78401</v>
      </c>
      <c r="AC76">
        <v>5</v>
      </c>
      <c r="AH76" t="s">
        <v>257</v>
      </c>
      <c r="AI76" t="s">
        <v>1727</v>
      </c>
      <c r="AJ76">
        <v>140</v>
      </c>
      <c r="AK76">
        <v>17050287</v>
      </c>
      <c r="AL76" t="b">
        <v>0</v>
      </c>
      <c r="AM76">
        <v>28.730435</v>
      </c>
      <c r="AN76">
        <v>-96.314658199999997</v>
      </c>
      <c r="AO76" t="s">
        <v>1802</v>
      </c>
      <c r="AP76">
        <v>28.730435</v>
      </c>
      <c r="AQ76">
        <v>-96.314658199999997</v>
      </c>
      <c r="AR76">
        <v>279199</v>
      </c>
      <c r="AS76" t="s">
        <v>1727</v>
      </c>
      <c r="AT76">
        <v>754327</v>
      </c>
      <c r="AU76" t="s">
        <v>108</v>
      </c>
      <c r="AX76" t="s">
        <v>89</v>
      </c>
    </row>
    <row r="77" spans="1:50" hidden="1">
      <c r="A77" s="2">
        <v>4223933396</v>
      </c>
      <c r="B77">
        <v>2</v>
      </c>
      <c r="C77" s="1">
        <v>41221</v>
      </c>
      <c r="D77" s="1">
        <v>41228</v>
      </c>
      <c r="E77" s="1">
        <v>41958</v>
      </c>
      <c r="F77" t="s">
        <v>99</v>
      </c>
      <c r="G77" t="s">
        <v>246</v>
      </c>
      <c r="H77" t="s">
        <v>1807</v>
      </c>
      <c r="I77" t="s">
        <v>322</v>
      </c>
      <c r="J77" t="s">
        <v>323</v>
      </c>
      <c r="K77" t="s">
        <v>356</v>
      </c>
      <c r="L77">
        <v>4500</v>
      </c>
      <c r="M77">
        <v>4500</v>
      </c>
      <c r="N77" t="s">
        <v>1869</v>
      </c>
      <c r="O77" t="s">
        <v>1823</v>
      </c>
      <c r="P77" t="s">
        <v>95</v>
      </c>
      <c r="Q77" t="s">
        <v>94</v>
      </c>
      <c r="R77" t="s">
        <v>1733</v>
      </c>
      <c r="S77" t="s">
        <v>2387</v>
      </c>
      <c r="T77" t="s">
        <v>89</v>
      </c>
      <c r="V77" t="s">
        <v>2345</v>
      </c>
      <c r="W77">
        <v>3618823858</v>
      </c>
      <c r="X77" t="s">
        <v>1731</v>
      </c>
      <c r="Y77" t="s">
        <v>1803</v>
      </c>
      <c r="Z77" t="s">
        <v>99</v>
      </c>
      <c r="AA77">
        <v>78401</v>
      </c>
      <c r="AH77" t="s">
        <v>325</v>
      </c>
      <c r="AI77" t="s">
        <v>1727</v>
      </c>
      <c r="AJ77">
        <v>120</v>
      </c>
      <c r="AK77">
        <v>16567591</v>
      </c>
      <c r="AL77" t="b">
        <v>0</v>
      </c>
      <c r="AM77">
        <v>29.129924200000001</v>
      </c>
      <c r="AN77">
        <v>-96.823633099999995</v>
      </c>
      <c r="AO77" t="s">
        <v>1802</v>
      </c>
      <c r="AP77">
        <v>29.129924200000001</v>
      </c>
      <c r="AQ77">
        <v>-96.823633099999995</v>
      </c>
      <c r="AR77">
        <v>270531</v>
      </c>
      <c r="AS77" t="s">
        <v>1727</v>
      </c>
      <c r="AT77">
        <v>751204</v>
      </c>
      <c r="AU77" t="s">
        <v>96</v>
      </c>
      <c r="AX77" t="s">
        <v>89</v>
      </c>
    </row>
    <row r="78" spans="1:50" hidden="1">
      <c r="A78" s="2">
        <v>4232130214</v>
      </c>
      <c r="B78">
        <v>3</v>
      </c>
      <c r="C78" s="1">
        <v>41192</v>
      </c>
      <c r="D78" s="1">
        <v>41199</v>
      </c>
      <c r="E78" s="1">
        <v>41929</v>
      </c>
      <c r="F78" t="s">
        <v>99</v>
      </c>
      <c r="G78" t="s">
        <v>117</v>
      </c>
      <c r="H78" t="s">
        <v>1807</v>
      </c>
      <c r="I78" t="s">
        <v>254</v>
      </c>
      <c r="J78">
        <v>1</v>
      </c>
      <c r="K78" t="s">
        <v>2386</v>
      </c>
      <c r="L78">
        <v>10300</v>
      </c>
      <c r="M78">
        <v>10300</v>
      </c>
      <c r="N78" t="s">
        <v>1863</v>
      </c>
      <c r="O78" t="s">
        <v>1823</v>
      </c>
      <c r="P78" t="s">
        <v>95</v>
      </c>
      <c r="Q78" t="s">
        <v>94</v>
      </c>
      <c r="R78" t="s">
        <v>1733</v>
      </c>
      <c r="S78" t="s">
        <v>2385</v>
      </c>
      <c r="T78" t="s">
        <v>89</v>
      </c>
      <c r="U78" s="1">
        <v>41208</v>
      </c>
      <c r="V78" t="s">
        <v>2345</v>
      </c>
      <c r="W78">
        <v>3618823858</v>
      </c>
      <c r="X78" t="s">
        <v>1731</v>
      </c>
      <c r="Y78" t="s">
        <v>1803</v>
      </c>
      <c r="Z78" t="s">
        <v>99</v>
      </c>
      <c r="AA78">
        <v>78401</v>
      </c>
      <c r="AC78">
        <v>5</v>
      </c>
      <c r="AH78" t="s">
        <v>257</v>
      </c>
      <c r="AI78" t="s">
        <v>1727</v>
      </c>
      <c r="AJ78">
        <v>140</v>
      </c>
      <c r="AK78">
        <v>17612938</v>
      </c>
      <c r="AM78">
        <v>28.732615599999999</v>
      </c>
      <c r="AN78">
        <v>-96.3153054</v>
      </c>
      <c r="AO78" t="s">
        <v>1802</v>
      </c>
      <c r="AP78">
        <v>28.732615599999999</v>
      </c>
      <c r="AQ78">
        <v>-96.3153054</v>
      </c>
      <c r="AR78">
        <v>272614</v>
      </c>
      <c r="AS78" t="s">
        <v>1727</v>
      </c>
      <c r="AT78">
        <v>749683</v>
      </c>
      <c r="AU78" t="s">
        <v>108</v>
      </c>
      <c r="AX78" t="s">
        <v>89</v>
      </c>
    </row>
    <row r="79" spans="1:50" hidden="1">
      <c r="A79" s="2">
        <v>4208930107</v>
      </c>
      <c r="B79">
        <v>3</v>
      </c>
      <c r="C79" s="1">
        <v>41159</v>
      </c>
      <c r="D79" s="1">
        <v>41178</v>
      </c>
      <c r="E79" s="1">
        <v>41908</v>
      </c>
      <c r="F79" t="s">
        <v>99</v>
      </c>
      <c r="G79" t="s">
        <v>179</v>
      </c>
      <c r="H79" t="s">
        <v>1807</v>
      </c>
      <c r="I79" t="s">
        <v>2384</v>
      </c>
      <c r="J79">
        <v>1</v>
      </c>
      <c r="K79" t="s">
        <v>356</v>
      </c>
      <c r="L79">
        <v>8300</v>
      </c>
      <c r="M79">
        <v>8300</v>
      </c>
      <c r="N79" t="s">
        <v>1863</v>
      </c>
      <c r="O79" t="s">
        <v>1823</v>
      </c>
      <c r="P79" t="s">
        <v>95</v>
      </c>
      <c r="Q79" t="s">
        <v>194</v>
      </c>
      <c r="R79" t="s">
        <v>1733</v>
      </c>
      <c r="S79" t="s">
        <v>2380</v>
      </c>
      <c r="T79" t="s">
        <v>89</v>
      </c>
      <c r="V79" t="s">
        <v>2345</v>
      </c>
      <c r="W79">
        <v>3618823858</v>
      </c>
      <c r="X79" t="s">
        <v>1731</v>
      </c>
      <c r="Y79" t="s">
        <v>1803</v>
      </c>
      <c r="Z79" t="s">
        <v>99</v>
      </c>
      <c r="AA79">
        <v>78401</v>
      </c>
      <c r="AC79">
        <v>3</v>
      </c>
      <c r="AH79" t="s">
        <v>231</v>
      </c>
      <c r="AI79" t="s">
        <v>1727</v>
      </c>
      <c r="AJ79">
        <v>728</v>
      </c>
      <c r="AK79">
        <v>18713337</v>
      </c>
      <c r="AL79" t="b">
        <v>0</v>
      </c>
      <c r="AM79">
        <v>29.418564799999999</v>
      </c>
      <c r="AN79">
        <v>-96.639540299999993</v>
      </c>
      <c r="AO79" t="s">
        <v>1802</v>
      </c>
      <c r="AP79">
        <v>29.418564799999999</v>
      </c>
      <c r="AQ79">
        <v>-96.639540299999993</v>
      </c>
      <c r="AR79">
        <v>9949</v>
      </c>
      <c r="AS79" t="s">
        <v>1727</v>
      </c>
      <c r="AT79">
        <v>747858</v>
      </c>
      <c r="AU79" t="s">
        <v>108</v>
      </c>
      <c r="AV79" t="s">
        <v>181</v>
      </c>
      <c r="AX79" t="s">
        <v>89</v>
      </c>
    </row>
    <row r="80" spans="1:50" hidden="1">
      <c r="A80" s="2">
        <v>4228530061</v>
      </c>
      <c r="B80">
        <v>2</v>
      </c>
      <c r="C80" s="1">
        <v>41159</v>
      </c>
      <c r="D80" s="1">
        <v>41178</v>
      </c>
      <c r="E80" s="1">
        <v>41908</v>
      </c>
      <c r="F80" t="s">
        <v>99</v>
      </c>
      <c r="G80" t="s">
        <v>228</v>
      </c>
      <c r="H80" t="s">
        <v>1807</v>
      </c>
      <c r="I80" t="s">
        <v>227</v>
      </c>
      <c r="J80">
        <v>2</v>
      </c>
      <c r="K80" t="s">
        <v>356</v>
      </c>
      <c r="L80">
        <v>8300</v>
      </c>
      <c r="M80">
        <v>8300</v>
      </c>
      <c r="N80" t="s">
        <v>1863</v>
      </c>
      <c r="O80" t="s">
        <v>1823</v>
      </c>
      <c r="P80" t="s">
        <v>95</v>
      </c>
      <c r="Q80" t="s">
        <v>194</v>
      </c>
      <c r="R80" t="s">
        <v>1733</v>
      </c>
      <c r="S80" t="s">
        <v>2380</v>
      </c>
      <c r="T80" t="s">
        <v>89</v>
      </c>
      <c r="V80" t="s">
        <v>2345</v>
      </c>
      <c r="W80">
        <v>3618823858</v>
      </c>
      <c r="X80" t="s">
        <v>1731</v>
      </c>
      <c r="Y80" t="s">
        <v>1803</v>
      </c>
      <c r="Z80" t="s">
        <v>99</v>
      </c>
      <c r="AA80">
        <v>78401</v>
      </c>
      <c r="AC80">
        <v>3</v>
      </c>
      <c r="AH80" t="s">
        <v>231</v>
      </c>
      <c r="AI80" t="s">
        <v>1727</v>
      </c>
      <c r="AJ80">
        <v>247</v>
      </c>
      <c r="AK80">
        <v>16167309</v>
      </c>
      <c r="AL80" t="b">
        <v>0</v>
      </c>
      <c r="AM80">
        <v>29.419818200000002</v>
      </c>
      <c r="AN80">
        <v>-96.644786400000001</v>
      </c>
      <c r="AO80" t="s">
        <v>1802</v>
      </c>
      <c r="AP80">
        <v>29.419818200000002</v>
      </c>
      <c r="AQ80">
        <v>-96.644786400000001</v>
      </c>
      <c r="AR80">
        <v>9949</v>
      </c>
      <c r="AS80" t="s">
        <v>1727</v>
      </c>
      <c r="AT80">
        <v>747856</v>
      </c>
      <c r="AU80" t="s">
        <v>96</v>
      </c>
      <c r="AV80" t="s">
        <v>164</v>
      </c>
      <c r="AW80" t="s">
        <v>163</v>
      </c>
      <c r="AX80" t="s">
        <v>89</v>
      </c>
    </row>
    <row r="81" spans="1:50">
      <c r="A81" s="2">
        <v>4229735189</v>
      </c>
      <c r="B81">
        <v>2</v>
      </c>
      <c r="C81" s="1">
        <v>41110</v>
      </c>
      <c r="D81" s="1">
        <v>41124</v>
      </c>
      <c r="E81" s="1">
        <v>41854</v>
      </c>
      <c r="F81" t="s">
        <v>99</v>
      </c>
      <c r="G81" t="s">
        <v>439</v>
      </c>
      <c r="H81" t="s">
        <v>1807</v>
      </c>
      <c r="I81" t="s">
        <v>2383</v>
      </c>
      <c r="J81">
        <v>1</v>
      </c>
      <c r="K81" t="s">
        <v>2382</v>
      </c>
      <c r="L81">
        <v>3300</v>
      </c>
      <c r="M81">
        <v>3300</v>
      </c>
      <c r="N81" t="s">
        <v>1734</v>
      </c>
      <c r="O81" t="s">
        <v>1823</v>
      </c>
      <c r="P81" t="s">
        <v>95</v>
      </c>
      <c r="Q81" t="s">
        <v>194</v>
      </c>
      <c r="R81" t="s">
        <v>1733</v>
      </c>
      <c r="S81" t="s">
        <v>1822</v>
      </c>
      <c r="T81" t="s">
        <v>89</v>
      </c>
      <c r="V81" t="s">
        <v>2345</v>
      </c>
      <c r="W81">
        <v>3618823858</v>
      </c>
      <c r="X81" t="s">
        <v>1731</v>
      </c>
      <c r="Y81" t="s">
        <v>1803</v>
      </c>
      <c r="Z81" t="s">
        <v>99</v>
      </c>
      <c r="AA81">
        <v>78401</v>
      </c>
      <c r="AH81" t="s">
        <v>616</v>
      </c>
      <c r="AI81" t="s">
        <v>1727</v>
      </c>
      <c r="AJ81">
        <v>146</v>
      </c>
      <c r="AK81">
        <v>16203912</v>
      </c>
      <c r="AL81" t="b">
        <v>0</v>
      </c>
      <c r="AM81">
        <v>28.386517999999999</v>
      </c>
      <c r="AN81">
        <v>-98.143682900000002</v>
      </c>
      <c r="AO81" t="s">
        <v>1802</v>
      </c>
      <c r="AP81">
        <v>28.386517999999999</v>
      </c>
      <c r="AQ81">
        <v>-98.143682900000002</v>
      </c>
      <c r="AS81" t="s">
        <v>1727</v>
      </c>
      <c r="AT81">
        <v>745057</v>
      </c>
      <c r="AU81" t="s">
        <v>96</v>
      </c>
      <c r="AV81" t="s">
        <v>164</v>
      </c>
      <c r="AW81" t="s">
        <v>163</v>
      </c>
      <c r="AX81" t="s">
        <v>89</v>
      </c>
    </row>
    <row r="82" spans="1:50" hidden="1">
      <c r="A82" s="2">
        <v>4240932951</v>
      </c>
      <c r="B82">
        <v>4</v>
      </c>
      <c r="C82" s="1">
        <v>41082</v>
      </c>
      <c r="D82" s="1">
        <v>41115</v>
      </c>
      <c r="E82" s="1">
        <v>41845</v>
      </c>
      <c r="F82" t="s">
        <v>99</v>
      </c>
      <c r="G82" t="s">
        <v>293</v>
      </c>
      <c r="H82" t="s">
        <v>1807</v>
      </c>
      <c r="I82" t="s">
        <v>381</v>
      </c>
      <c r="J82">
        <v>1</v>
      </c>
      <c r="L82">
        <v>5000</v>
      </c>
      <c r="M82">
        <v>5000</v>
      </c>
      <c r="N82" t="s">
        <v>1869</v>
      </c>
      <c r="O82" t="s">
        <v>1823</v>
      </c>
      <c r="P82" t="s">
        <v>95</v>
      </c>
      <c r="Q82" t="s">
        <v>94</v>
      </c>
      <c r="R82" t="s">
        <v>1733</v>
      </c>
      <c r="S82" t="s">
        <v>2356</v>
      </c>
      <c r="T82" t="s">
        <v>89</v>
      </c>
      <c r="V82" t="s">
        <v>2345</v>
      </c>
      <c r="W82">
        <v>3618823858</v>
      </c>
      <c r="X82" t="s">
        <v>1731</v>
      </c>
      <c r="Y82" t="s">
        <v>1803</v>
      </c>
      <c r="Z82" t="s">
        <v>99</v>
      </c>
      <c r="AA82">
        <v>78401</v>
      </c>
      <c r="AH82" t="s">
        <v>353</v>
      </c>
      <c r="AI82" t="s">
        <v>1727</v>
      </c>
      <c r="AJ82">
        <v>227</v>
      </c>
      <c r="AK82">
        <v>17130694</v>
      </c>
      <c r="AL82" t="b">
        <v>0</v>
      </c>
      <c r="AM82">
        <v>28.014997300000001</v>
      </c>
      <c r="AN82">
        <v>-97.387589199999994</v>
      </c>
      <c r="AO82" t="s">
        <v>1802</v>
      </c>
      <c r="AP82">
        <v>28.014997300000001</v>
      </c>
      <c r="AQ82">
        <v>-97.387589199999994</v>
      </c>
      <c r="AR82">
        <v>13724</v>
      </c>
      <c r="AS82" t="s">
        <v>1727</v>
      </c>
      <c r="AT82">
        <v>743407</v>
      </c>
      <c r="AU82" t="s">
        <v>96</v>
      </c>
      <c r="AX82" t="s">
        <v>89</v>
      </c>
    </row>
    <row r="83" spans="1:50" hidden="1">
      <c r="A83" s="2">
        <v>4228530515</v>
      </c>
      <c r="B83">
        <v>2</v>
      </c>
      <c r="C83" s="1">
        <v>41050</v>
      </c>
      <c r="D83" s="1">
        <v>41072</v>
      </c>
      <c r="E83" s="1">
        <v>41802</v>
      </c>
      <c r="F83" t="s">
        <v>99</v>
      </c>
      <c r="G83" t="s">
        <v>228</v>
      </c>
      <c r="H83" t="s">
        <v>1807</v>
      </c>
      <c r="I83" t="s">
        <v>2381</v>
      </c>
      <c r="J83">
        <v>1</v>
      </c>
      <c r="K83" t="s">
        <v>356</v>
      </c>
      <c r="L83">
        <v>8400</v>
      </c>
      <c r="M83">
        <v>8400</v>
      </c>
      <c r="N83" t="s">
        <v>1863</v>
      </c>
      <c r="O83" t="s">
        <v>1823</v>
      </c>
      <c r="P83" t="s">
        <v>95</v>
      </c>
      <c r="Q83" t="s">
        <v>194</v>
      </c>
      <c r="R83" t="s">
        <v>1733</v>
      </c>
      <c r="S83" t="s">
        <v>2380</v>
      </c>
      <c r="T83" t="s">
        <v>89</v>
      </c>
      <c r="V83" t="s">
        <v>2345</v>
      </c>
      <c r="W83">
        <v>3618823858</v>
      </c>
      <c r="X83" t="s">
        <v>1731</v>
      </c>
      <c r="Y83" t="s">
        <v>1803</v>
      </c>
      <c r="Z83" t="s">
        <v>99</v>
      </c>
      <c r="AA83">
        <v>78401</v>
      </c>
      <c r="AC83">
        <v>3</v>
      </c>
      <c r="AH83" t="s">
        <v>231</v>
      </c>
      <c r="AI83" t="s">
        <v>1727</v>
      </c>
      <c r="AJ83">
        <v>247</v>
      </c>
      <c r="AK83">
        <v>18569783</v>
      </c>
      <c r="AL83" t="b">
        <v>0</v>
      </c>
      <c r="AM83">
        <v>29.4188136</v>
      </c>
      <c r="AN83">
        <v>-96.650168500000007</v>
      </c>
      <c r="AO83" t="s">
        <v>1802</v>
      </c>
      <c r="AP83">
        <v>29.4188136</v>
      </c>
      <c r="AQ83">
        <v>-96.650168500000007</v>
      </c>
      <c r="AR83">
        <v>11040</v>
      </c>
      <c r="AS83" t="s">
        <v>1727</v>
      </c>
      <c r="AT83">
        <v>741172</v>
      </c>
      <c r="AU83" t="s">
        <v>96</v>
      </c>
      <c r="AV83" t="s">
        <v>164</v>
      </c>
      <c r="AW83" t="s">
        <v>163</v>
      </c>
      <c r="AX83" t="s">
        <v>89</v>
      </c>
    </row>
    <row r="84" spans="1:50" hidden="1">
      <c r="A84" s="2">
        <v>4240901423</v>
      </c>
      <c r="B84">
        <v>4</v>
      </c>
      <c r="C84" s="1">
        <v>41039</v>
      </c>
      <c r="D84" s="1">
        <v>41065</v>
      </c>
      <c r="E84" s="1">
        <v>41795</v>
      </c>
      <c r="F84" t="s">
        <v>99</v>
      </c>
      <c r="G84" t="s">
        <v>293</v>
      </c>
      <c r="H84" t="s">
        <v>1807</v>
      </c>
      <c r="I84" t="s">
        <v>381</v>
      </c>
      <c r="J84" t="s">
        <v>338</v>
      </c>
      <c r="L84">
        <v>4015</v>
      </c>
      <c r="M84">
        <v>4015</v>
      </c>
      <c r="N84" t="s">
        <v>1863</v>
      </c>
      <c r="O84" t="s">
        <v>1750</v>
      </c>
      <c r="P84" t="s">
        <v>95</v>
      </c>
      <c r="Q84" t="s">
        <v>194</v>
      </c>
      <c r="R84" t="s">
        <v>1733</v>
      </c>
      <c r="S84" t="s">
        <v>352</v>
      </c>
      <c r="T84" t="s">
        <v>89</v>
      </c>
      <c r="V84" t="s">
        <v>2345</v>
      </c>
      <c r="W84">
        <v>3618823858</v>
      </c>
      <c r="X84" t="s">
        <v>1731</v>
      </c>
      <c r="Y84" t="s">
        <v>1803</v>
      </c>
      <c r="Z84" t="s">
        <v>99</v>
      </c>
      <c r="AA84">
        <v>78401</v>
      </c>
      <c r="AH84" t="s">
        <v>353</v>
      </c>
      <c r="AI84" t="s">
        <v>1727</v>
      </c>
      <c r="AJ84">
        <v>227</v>
      </c>
      <c r="AK84">
        <v>17488072</v>
      </c>
      <c r="AL84" t="b">
        <v>0</v>
      </c>
      <c r="AM84">
        <v>28.0188165</v>
      </c>
      <c r="AN84">
        <v>-97.386858099999998</v>
      </c>
      <c r="AO84" t="s">
        <v>1802</v>
      </c>
      <c r="AP84">
        <v>28.0188165</v>
      </c>
      <c r="AQ84">
        <v>-97.386858099999998</v>
      </c>
      <c r="AR84">
        <v>124707</v>
      </c>
      <c r="AS84" t="s">
        <v>1727</v>
      </c>
      <c r="AT84">
        <v>740452</v>
      </c>
      <c r="AU84" t="s">
        <v>96</v>
      </c>
      <c r="AX84" t="s">
        <v>89</v>
      </c>
    </row>
    <row r="85" spans="1:50" hidden="1">
      <c r="A85" s="2">
        <v>4224532219</v>
      </c>
      <c r="B85">
        <v>3</v>
      </c>
      <c r="C85" s="1">
        <v>41031</v>
      </c>
      <c r="D85" s="1">
        <v>41043</v>
      </c>
      <c r="E85" s="1">
        <v>41773</v>
      </c>
      <c r="F85" t="s">
        <v>99</v>
      </c>
      <c r="G85" t="s">
        <v>105</v>
      </c>
      <c r="H85" t="s">
        <v>1807</v>
      </c>
      <c r="I85" t="s">
        <v>329</v>
      </c>
      <c r="J85">
        <v>1</v>
      </c>
      <c r="K85" t="s">
        <v>2379</v>
      </c>
      <c r="L85">
        <v>12540</v>
      </c>
      <c r="M85">
        <v>12506</v>
      </c>
      <c r="N85" t="s">
        <v>1741</v>
      </c>
      <c r="O85" t="s">
        <v>1823</v>
      </c>
      <c r="P85" t="s">
        <v>119</v>
      </c>
      <c r="Q85" t="s">
        <v>94</v>
      </c>
      <c r="R85" t="s">
        <v>1733</v>
      </c>
      <c r="S85" t="s">
        <v>2024</v>
      </c>
      <c r="T85" t="s">
        <v>89</v>
      </c>
      <c r="U85" s="1">
        <v>41339</v>
      </c>
      <c r="V85" t="s">
        <v>2345</v>
      </c>
      <c r="W85">
        <v>3618823858</v>
      </c>
      <c r="X85" t="s">
        <v>1731</v>
      </c>
      <c r="Y85" t="s">
        <v>1803</v>
      </c>
      <c r="Z85" t="s">
        <v>99</v>
      </c>
      <c r="AA85">
        <v>78401</v>
      </c>
      <c r="AC85">
        <v>163</v>
      </c>
      <c r="AH85" t="s">
        <v>307</v>
      </c>
      <c r="AI85" t="s">
        <v>1727</v>
      </c>
      <c r="AJ85">
        <v>374</v>
      </c>
      <c r="AK85">
        <v>18484191</v>
      </c>
      <c r="AM85">
        <v>29.775275700000002</v>
      </c>
      <c r="AN85">
        <v>-94.306365900000003</v>
      </c>
      <c r="AO85" t="s">
        <v>1802</v>
      </c>
      <c r="AP85">
        <v>29.774718199999999</v>
      </c>
      <c r="AQ85">
        <v>-94.306806800000004</v>
      </c>
      <c r="AR85">
        <v>26058</v>
      </c>
      <c r="AS85" t="s">
        <v>1727</v>
      </c>
      <c r="AT85">
        <v>739740</v>
      </c>
      <c r="AU85" t="s">
        <v>108</v>
      </c>
      <c r="AX85" t="s">
        <v>89</v>
      </c>
    </row>
    <row r="86" spans="1:50" hidden="1">
      <c r="A86" s="2">
        <v>4240931246</v>
      </c>
      <c r="B86">
        <v>4</v>
      </c>
      <c r="C86" s="1">
        <v>41025</v>
      </c>
      <c r="D86" s="1">
        <v>41039</v>
      </c>
      <c r="E86" s="1">
        <v>41769</v>
      </c>
      <c r="F86" t="s">
        <v>99</v>
      </c>
      <c r="G86" t="s">
        <v>293</v>
      </c>
      <c r="H86" t="s">
        <v>1807</v>
      </c>
      <c r="I86" t="s">
        <v>2355</v>
      </c>
      <c r="J86">
        <v>2</v>
      </c>
      <c r="K86" t="s">
        <v>2378</v>
      </c>
      <c r="L86">
        <v>7724</v>
      </c>
      <c r="M86">
        <v>7724</v>
      </c>
      <c r="N86" t="s">
        <v>1869</v>
      </c>
      <c r="O86" t="s">
        <v>1823</v>
      </c>
      <c r="P86" t="s">
        <v>95</v>
      </c>
      <c r="Q86" t="s">
        <v>94</v>
      </c>
      <c r="R86" t="s">
        <v>1733</v>
      </c>
      <c r="S86" t="s">
        <v>2323</v>
      </c>
      <c r="T86" t="s">
        <v>89</v>
      </c>
      <c r="V86" t="s">
        <v>2345</v>
      </c>
      <c r="W86">
        <v>3618823858</v>
      </c>
      <c r="X86" t="s">
        <v>1731</v>
      </c>
      <c r="Y86" t="s">
        <v>1803</v>
      </c>
      <c r="Z86" t="s">
        <v>99</v>
      </c>
      <c r="AA86">
        <v>78401</v>
      </c>
      <c r="AH86" t="s">
        <v>2377</v>
      </c>
      <c r="AI86" t="s">
        <v>1727</v>
      </c>
      <c r="AJ86">
        <v>129</v>
      </c>
      <c r="AK86">
        <v>16651891</v>
      </c>
      <c r="AL86" t="b">
        <v>0</v>
      </c>
      <c r="AM86">
        <v>27.999763699999999</v>
      </c>
      <c r="AN86">
        <v>-97.419954099999998</v>
      </c>
      <c r="AO86" t="s">
        <v>1802</v>
      </c>
      <c r="AP86">
        <v>27.999763699999999</v>
      </c>
      <c r="AQ86">
        <v>-97.419954099999998</v>
      </c>
      <c r="AR86">
        <v>8717</v>
      </c>
      <c r="AS86" t="s">
        <v>1727</v>
      </c>
      <c r="AT86">
        <v>739177</v>
      </c>
      <c r="AU86" t="s">
        <v>96</v>
      </c>
      <c r="AX86" t="s">
        <v>89</v>
      </c>
    </row>
    <row r="87" spans="1:50" hidden="1">
      <c r="A87" s="2">
        <v>4235506110</v>
      </c>
      <c r="B87">
        <v>4</v>
      </c>
      <c r="C87" s="1">
        <v>40998</v>
      </c>
      <c r="D87" s="1">
        <v>41050</v>
      </c>
      <c r="E87" s="1">
        <v>41780</v>
      </c>
      <c r="F87" t="s">
        <v>99</v>
      </c>
      <c r="G87" t="s">
        <v>363</v>
      </c>
      <c r="H87" t="s">
        <v>1807</v>
      </c>
      <c r="I87" t="s">
        <v>362</v>
      </c>
      <c r="J87">
        <v>1</v>
      </c>
      <c r="K87" t="s">
        <v>364</v>
      </c>
      <c r="L87">
        <v>11950</v>
      </c>
      <c r="M87">
        <v>11950</v>
      </c>
      <c r="N87" t="s">
        <v>1869</v>
      </c>
      <c r="O87" t="s">
        <v>1823</v>
      </c>
      <c r="P87" t="s">
        <v>95</v>
      </c>
      <c r="Q87" t="s">
        <v>194</v>
      </c>
      <c r="R87" t="s">
        <v>1733</v>
      </c>
      <c r="S87" t="s">
        <v>2376</v>
      </c>
      <c r="T87" t="s">
        <v>89</v>
      </c>
      <c r="V87" t="s">
        <v>2345</v>
      </c>
      <c r="W87">
        <v>3618823858</v>
      </c>
      <c r="X87" t="s">
        <v>1731</v>
      </c>
      <c r="Y87" t="s">
        <v>1803</v>
      </c>
      <c r="Z87" t="s">
        <v>99</v>
      </c>
      <c r="AA87">
        <v>78401</v>
      </c>
      <c r="AC87">
        <v>142</v>
      </c>
      <c r="AH87" t="s">
        <v>366</v>
      </c>
      <c r="AI87" t="s">
        <v>1727</v>
      </c>
      <c r="AJ87">
        <v>1</v>
      </c>
      <c r="AK87">
        <v>18721884</v>
      </c>
      <c r="AL87" t="b">
        <v>0</v>
      </c>
      <c r="AM87">
        <v>27.796079500000001</v>
      </c>
      <c r="AN87">
        <v>-97.457195600000006</v>
      </c>
      <c r="AO87" t="s">
        <v>1802</v>
      </c>
      <c r="AP87">
        <v>27.796079500000001</v>
      </c>
      <c r="AQ87">
        <v>-97.457195600000006</v>
      </c>
      <c r="AR87">
        <v>39333</v>
      </c>
      <c r="AS87" t="s">
        <v>1727</v>
      </c>
      <c r="AT87">
        <v>737272</v>
      </c>
      <c r="AU87" t="s">
        <v>96</v>
      </c>
      <c r="AX87" t="s">
        <v>89</v>
      </c>
    </row>
    <row r="88" spans="1:50" hidden="1">
      <c r="A88" s="2">
        <v>4208900471</v>
      </c>
      <c r="B88">
        <v>3</v>
      </c>
      <c r="C88" s="1">
        <v>40969</v>
      </c>
      <c r="D88" s="1">
        <v>40981</v>
      </c>
      <c r="E88" s="1">
        <v>41711</v>
      </c>
      <c r="F88" t="s">
        <v>99</v>
      </c>
      <c r="G88" t="s">
        <v>179</v>
      </c>
      <c r="H88" t="s">
        <v>1807</v>
      </c>
      <c r="I88" t="s">
        <v>342</v>
      </c>
      <c r="J88">
        <v>1</v>
      </c>
      <c r="K88" t="s">
        <v>2375</v>
      </c>
      <c r="L88">
        <v>10280</v>
      </c>
      <c r="M88">
        <v>10280</v>
      </c>
      <c r="N88" t="s">
        <v>1741</v>
      </c>
      <c r="O88" t="s">
        <v>1823</v>
      </c>
      <c r="P88" t="s">
        <v>95</v>
      </c>
      <c r="Q88" t="s">
        <v>194</v>
      </c>
      <c r="R88" t="s">
        <v>1733</v>
      </c>
      <c r="S88" t="s">
        <v>1827</v>
      </c>
      <c r="T88" t="s">
        <v>89</v>
      </c>
      <c r="U88" s="1">
        <v>41312</v>
      </c>
      <c r="V88" t="s">
        <v>2345</v>
      </c>
      <c r="W88">
        <v>3618823858</v>
      </c>
      <c r="X88" t="s">
        <v>1731</v>
      </c>
      <c r="Y88" t="s">
        <v>1803</v>
      </c>
      <c r="Z88" t="s">
        <v>99</v>
      </c>
      <c r="AA88">
        <v>78401</v>
      </c>
      <c r="AH88" t="s">
        <v>345</v>
      </c>
      <c r="AI88" t="s">
        <v>1727</v>
      </c>
      <c r="AJ88">
        <v>456</v>
      </c>
      <c r="AK88">
        <v>16979780</v>
      </c>
      <c r="AM88">
        <v>29.513596199999999</v>
      </c>
      <c r="AN88">
        <v>-96.599137900000002</v>
      </c>
      <c r="AO88" t="s">
        <v>1802</v>
      </c>
      <c r="AP88">
        <v>29.513748700000001</v>
      </c>
      <c r="AQ88">
        <v>-96.599375800000004</v>
      </c>
      <c r="AR88">
        <v>26012</v>
      </c>
      <c r="AS88" t="s">
        <v>1727</v>
      </c>
      <c r="AT88">
        <v>735077</v>
      </c>
      <c r="AU88" t="s">
        <v>108</v>
      </c>
      <c r="AV88" t="s">
        <v>181</v>
      </c>
      <c r="AX88" t="s">
        <v>89</v>
      </c>
    </row>
    <row r="89" spans="1:50" hidden="1">
      <c r="A89" s="2">
        <v>4204732454</v>
      </c>
      <c r="B89">
        <v>4</v>
      </c>
      <c r="C89" s="1">
        <v>40967</v>
      </c>
      <c r="D89" s="1">
        <v>40978</v>
      </c>
      <c r="E89" s="1">
        <v>41708</v>
      </c>
      <c r="F89" t="s">
        <v>99</v>
      </c>
      <c r="G89" t="s">
        <v>333</v>
      </c>
      <c r="H89" t="s">
        <v>1807</v>
      </c>
      <c r="I89" t="s">
        <v>332</v>
      </c>
      <c r="J89">
        <v>1</v>
      </c>
      <c r="K89" t="s">
        <v>2358</v>
      </c>
      <c r="L89">
        <v>8600</v>
      </c>
      <c r="M89">
        <v>8600</v>
      </c>
      <c r="N89" t="s">
        <v>1869</v>
      </c>
      <c r="O89" t="s">
        <v>1823</v>
      </c>
      <c r="P89" t="s">
        <v>95</v>
      </c>
      <c r="Q89" t="s">
        <v>194</v>
      </c>
      <c r="R89" t="s">
        <v>1733</v>
      </c>
      <c r="S89" t="s">
        <v>2357</v>
      </c>
      <c r="T89" t="s">
        <v>89</v>
      </c>
      <c r="V89" t="s">
        <v>2345</v>
      </c>
      <c r="W89">
        <v>3618823858</v>
      </c>
      <c r="X89" t="s">
        <v>1731</v>
      </c>
      <c r="Y89" t="s">
        <v>1803</v>
      </c>
      <c r="Z89" t="s">
        <v>99</v>
      </c>
      <c r="AA89">
        <v>78401</v>
      </c>
      <c r="AH89" t="s">
        <v>336</v>
      </c>
      <c r="AI89" t="s">
        <v>1727</v>
      </c>
      <c r="AJ89">
        <v>603</v>
      </c>
      <c r="AK89">
        <v>16636250</v>
      </c>
      <c r="AL89" t="b">
        <v>0</v>
      </c>
      <c r="AM89">
        <v>27.123854600000001</v>
      </c>
      <c r="AN89">
        <v>-98.1972904</v>
      </c>
      <c r="AO89" t="s">
        <v>1802</v>
      </c>
      <c r="AP89">
        <v>27.123854600000001</v>
      </c>
      <c r="AQ89">
        <v>-98.1972904</v>
      </c>
      <c r="AR89">
        <v>266660</v>
      </c>
      <c r="AS89" t="s">
        <v>1727</v>
      </c>
      <c r="AT89">
        <v>734946</v>
      </c>
      <c r="AU89" t="s">
        <v>96</v>
      </c>
      <c r="AX89" t="s">
        <v>89</v>
      </c>
    </row>
    <row r="90" spans="1:50">
      <c r="A90" s="2">
        <v>4236130923</v>
      </c>
      <c r="B90">
        <v>3</v>
      </c>
      <c r="C90" s="1">
        <v>40945</v>
      </c>
      <c r="D90" s="1">
        <v>40955</v>
      </c>
      <c r="E90" s="1">
        <v>41686</v>
      </c>
      <c r="F90" t="s">
        <v>99</v>
      </c>
      <c r="G90" t="s">
        <v>339</v>
      </c>
      <c r="H90" t="s">
        <v>1807</v>
      </c>
      <c r="I90" t="s">
        <v>2374</v>
      </c>
      <c r="J90">
        <v>1</v>
      </c>
      <c r="K90" t="s">
        <v>858</v>
      </c>
      <c r="L90">
        <v>9900</v>
      </c>
      <c r="M90">
        <v>9900</v>
      </c>
      <c r="N90" t="s">
        <v>1734</v>
      </c>
      <c r="O90" t="s">
        <v>1823</v>
      </c>
      <c r="P90" t="s">
        <v>95</v>
      </c>
      <c r="Q90" t="s">
        <v>194</v>
      </c>
      <c r="R90" t="s">
        <v>1733</v>
      </c>
      <c r="S90" t="s">
        <v>2373</v>
      </c>
      <c r="T90" t="s">
        <v>89</v>
      </c>
      <c r="V90" t="s">
        <v>2345</v>
      </c>
      <c r="W90">
        <v>3618823858</v>
      </c>
      <c r="X90" t="s">
        <v>1731</v>
      </c>
      <c r="Y90" t="s">
        <v>1803</v>
      </c>
      <c r="Z90" t="s">
        <v>99</v>
      </c>
      <c r="AA90">
        <v>78401</v>
      </c>
      <c r="AC90">
        <v>5</v>
      </c>
      <c r="AH90" t="s">
        <v>401</v>
      </c>
      <c r="AI90" t="s">
        <v>1727</v>
      </c>
      <c r="AJ90">
        <v>115</v>
      </c>
      <c r="AK90">
        <v>18314349</v>
      </c>
      <c r="AL90" t="b">
        <v>0</v>
      </c>
      <c r="AM90">
        <v>30.144727899999999</v>
      </c>
      <c r="AN90">
        <v>-93.917020199999996</v>
      </c>
      <c r="AO90" t="s">
        <v>1802</v>
      </c>
      <c r="AP90">
        <v>30.144727899999999</v>
      </c>
      <c r="AQ90">
        <v>-93.917020199999996</v>
      </c>
      <c r="AS90" t="s">
        <v>1727</v>
      </c>
      <c r="AT90">
        <v>733258</v>
      </c>
      <c r="AU90" t="s">
        <v>108</v>
      </c>
      <c r="AX90" t="s">
        <v>89</v>
      </c>
    </row>
    <row r="91" spans="1:50" hidden="1">
      <c r="A91" s="2">
        <v>4232132318</v>
      </c>
      <c r="B91">
        <v>3</v>
      </c>
      <c r="C91" s="1">
        <v>40920</v>
      </c>
      <c r="D91" s="1">
        <v>40929</v>
      </c>
      <c r="E91" s="1">
        <v>41660</v>
      </c>
      <c r="F91" t="s">
        <v>99</v>
      </c>
      <c r="G91" t="s">
        <v>117</v>
      </c>
      <c r="H91" t="s">
        <v>1807</v>
      </c>
      <c r="I91" t="s">
        <v>118</v>
      </c>
      <c r="J91">
        <v>1</v>
      </c>
      <c r="K91" t="s">
        <v>2344</v>
      </c>
      <c r="L91">
        <v>10750</v>
      </c>
      <c r="M91">
        <v>10750</v>
      </c>
      <c r="N91" t="s">
        <v>1869</v>
      </c>
      <c r="O91" t="s">
        <v>1823</v>
      </c>
      <c r="P91" t="s">
        <v>95</v>
      </c>
      <c r="Q91" t="s">
        <v>94</v>
      </c>
      <c r="R91" t="s">
        <v>1733</v>
      </c>
      <c r="S91" t="s">
        <v>2372</v>
      </c>
      <c r="T91" t="s">
        <v>89</v>
      </c>
      <c r="V91" t="s">
        <v>2345</v>
      </c>
      <c r="W91">
        <v>3618823858</v>
      </c>
      <c r="X91" t="s">
        <v>1731</v>
      </c>
      <c r="Y91" t="s">
        <v>1803</v>
      </c>
      <c r="Z91" t="s">
        <v>99</v>
      </c>
      <c r="AA91">
        <v>78401</v>
      </c>
      <c r="AH91" t="s">
        <v>121</v>
      </c>
      <c r="AI91" t="s">
        <v>1727</v>
      </c>
      <c r="AJ91">
        <v>45</v>
      </c>
      <c r="AK91">
        <v>18743466</v>
      </c>
      <c r="AL91" t="b">
        <v>0</v>
      </c>
      <c r="AM91">
        <v>28.951774199999999</v>
      </c>
      <c r="AN91">
        <v>-95.987261099999998</v>
      </c>
      <c r="AO91" t="s">
        <v>1802</v>
      </c>
      <c r="AP91">
        <v>28.951774199999999</v>
      </c>
      <c r="AQ91">
        <v>-95.987261099999998</v>
      </c>
      <c r="AR91">
        <v>26193</v>
      </c>
      <c r="AS91" t="s">
        <v>1727</v>
      </c>
      <c r="AT91">
        <v>731538</v>
      </c>
      <c r="AU91" t="s">
        <v>108</v>
      </c>
      <c r="AX91" t="s">
        <v>89</v>
      </c>
    </row>
    <row r="92" spans="1:50">
      <c r="A92" s="2">
        <v>4248135221</v>
      </c>
      <c r="B92">
        <v>3</v>
      </c>
      <c r="C92" s="1">
        <v>40893</v>
      </c>
      <c r="D92" s="1">
        <v>40898</v>
      </c>
      <c r="E92" s="1">
        <v>41629</v>
      </c>
      <c r="F92" t="s">
        <v>99</v>
      </c>
      <c r="G92" t="s">
        <v>142</v>
      </c>
      <c r="H92" t="s">
        <v>1807</v>
      </c>
      <c r="I92" t="s">
        <v>279</v>
      </c>
      <c r="J92">
        <v>8</v>
      </c>
      <c r="K92" t="s">
        <v>2371</v>
      </c>
      <c r="L92">
        <v>7500</v>
      </c>
      <c r="M92">
        <v>7500</v>
      </c>
      <c r="N92" t="s">
        <v>1734</v>
      </c>
      <c r="O92" t="s">
        <v>1823</v>
      </c>
      <c r="P92" t="s">
        <v>95</v>
      </c>
      <c r="Q92" t="s">
        <v>94</v>
      </c>
      <c r="R92" t="s">
        <v>1733</v>
      </c>
      <c r="S92" t="s">
        <v>144</v>
      </c>
      <c r="T92" t="s">
        <v>89</v>
      </c>
      <c r="V92" t="s">
        <v>2345</v>
      </c>
      <c r="W92">
        <v>3618823858</v>
      </c>
      <c r="X92" t="s">
        <v>1731</v>
      </c>
      <c r="Y92" t="s">
        <v>1803</v>
      </c>
      <c r="Z92" t="s">
        <v>99</v>
      </c>
      <c r="AA92">
        <v>78401</v>
      </c>
      <c r="AC92">
        <v>25</v>
      </c>
      <c r="AH92" t="s">
        <v>145</v>
      </c>
      <c r="AI92" t="s">
        <v>1727</v>
      </c>
      <c r="AJ92">
        <v>288</v>
      </c>
      <c r="AK92">
        <v>16546576</v>
      </c>
      <c r="AL92" t="b">
        <v>0</v>
      </c>
      <c r="AM92">
        <v>29.072878800000002</v>
      </c>
      <c r="AN92">
        <v>-96.373933300000004</v>
      </c>
      <c r="AO92" t="s">
        <v>1802</v>
      </c>
      <c r="AP92">
        <v>29.072878800000002</v>
      </c>
      <c r="AQ92">
        <v>-96.373933300000004</v>
      </c>
      <c r="AR92">
        <v>26743</v>
      </c>
      <c r="AS92" t="s">
        <v>1727</v>
      </c>
      <c r="AT92">
        <v>730197</v>
      </c>
      <c r="AU92" t="s">
        <v>108</v>
      </c>
      <c r="AX92" t="s">
        <v>89</v>
      </c>
    </row>
    <row r="93" spans="1:50" hidden="1">
      <c r="A93" s="2">
        <v>4248101746</v>
      </c>
      <c r="B93">
        <v>3</v>
      </c>
      <c r="C93" s="1">
        <v>40816</v>
      </c>
      <c r="D93" s="1">
        <v>40822</v>
      </c>
      <c r="E93" s="1">
        <v>41553</v>
      </c>
      <c r="F93" t="s">
        <v>99</v>
      </c>
      <c r="G93" t="s">
        <v>142</v>
      </c>
      <c r="H93" t="s">
        <v>1807</v>
      </c>
      <c r="I93" t="s">
        <v>141</v>
      </c>
      <c r="J93">
        <v>2</v>
      </c>
      <c r="K93" t="s">
        <v>2370</v>
      </c>
      <c r="L93">
        <v>7200</v>
      </c>
      <c r="M93">
        <v>7200</v>
      </c>
      <c r="N93" t="s">
        <v>1869</v>
      </c>
      <c r="O93" t="s">
        <v>1823</v>
      </c>
      <c r="P93" t="s">
        <v>95</v>
      </c>
      <c r="Q93" t="s">
        <v>94</v>
      </c>
      <c r="R93" t="s">
        <v>1733</v>
      </c>
      <c r="S93" t="s">
        <v>2369</v>
      </c>
      <c r="T93" t="s">
        <v>89</v>
      </c>
      <c r="V93" t="s">
        <v>2345</v>
      </c>
      <c r="W93">
        <v>3618823858</v>
      </c>
      <c r="X93" t="s">
        <v>1731</v>
      </c>
      <c r="Y93" t="s">
        <v>1803</v>
      </c>
      <c r="Z93" t="s">
        <v>99</v>
      </c>
      <c r="AA93">
        <v>78401</v>
      </c>
      <c r="AC93">
        <v>23</v>
      </c>
      <c r="AH93" t="s">
        <v>145</v>
      </c>
      <c r="AI93" t="s">
        <v>1727</v>
      </c>
      <c r="AJ93">
        <v>287</v>
      </c>
      <c r="AK93">
        <v>18742445</v>
      </c>
      <c r="AL93" t="b">
        <v>0</v>
      </c>
      <c r="AM93">
        <v>29.062601999999998</v>
      </c>
      <c r="AN93">
        <v>-96.388354100000001</v>
      </c>
      <c r="AO93" t="s">
        <v>1802</v>
      </c>
      <c r="AP93">
        <v>29.062601999999998</v>
      </c>
      <c r="AQ93">
        <v>-96.388354100000001</v>
      </c>
      <c r="AR93">
        <v>22393</v>
      </c>
      <c r="AS93" t="s">
        <v>1727</v>
      </c>
      <c r="AT93">
        <v>725418</v>
      </c>
      <c r="AU93" t="s">
        <v>108</v>
      </c>
      <c r="AX93" t="s">
        <v>89</v>
      </c>
    </row>
    <row r="94" spans="1:50" hidden="1">
      <c r="A94" s="2">
        <v>4200730908</v>
      </c>
      <c r="B94">
        <v>4</v>
      </c>
      <c r="C94" s="1">
        <v>40809</v>
      </c>
      <c r="D94" s="1">
        <v>40815</v>
      </c>
      <c r="E94" s="1">
        <v>41546</v>
      </c>
      <c r="F94" t="s">
        <v>99</v>
      </c>
      <c r="G94" t="s">
        <v>298</v>
      </c>
      <c r="H94" t="s">
        <v>1807</v>
      </c>
      <c r="I94" t="s">
        <v>297</v>
      </c>
      <c r="J94">
        <v>1</v>
      </c>
      <c r="K94" t="s">
        <v>2368</v>
      </c>
      <c r="L94">
        <v>12134</v>
      </c>
      <c r="M94">
        <v>11772</v>
      </c>
      <c r="N94" t="s">
        <v>1869</v>
      </c>
      <c r="O94" t="s">
        <v>1823</v>
      </c>
      <c r="P94" t="s">
        <v>119</v>
      </c>
      <c r="Q94" t="s">
        <v>94</v>
      </c>
      <c r="R94" t="s">
        <v>1733</v>
      </c>
      <c r="S94" t="s">
        <v>2367</v>
      </c>
      <c r="T94" t="s">
        <v>89</v>
      </c>
      <c r="V94" t="s">
        <v>2345</v>
      </c>
      <c r="W94">
        <v>3618823858</v>
      </c>
      <c r="X94" t="s">
        <v>1731</v>
      </c>
      <c r="Y94" t="s">
        <v>1803</v>
      </c>
      <c r="Z94" t="s">
        <v>99</v>
      </c>
      <c r="AA94">
        <v>78401</v>
      </c>
      <c r="AH94" t="s">
        <v>300</v>
      </c>
      <c r="AI94" t="s">
        <v>1727</v>
      </c>
      <c r="AJ94">
        <v>165</v>
      </c>
      <c r="AK94">
        <v>16852955</v>
      </c>
      <c r="AL94" t="b">
        <v>0</v>
      </c>
      <c r="AM94">
        <v>28.316253100000001</v>
      </c>
      <c r="AN94">
        <v>-96.794885300000004</v>
      </c>
      <c r="AO94" t="s">
        <v>1802</v>
      </c>
      <c r="AP94">
        <v>28.311707800000001</v>
      </c>
      <c r="AQ94">
        <v>-96.792489200000006</v>
      </c>
      <c r="AR94">
        <v>10230</v>
      </c>
      <c r="AS94" t="s">
        <v>1727</v>
      </c>
      <c r="AT94">
        <v>724892</v>
      </c>
      <c r="AU94" t="s">
        <v>96</v>
      </c>
      <c r="AX94" t="s">
        <v>89</v>
      </c>
    </row>
    <row r="95" spans="1:50">
      <c r="A95" s="2">
        <v>4214933238</v>
      </c>
      <c r="B95">
        <v>3</v>
      </c>
      <c r="C95" s="1">
        <v>40787</v>
      </c>
      <c r="D95" s="1">
        <v>40794</v>
      </c>
      <c r="E95" s="1">
        <v>41525</v>
      </c>
      <c r="F95" t="s">
        <v>99</v>
      </c>
      <c r="G95" t="s">
        <v>281</v>
      </c>
      <c r="H95" t="s">
        <v>1807</v>
      </c>
      <c r="I95" t="s">
        <v>368</v>
      </c>
      <c r="J95">
        <v>1</v>
      </c>
      <c r="K95" t="s">
        <v>356</v>
      </c>
      <c r="L95">
        <v>5600</v>
      </c>
      <c r="M95">
        <v>5600</v>
      </c>
      <c r="N95" t="s">
        <v>1734</v>
      </c>
      <c r="O95" t="s">
        <v>1823</v>
      </c>
      <c r="P95" t="s">
        <v>95</v>
      </c>
      <c r="Q95" t="s">
        <v>194</v>
      </c>
      <c r="R95" t="s">
        <v>1733</v>
      </c>
      <c r="S95" t="s">
        <v>2366</v>
      </c>
      <c r="T95" t="s">
        <v>89</v>
      </c>
      <c r="V95" t="s">
        <v>2345</v>
      </c>
      <c r="W95">
        <v>3618823858</v>
      </c>
      <c r="X95" t="s">
        <v>1731</v>
      </c>
      <c r="Y95" t="s">
        <v>1803</v>
      </c>
      <c r="Z95" t="s">
        <v>99</v>
      </c>
      <c r="AA95">
        <v>78401</v>
      </c>
      <c r="AH95" t="s">
        <v>2365</v>
      </c>
      <c r="AI95" t="s">
        <v>1727</v>
      </c>
      <c r="AJ95">
        <v>191</v>
      </c>
      <c r="AK95">
        <v>16555254</v>
      </c>
      <c r="AL95" t="b">
        <v>0</v>
      </c>
      <c r="AM95">
        <v>30.070905799999998</v>
      </c>
      <c r="AN95">
        <v>-96.881431300000003</v>
      </c>
      <c r="AO95" t="s">
        <v>1802</v>
      </c>
      <c r="AP95">
        <v>30.070905799999998</v>
      </c>
      <c r="AQ95">
        <v>-96.881431300000003</v>
      </c>
      <c r="AR95">
        <v>264922</v>
      </c>
      <c r="AS95" t="s">
        <v>1727</v>
      </c>
      <c r="AT95">
        <v>723506</v>
      </c>
      <c r="AU95" t="s">
        <v>108</v>
      </c>
      <c r="AV95" t="s">
        <v>181</v>
      </c>
      <c r="AW95" t="s">
        <v>283</v>
      </c>
      <c r="AX95" t="s">
        <v>89</v>
      </c>
    </row>
    <row r="96" spans="1:50" hidden="1">
      <c r="A96" s="2">
        <v>4208900407</v>
      </c>
      <c r="B96">
        <v>3</v>
      </c>
      <c r="C96" s="1">
        <v>40701</v>
      </c>
      <c r="D96" s="1">
        <v>40704</v>
      </c>
      <c r="E96" s="1">
        <v>41435</v>
      </c>
      <c r="F96" t="s">
        <v>99</v>
      </c>
      <c r="G96" t="s">
        <v>179</v>
      </c>
      <c r="H96" t="s">
        <v>1807</v>
      </c>
      <c r="I96" t="s">
        <v>241</v>
      </c>
      <c r="J96">
        <v>1</v>
      </c>
      <c r="K96" t="s">
        <v>356</v>
      </c>
      <c r="L96">
        <v>9600</v>
      </c>
      <c r="M96">
        <v>9600</v>
      </c>
      <c r="N96" t="s">
        <v>1869</v>
      </c>
      <c r="O96" t="s">
        <v>1823</v>
      </c>
      <c r="P96" t="s">
        <v>95</v>
      </c>
      <c r="Q96" t="s">
        <v>94</v>
      </c>
      <c r="R96" t="s">
        <v>1733</v>
      </c>
      <c r="S96" t="s">
        <v>2363</v>
      </c>
      <c r="T96" t="s">
        <v>89</v>
      </c>
      <c r="V96" t="s">
        <v>2345</v>
      </c>
      <c r="W96">
        <v>3618823858</v>
      </c>
      <c r="X96" t="s">
        <v>1731</v>
      </c>
      <c r="Y96" t="s">
        <v>1803</v>
      </c>
      <c r="Z96" t="s">
        <v>99</v>
      </c>
      <c r="AA96">
        <v>78401</v>
      </c>
      <c r="AH96" t="s">
        <v>1942</v>
      </c>
      <c r="AI96" t="s">
        <v>1727</v>
      </c>
      <c r="AJ96">
        <v>211</v>
      </c>
      <c r="AK96">
        <v>16513401</v>
      </c>
      <c r="AL96" t="b">
        <v>0</v>
      </c>
      <c r="AM96">
        <v>29.528549699999999</v>
      </c>
      <c r="AN96">
        <v>-96.701554700000003</v>
      </c>
      <c r="AO96" t="s">
        <v>1802</v>
      </c>
      <c r="AP96">
        <v>29.528549699999999</v>
      </c>
      <c r="AQ96">
        <v>-96.701554700000003</v>
      </c>
      <c r="AR96">
        <v>280832</v>
      </c>
      <c r="AS96" t="s">
        <v>1727</v>
      </c>
      <c r="AT96">
        <v>717916</v>
      </c>
      <c r="AU96" t="s">
        <v>108</v>
      </c>
      <c r="AV96" t="s">
        <v>181</v>
      </c>
      <c r="AX96" t="s">
        <v>89</v>
      </c>
    </row>
    <row r="97" spans="1:50" hidden="1">
      <c r="A97" s="2">
        <v>4208931010</v>
      </c>
      <c r="B97">
        <v>3</v>
      </c>
      <c r="C97" s="1">
        <v>40701</v>
      </c>
      <c r="D97" s="1">
        <v>40704</v>
      </c>
      <c r="E97" s="1">
        <v>41435</v>
      </c>
      <c r="F97" t="s">
        <v>99</v>
      </c>
      <c r="G97" t="s">
        <v>179</v>
      </c>
      <c r="H97" t="s">
        <v>1807</v>
      </c>
      <c r="I97" t="s">
        <v>2364</v>
      </c>
      <c r="J97">
        <v>1</v>
      </c>
      <c r="K97" t="s">
        <v>356</v>
      </c>
      <c r="L97">
        <v>9600</v>
      </c>
      <c r="M97">
        <v>9600</v>
      </c>
      <c r="N97" t="s">
        <v>1869</v>
      </c>
      <c r="O97" t="s">
        <v>1823</v>
      </c>
      <c r="P97" t="s">
        <v>95</v>
      </c>
      <c r="Q97" t="s">
        <v>94</v>
      </c>
      <c r="R97" t="s">
        <v>1733</v>
      </c>
      <c r="S97" t="s">
        <v>2363</v>
      </c>
      <c r="T97" t="s">
        <v>89</v>
      </c>
      <c r="V97" t="s">
        <v>2345</v>
      </c>
      <c r="W97">
        <v>3618823858</v>
      </c>
      <c r="X97" t="s">
        <v>1731</v>
      </c>
      <c r="Y97" t="s">
        <v>1803</v>
      </c>
      <c r="Z97" t="s">
        <v>99</v>
      </c>
      <c r="AA97">
        <v>78401</v>
      </c>
      <c r="AH97" t="s">
        <v>383</v>
      </c>
      <c r="AI97" t="s">
        <v>1727</v>
      </c>
      <c r="AJ97">
        <v>215</v>
      </c>
      <c r="AK97">
        <v>17582610</v>
      </c>
      <c r="AL97" t="b">
        <v>0</v>
      </c>
      <c r="AM97">
        <v>29.525456999999999</v>
      </c>
      <c r="AN97">
        <v>-96.705159100000003</v>
      </c>
      <c r="AO97" t="s">
        <v>1802</v>
      </c>
      <c r="AP97">
        <v>29.525456999999999</v>
      </c>
      <c r="AQ97">
        <v>-96.705159100000003</v>
      </c>
      <c r="AR97">
        <v>25782</v>
      </c>
      <c r="AS97" t="s">
        <v>1727</v>
      </c>
      <c r="AT97">
        <v>717894</v>
      </c>
      <c r="AU97" t="s">
        <v>108</v>
      </c>
      <c r="AV97" t="s">
        <v>181</v>
      </c>
      <c r="AX97" t="s">
        <v>89</v>
      </c>
    </row>
    <row r="98" spans="1:50" hidden="1">
      <c r="A98" s="2">
        <v>4203930818</v>
      </c>
      <c r="B98">
        <v>3</v>
      </c>
      <c r="C98" s="1">
        <v>40700</v>
      </c>
      <c r="D98" s="1">
        <v>40703</v>
      </c>
      <c r="E98" s="1">
        <v>41434</v>
      </c>
      <c r="F98" t="s">
        <v>99</v>
      </c>
      <c r="G98" t="s">
        <v>112</v>
      </c>
      <c r="H98" t="s">
        <v>1807</v>
      </c>
      <c r="I98" t="s">
        <v>1191</v>
      </c>
      <c r="J98">
        <v>4</v>
      </c>
      <c r="L98">
        <v>10445</v>
      </c>
      <c r="M98">
        <v>10445</v>
      </c>
      <c r="N98" t="s">
        <v>1869</v>
      </c>
      <c r="O98" t="s">
        <v>1823</v>
      </c>
      <c r="P98" t="s">
        <v>95</v>
      </c>
      <c r="Q98" t="s">
        <v>94</v>
      </c>
      <c r="R98" t="s">
        <v>1733</v>
      </c>
      <c r="S98" t="s">
        <v>760</v>
      </c>
      <c r="T98" t="s">
        <v>89</v>
      </c>
      <c r="V98" t="s">
        <v>2345</v>
      </c>
      <c r="W98">
        <v>3618823858</v>
      </c>
      <c r="X98" t="s">
        <v>1731</v>
      </c>
      <c r="Y98" t="s">
        <v>1803</v>
      </c>
      <c r="Z98" t="s">
        <v>99</v>
      </c>
      <c r="AA98">
        <v>78401</v>
      </c>
      <c r="AH98" t="s">
        <v>417</v>
      </c>
      <c r="AI98" t="s">
        <v>1727</v>
      </c>
      <c r="AJ98">
        <v>81</v>
      </c>
      <c r="AK98">
        <v>16758386</v>
      </c>
      <c r="AL98" t="b">
        <v>0</v>
      </c>
      <c r="AM98">
        <v>29.2134307</v>
      </c>
      <c r="AN98">
        <v>-95.503194500000006</v>
      </c>
      <c r="AO98" t="s">
        <v>1802</v>
      </c>
      <c r="AP98">
        <v>29.2134307</v>
      </c>
      <c r="AQ98">
        <v>-95.503194500000006</v>
      </c>
      <c r="AR98">
        <v>21610</v>
      </c>
      <c r="AS98" t="s">
        <v>1727</v>
      </c>
      <c r="AT98">
        <v>717822</v>
      </c>
      <c r="AU98" t="s">
        <v>108</v>
      </c>
      <c r="AX98" t="s">
        <v>89</v>
      </c>
    </row>
    <row r="99" spans="1:50">
      <c r="A99" s="2">
        <v>4232132325</v>
      </c>
      <c r="B99">
        <v>3</v>
      </c>
      <c r="C99" s="1">
        <v>40697</v>
      </c>
      <c r="D99" s="1">
        <v>40701</v>
      </c>
      <c r="E99" s="1">
        <v>41432</v>
      </c>
      <c r="F99" t="s">
        <v>99</v>
      </c>
      <c r="G99" t="s">
        <v>117</v>
      </c>
      <c r="H99" t="s">
        <v>1807</v>
      </c>
      <c r="I99" t="s">
        <v>2362</v>
      </c>
      <c r="J99">
        <v>1</v>
      </c>
      <c r="K99" t="s">
        <v>2361</v>
      </c>
      <c r="L99">
        <v>6800</v>
      </c>
      <c r="M99">
        <v>6800</v>
      </c>
      <c r="N99" t="s">
        <v>1734</v>
      </c>
      <c r="O99" t="s">
        <v>93</v>
      </c>
      <c r="P99" t="s">
        <v>95</v>
      </c>
      <c r="Q99" t="s">
        <v>194</v>
      </c>
      <c r="R99" t="s">
        <v>1733</v>
      </c>
      <c r="S99" t="s">
        <v>2360</v>
      </c>
      <c r="T99" t="s">
        <v>89</v>
      </c>
      <c r="V99" t="s">
        <v>2345</v>
      </c>
      <c r="W99">
        <v>3618823858</v>
      </c>
      <c r="X99" t="s">
        <v>1731</v>
      </c>
      <c r="Y99" t="s">
        <v>1803</v>
      </c>
      <c r="Z99" t="s">
        <v>99</v>
      </c>
      <c r="AA99">
        <v>78401</v>
      </c>
      <c r="AC99">
        <v>60</v>
      </c>
      <c r="AH99" t="s">
        <v>2359</v>
      </c>
      <c r="AI99" t="s">
        <v>1727</v>
      </c>
      <c r="AJ99">
        <v>71</v>
      </c>
      <c r="AK99">
        <v>16207515</v>
      </c>
      <c r="AL99" t="b">
        <v>0</v>
      </c>
      <c r="AM99">
        <v>28.8277964</v>
      </c>
      <c r="AN99">
        <v>-95.7099312</v>
      </c>
      <c r="AO99" t="s">
        <v>1802</v>
      </c>
      <c r="AP99">
        <v>28.8277964</v>
      </c>
      <c r="AQ99">
        <v>-95.7099312</v>
      </c>
      <c r="AS99" t="s">
        <v>1727</v>
      </c>
      <c r="AT99">
        <v>717722</v>
      </c>
      <c r="AU99" t="s">
        <v>108</v>
      </c>
      <c r="AX99" t="s">
        <v>89</v>
      </c>
    </row>
    <row r="100" spans="1:50">
      <c r="A100" s="2">
        <v>4204732454</v>
      </c>
      <c r="B100">
        <v>4</v>
      </c>
      <c r="C100" s="1">
        <v>40653</v>
      </c>
      <c r="D100" s="1">
        <v>40662</v>
      </c>
      <c r="E100" s="1">
        <v>41393</v>
      </c>
      <c r="F100" t="s">
        <v>99</v>
      </c>
      <c r="G100" t="s">
        <v>333</v>
      </c>
      <c r="H100" t="s">
        <v>1807</v>
      </c>
      <c r="I100" t="s">
        <v>332</v>
      </c>
      <c r="J100">
        <v>1</v>
      </c>
      <c r="K100" t="s">
        <v>2358</v>
      </c>
      <c r="L100">
        <v>8600</v>
      </c>
      <c r="M100">
        <v>8600</v>
      </c>
      <c r="N100" t="s">
        <v>1734</v>
      </c>
      <c r="O100" t="s">
        <v>1823</v>
      </c>
      <c r="P100" t="s">
        <v>95</v>
      </c>
      <c r="Q100" t="s">
        <v>194</v>
      </c>
      <c r="R100" t="s">
        <v>1733</v>
      </c>
      <c r="S100" t="s">
        <v>2357</v>
      </c>
      <c r="T100" t="s">
        <v>89</v>
      </c>
      <c r="U100" s="1">
        <v>40935</v>
      </c>
      <c r="V100" t="s">
        <v>2345</v>
      </c>
      <c r="W100">
        <v>3618823858</v>
      </c>
      <c r="X100" t="s">
        <v>1731</v>
      </c>
      <c r="Y100" t="s">
        <v>1803</v>
      </c>
      <c r="Z100" t="s">
        <v>99</v>
      </c>
      <c r="AA100">
        <v>78401</v>
      </c>
      <c r="AH100" t="s">
        <v>336</v>
      </c>
      <c r="AI100" t="s">
        <v>1727</v>
      </c>
      <c r="AJ100">
        <v>603</v>
      </c>
      <c r="AK100">
        <v>16636250</v>
      </c>
      <c r="AM100">
        <v>27.123854600000001</v>
      </c>
      <c r="AN100">
        <v>-98.1972904</v>
      </c>
      <c r="AO100" t="s">
        <v>1802</v>
      </c>
      <c r="AP100">
        <v>27.123854600000001</v>
      </c>
      <c r="AQ100">
        <v>-98.1972904</v>
      </c>
      <c r="AR100">
        <v>266660</v>
      </c>
      <c r="AS100" t="s">
        <v>1727</v>
      </c>
      <c r="AT100">
        <v>714702</v>
      </c>
      <c r="AU100" t="s">
        <v>96</v>
      </c>
      <c r="AX100" t="s">
        <v>89</v>
      </c>
    </row>
    <row r="101" spans="1:50">
      <c r="A101" s="2">
        <v>4240932951</v>
      </c>
      <c r="B101">
        <v>4</v>
      </c>
      <c r="C101" s="1">
        <v>40641</v>
      </c>
      <c r="D101" s="1">
        <v>40646</v>
      </c>
      <c r="E101" s="1">
        <v>41377</v>
      </c>
      <c r="F101" t="s">
        <v>99</v>
      </c>
      <c r="G101" t="s">
        <v>293</v>
      </c>
      <c r="H101" t="s">
        <v>1807</v>
      </c>
      <c r="I101" t="s">
        <v>381</v>
      </c>
      <c r="J101">
        <v>1</v>
      </c>
      <c r="L101">
        <v>4812</v>
      </c>
      <c r="M101">
        <v>4812</v>
      </c>
      <c r="N101" t="s">
        <v>1734</v>
      </c>
      <c r="O101" t="s">
        <v>1823</v>
      </c>
      <c r="P101" t="s">
        <v>95</v>
      </c>
      <c r="Q101" t="s">
        <v>94</v>
      </c>
      <c r="R101" t="s">
        <v>1733</v>
      </c>
      <c r="S101" t="s">
        <v>2356</v>
      </c>
      <c r="T101" t="s">
        <v>89</v>
      </c>
      <c r="U101" s="1">
        <v>41052</v>
      </c>
      <c r="V101" t="s">
        <v>2345</v>
      </c>
      <c r="W101">
        <v>3618823858</v>
      </c>
      <c r="X101" t="s">
        <v>1731</v>
      </c>
      <c r="Y101" t="s">
        <v>1803</v>
      </c>
      <c r="Z101" t="s">
        <v>99</v>
      </c>
      <c r="AA101">
        <v>78401</v>
      </c>
      <c r="AH101" t="s">
        <v>353</v>
      </c>
      <c r="AI101" t="s">
        <v>1727</v>
      </c>
      <c r="AJ101">
        <v>227</v>
      </c>
      <c r="AK101">
        <v>17130694</v>
      </c>
      <c r="AM101">
        <v>28.014997300000001</v>
      </c>
      <c r="AN101">
        <v>-97.387589199999994</v>
      </c>
      <c r="AO101" t="s">
        <v>1802</v>
      </c>
      <c r="AP101">
        <v>28.014997300000001</v>
      </c>
      <c r="AQ101">
        <v>-97.387589199999994</v>
      </c>
      <c r="AR101">
        <v>13724</v>
      </c>
      <c r="AS101" t="s">
        <v>1727</v>
      </c>
      <c r="AT101">
        <v>713862</v>
      </c>
      <c r="AU101" t="s">
        <v>96</v>
      </c>
      <c r="AX101" t="s">
        <v>89</v>
      </c>
    </row>
    <row r="102" spans="1:50" hidden="1">
      <c r="A102" s="2">
        <v>4214933210</v>
      </c>
      <c r="B102">
        <v>3</v>
      </c>
      <c r="C102" s="1">
        <v>40639</v>
      </c>
      <c r="D102" s="1">
        <v>40644</v>
      </c>
      <c r="E102" s="1">
        <v>41375</v>
      </c>
      <c r="F102" t="s">
        <v>99</v>
      </c>
      <c r="G102" t="s">
        <v>281</v>
      </c>
      <c r="H102" t="s">
        <v>1807</v>
      </c>
      <c r="I102" t="s">
        <v>280</v>
      </c>
      <c r="J102">
        <v>1</v>
      </c>
      <c r="K102" t="s">
        <v>356</v>
      </c>
      <c r="L102">
        <v>6000</v>
      </c>
      <c r="M102">
        <v>6000</v>
      </c>
      <c r="N102" t="s">
        <v>1869</v>
      </c>
      <c r="O102" t="s">
        <v>1823</v>
      </c>
      <c r="P102" t="s">
        <v>95</v>
      </c>
      <c r="Q102" t="s">
        <v>194</v>
      </c>
      <c r="R102" t="s">
        <v>1733</v>
      </c>
      <c r="S102" t="s">
        <v>2326</v>
      </c>
      <c r="T102" t="s">
        <v>89</v>
      </c>
      <c r="V102" t="s">
        <v>2345</v>
      </c>
      <c r="W102" t="s">
        <v>1808</v>
      </c>
      <c r="X102" t="s">
        <v>1731</v>
      </c>
      <c r="Y102" t="s">
        <v>1803</v>
      </c>
      <c r="Z102" t="s">
        <v>99</v>
      </c>
      <c r="AA102">
        <v>78401</v>
      </c>
      <c r="AH102" t="s">
        <v>284</v>
      </c>
      <c r="AI102" t="s">
        <v>1727</v>
      </c>
      <c r="AJ102">
        <v>191</v>
      </c>
      <c r="AK102">
        <v>18689184</v>
      </c>
      <c r="AL102" t="b">
        <v>0</v>
      </c>
      <c r="AM102">
        <v>30.069099300000001</v>
      </c>
      <c r="AN102">
        <v>-96.883664199999998</v>
      </c>
      <c r="AO102" t="s">
        <v>1802</v>
      </c>
      <c r="AP102">
        <v>30.069099300000001</v>
      </c>
      <c r="AQ102">
        <v>-96.883664199999998</v>
      </c>
      <c r="AR102">
        <v>277250</v>
      </c>
      <c r="AS102" t="s">
        <v>1727</v>
      </c>
      <c r="AT102">
        <v>713685</v>
      </c>
      <c r="AU102" t="s">
        <v>108</v>
      </c>
      <c r="AV102" t="s">
        <v>181</v>
      </c>
      <c r="AW102" t="s">
        <v>283</v>
      </c>
      <c r="AX102" t="s">
        <v>89</v>
      </c>
    </row>
    <row r="103" spans="1:50" hidden="1">
      <c r="A103" s="2">
        <v>4240931246</v>
      </c>
      <c r="B103">
        <v>4</v>
      </c>
      <c r="C103" s="1">
        <v>40634</v>
      </c>
      <c r="D103" s="1">
        <v>40640</v>
      </c>
      <c r="E103" s="1">
        <v>41371</v>
      </c>
      <c r="F103" t="s">
        <v>99</v>
      </c>
      <c r="G103" t="s">
        <v>293</v>
      </c>
      <c r="H103" t="s">
        <v>1807</v>
      </c>
      <c r="I103" t="s">
        <v>2355</v>
      </c>
      <c r="J103">
        <v>2</v>
      </c>
      <c r="K103" t="s">
        <v>2354</v>
      </c>
      <c r="L103">
        <v>7724</v>
      </c>
      <c r="M103">
        <v>7724</v>
      </c>
      <c r="N103" t="s">
        <v>1863</v>
      </c>
      <c r="O103" t="s">
        <v>1823</v>
      </c>
      <c r="P103" t="s">
        <v>95</v>
      </c>
      <c r="Q103" t="s">
        <v>94</v>
      </c>
      <c r="R103" t="s">
        <v>1733</v>
      </c>
      <c r="S103" t="s">
        <v>2353</v>
      </c>
      <c r="T103" t="s">
        <v>89</v>
      </c>
      <c r="V103" t="s">
        <v>2345</v>
      </c>
      <c r="W103">
        <v>3618823858</v>
      </c>
      <c r="X103" t="s">
        <v>1731</v>
      </c>
      <c r="Y103" t="s">
        <v>1803</v>
      </c>
      <c r="Z103" t="s">
        <v>99</v>
      </c>
      <c r="AA103">
        <v>78401</v>
      </c>
      <c r="AH103" t="s">
        <v>296</v>
      </c>
      <c r="AI103" t="s">
        <v>1727</v>
      </c>
      <c r="AJ103">
        <v>129</v>
      </c>
      <c r="AK103">
        <v>16651891</v>
      </c>
      <c r="AL103" t="b">
        <v>0</v>
      </c>
      <c r="AM103">
        <v>27.999763699999999</v>
      </c>
      <c r="AN103">
        <v>-97.419954099999998</v>
      </c>
      <c r="AO103" t="s">
        <v>1802</v>
      </c>
      <c r="AP103">
        <v>27.999763699999999</v>
      </c>
      <c r="AQ103">
        <v>-97.419954099999998</v>
      </c>
      <c r="AR103">
        <v>8717</v>
      </c>
      <c r="AS103" t="s">
        <v>1727</v>
      </c>
      <c r="AT103">
        <v>713408</v>
      </c>
      <c r="AU103" t="s">
        <v>96</v>
      </c>
      <c r="AX103" t="s">
        <v>89</v>
      </c>
    </row>
    <row r="104" spans="1:50" hidden="1">
      <c r="A104" s="2">
        <v>4240931339</v>
      </c>
      <c r="B104">
        <v>4</v>
      </c>
      <c r="C104" s="1">
        <v>40631</v>
      </c>
      <c r="D104" s="1">
        <v>40634</v>
      </c>
      <c r="E104" s="1">
        <v>41365</v>
      </c>
      <c r="F104" t="s">
        <v>99</v>
      </c>
      <c r="G104" t="s">
        <v>293</v>
      </c>
      <c r="H104" t="s">
        <v>1807</v>
      </c>
      <c r="I104" t="s">
        <v>389</v>
      </c>
      <c r="J104">
        <v>1</v>
      </c>
      <c r="K104" t="s">
        <v>2352</v>
      </c>
      <c r="L104">
        <v>8800</v>
      </c>
      <c r="M104">
        <v>8800</v>
      </c>
      <c r="N104" t="s">
        <v>1863</v>
      </c>
      <c r="O104" t="s">
        <v>1823</v>
      </c>
      <c r="P104" t="s">
        <v>95</v>
      </c>
      <c r="Q104" t="s">
        <v>94</v>
      </c>
      <c r="R104" t="s">
        <v>1733</v>
      </c>
      <c r="S104" t="s">
        <v>2323</v>
      </c>
      <c r="T104" t="s">
        <v>89</v>
      </c>
      <c r="V104" t="s">
        <v>2345</v>
      </c>
      <c r="W104">
        <v>3618823858</v>
      </c>
      <c r="X104" t="s">
        <v>1731</v>
      </c>
      <c r="Y104" t="s">
        <v>1803</v>
      </c>
      <c r="Z104" t="s">
        <v>99</v>
      </c>
      <c r="AA104">
        <v>78401</v>
      </c>
      <c r="AH104" t="s">
        <v>296</v>
      </c>
      <c r="AI104" t="s">
        <v>1727</v>
      </c>
      <c r="AJ104">
        <v>129</v>
      </c>
      <c r="AK104">
        <v>16583389</v>
      </c>
      <c r="AL104" t="b">
        <v>0</v>
      </c>
      <c r="AM104">
        <v>28.003588100000002</v>
      </c>
      <c r="AN104">
        <v>-97.422274400000006</v>
      </c>
      <c r="AO104" t="s">
        <v>1802</v>
      </c>
      <c r="AP104">
        <v>28.003588100000002</v>
      </c>
      <c r="AQ104">
        <v>-97.422274400000006</v>
      </c>
      <c r="AR104">
        <v>13664</v>
      </c>
      <c r="AS104" t="s">
        <v>1727</v>
      </c>
      <c r="AT104">
        <v>713116</v>
      </c>
      <c r="AU104" t="s">
        <v>96</v>
      </c>
      <c r="AX104" t="s">
        <v>89</v>
      </c>
    </row>
    <row r="105" spans="1:50" hidden="1">
      <c r="A105" s="2">
        <v>4240931332</v>
      </c>
      <c r="B105">
        <v>4</v>
      </c>
      <c r="C105" s="1">
        <v>40627</v>
      </c>
      <c r="D105" s="1">
        <v>40632</v>
      </c>
      <c r="E105" s="1">
        <v>41363</v>
      </c>
      <c r="F105" t="s">
        <v>99</v>
      </c>
      <c r="G105" t="s">
        <v>293</v>
      </c>
      <c r="H105" t="s">
        <v>1807</v>
      </c>
      <c r="I105" t="s">
        <v>590</v>
      </c>
      <c r="J105">
        <v>4</v>
      </c>
      <c r="K105" t="s">
        <v>2351</v>
      </c>
      <c r="L105">
        <v>7000</v>
      </c>
      <c r="M105">
        <v>7000</v>
      </c>
      <c r="N105" t="s">
        <v>1869</v>
      </c>
      <c r="O105" t="s">
        <v>1823</v>
      </c>
      <c r="P105" t="s">
        <v>95</v>
      </c>
      <c r="Q105" t="s">
        <v>94</v>
      </c>
      <c r="R105" t="s">
        <v>1733</v>
      </c>
      <c r="S105" t="s">
        <v>2350</v>
      </c>
      <c r="T105" t="s">
        <v>89</v>
      </c>
      <c r="V105" t="s">
        <v>2345</v>
      </c>
      <c r="W105">
        <v>3618823858</v>
      </c>
      <c r="X105" t="s">
        <v>1731</v>
      </c>
      <c r="Y105" t="s">
        <v>1803</v>
      </c>
      <c r="Z105" t="s">
        <v>99</v>
      </c>
      <c r="AA105">
        <v>78401</v>
      </c>
      <c r="AH105" t="s">
        <v>296</v>
      </c>
      <c r="AI105" t="s">
        <v>1727</v>
      </c>
      <c r="AJ105">
        <v>129</v>
      </c>
      <c r="AK105">
        <v>18597641</v>
      </c>
      <c r="AL105" t="b">
        <v>0</v>
      </c>
      <c r="AM105">
        <v>28.001913399999999</v>
      </c>
      <c r="AN105">
        <v>-97.429688600000006</v>
      </c>
      <c r="AO105" t="s">
        <v>1802</v>
      </c>
      <c r="AP105">
        <v>28.001913399999999</v>
      </c>
      <c r="AQ105">
        <v>-97.429688600000006</v>
      </c>
      <c r="AR105">
        <v>3212</v>
      </c>
      <c r="AS105" t="s">
        <v>1727</v>
      </c>
      <c r="AT105">
        <v>712883</v>
      </c>
      <c r="AU105" t="s">
        <v>96</v>
      </c>
      <c r="AX105" t="s">
        <v>89</v>
      </c>
    </row>
    <row r="106" spans="1:50" hidden="1">
      <c r="A106" s="2">
        <v>4240932666</v>
      </c>
      <c r="B106">
        <v>4</v>
      </c>
      <c r="C106" s="1">
        <v>40620</v>
      </c>
      <c r="D106" s="1">
        <v>40625</v>
      </c>
      <c r="E106" s="1">
        <v>41356</v>
      </c>
      <c r="F106" t="s">
        <v>99</v>
      </c>
      <c r="G106" t="s">
        <v>293</v>
      </c>
      <c r="H106" t="s">
        <v>1807</v>
      </c>
      <c r="I106" t="s">
        <v>385</v>
      </c>
      <c r="J106">
        <v>8</v>
      </c>
      <c r="K106" t="s">
        <v>2349</v>
      </c>
      <c r="L106">
        <v>7925</v>
      </c>
      <c r="M106">
        <v>7925</v>
      </c>
      <c r="N106" t="s">
        <v>1869</v>
      </c>
      <c r="O106" t="s">
        <v>1823</v>
      </c>
      <c r="P106" t="s">
        <v>95</v>
      </c>
      <c r="Q106" t="s">
        <v>94</v>
      </c>
      <c r="R106" t="s">
        <v>1733</v>
      </c>
      <c r="S106" t="s">
        <v>2323</v>
      </c>
      <c r="T106" t="s">
        <v>89</v>
      </c>
      <c r="V106" t="s">
        <v>2345</v>
      </c>
      <c r="W106">
        <v>3618823858</v>
      </c>
      <c r="X106" t="s">
        <v>1731</v>
      </c>
      <c r="Y106" t="s">
        <v>1803</v>
      </c>
      <c r="Z106" t="s">
        <v>99</v>
      </c>
      <c r="AA106">
        <v>78401</v>
      </c>
      <c r="AH106" t="s">
        <v>296</v>
      </c>
      <c r="AI106" t="s">
        <v>1727</v>
      </c>
      <c r="AJ106">
        <v>129</v>
      </c>
      <c r="AK106">
        <v>16960556</v>
      </c>
      <c r="AL106" t="b">
        <v>0</v>
      </c>
      <c r="AM106">
        <v>28.002861500000002</v>
      </c>
      <c r="AN106">
        <v>-97.429479400000005</v>
      </c>
      <c r="AO106" t="s">
        <v>1802</v>
      </c>
      <c r="AP106">
        <v>28.002861500000002</v>
      </c>
      <c r="AQ106">
        <v>-97.429479400000005</v>
      </c>
      <c r="AR106">
        <v>13668</v>
      </c>
      <c r="AS106" t="s">
        <v>1727</v>
      </c>
      <c r="AT106">
        <v>712394</v>
      </c>
      <c r="AU106" t="s">
        <v>96</v>
      </c>
      <c r="AX106" t="s">
        <v>89</v>
      </c>
    </row>
    <row r="107" spans="1:50" hidden="1">
      <c r="A107" s="2">
        <v>4228533375</v>
      </c>
      <c r="B107">
        <v>2</v>
      </c>
      <c r="C107" s="1">
        <v>40599</v>
      </c>
      <c r="D107" s="1">
        <v>40603</v>
      </c>
      <c r="E107" s="1">
        <v>41334</v>
      </c>
      <c r="F107" t="s">
        <v>99</v>
      </c>
      <c r="G107" t="s">
        <v>228</v>
      </c>
      <c r="H107" t="s">
        <v>1807</v>
      </c>
      <c r="I107" t="s">
        <v>377</v>
      </c>
      <c r="J107">
        <v>1</v>
      </c>
      <c r="K107" t="s">
        <v>378</v>
      </c>
      <c r="L107">
        <v>14990</v>
      </c>
      <c r="M107">
        <v>14242</v>
      </c>
      <c r="N107" t="s">
        <v>1869</v>
      </c>
      <c r="O107" t="s">
        <v>1823</v>
      </c>
      <c r="P107" t="s">
        <v>119</v>
      </c>
      <c r="Q107" t="s">
        <v>94</v>
      </c>
      <c r="R107" t="s">
        <v>1733</v>
      </c>
      <c r="S107" t="s">
        <v>2315</v>
      </c>
      <c r="T107" t="s">
        <v>89</v>
      </c>
      <c r="V107" t="s">
        <v>2345</v>
      </c>
      <c r="W107">
        <v>3618823858</v>
      </c>
      <c r="X107" t="s">
        <v>1731</v>
      </c>
      <c r="Y107" t="s">
        <v>1803</v>
      </c>
      <c r="Z107" t="s">
        <v>99</v>
      </c>
      <c r="AA107">
        <v>78401</v>
      </c>
      <c r="AH107" t="s">
        <v>380</v>
      </c>
      <c r="AI107" t="s">
        <v>1727</v>
      </c>
      <c r="AJ107">
        <v>129</v>
      </c>
      <c r="AK107">
        <v>16550966</v>
      </c>
      <c r="AL107" t="b">
        <v>0</v>
      </c>
      <c r="AM107">
        <v>29.1630535</v>
      </c>
      <c r="AN107">
        <v>-96.893059800000003</v>
      </c>
      <c r="AO107" t="s">
        <v>1802</v>
      </c>
      <c r="AP107">
        <v>29.162341300000001</v>
      </c>
      <c r="AQ107">
        <v>-96.892723700000005</v>
      </c>
      <c r="AR107">
        <v>264004</v>
      </c>
      <c r="AS107" t="s">
        <v>1727</v>
      </c>
      <c r="AT107">
        <v>711026</v>
      </c>
      <c r="AU107" t="s">
        <v>96</v>
      </c>
      <c r="AV107" t="s">
        <v>164</v>
      </c>
      <c r="AW107" t="s">
        <v>163</v>
      </c>
      <c r="AX107" t="s">
        <v>89</v>
      </c>
    </row>
    <row r="108" spans="1:50">
      <c r="A108" s="2">
        <v>4236130911</v>
      </c>
      <c r="B108">
        <v>3</v>
      </c>
      <c r="C108" s="1">
        <v>40584</v>
      </c>
      <c r="D108" s="1">
        <v>40595</v>
      </c>
      <c r="E108" s="1">
        <v>41326</v>
      </c>
      <c r="F108" t="s">
        <v>99</v>
      </c>
      <c r="G108" t="s">
        <v>339</v>
      </c>
      <c r="H108" t="s">
        <v>1807</v>
      </c>
      <c r="I108" t="s">
        <v>337</v>
      </c>
      <c r="J108">
        <v>1</v>
      </c>
      <c r="K108" t="s">
        <v>2348</v>
      </c>
      <c r="L108">
        <v>9000</v>
      </c>
      <c r="M108">
        <v>8752</v>
      </c>
      <c r="N108" t="s">
        <v>1734</v>
      </c>
      <c r="O108" t="s">
        <v>1823</v>
      </c>
      <c r="P108" t="s">
        <v>119</v>
      </c>
      <c r="Q108" t="s">
        <v>194</v>
      </c>
      <c r="R108" t="s">
        <v>1733</v>
      </c>
      <c r="S108" t="s">
        <v>2347</v>
      </c>
      <c r="T108" t="s">
        <v>89</v>
      </c>
      <c r="V108" t="s">
        <v>2345</v>
      </c>
      <c r="W108">
        <v>3618823858</v>
      </c>
      <c r="X108" t="s">
        <v>1731</v>
      </c>
      <c r="Y108" t="s">
        <v>1803</v>
      </c>
      <c r="Z108" t="s">
        <v>99</v>
      </c>
      <c r="AA108">
        <v>78401</v>
      </c>
      <c r="AH108" t="s">
        <v>341</v>
      </c>
      <c r="AI108" t="s">
        <v>1727</v>
      </c>
      <c r="AJ108">
        <v>28</v>
      </c>
      <c r="AK108">
        <v>16626095</v>
      </c>
      <c r="AL108" t="b">
        <v>0</v>
      </c>
      <c r="AM108">
        <v>30.042294200000001</v>
      </c>
      <c r="AN108">
        <v>-93.980291300000005</v>
      </c>
      <c r="AO108" t="s">
        <v>1802</v>
      </c>
      <c r="AP108">
        <v>30.039494999999999</v>
      </c>
      <c r="AQ108">
        <v>-93.977113599999996</v>
      </c>
      <c r="AR108">
        <v>264350</v>
      </c>
      <c r="AS108" t="s">
        <v>1727</v>
      </c>
      <c r="AT108">
        <v>710073</v>
      </c>
      <c r="AU108" t="s">
        <v>108</v>
      </c>
      <c r="AX108" t="s">
        <v>89</v>
      </c>
    </row>
    <row r="109" spans="1:50" hidden="1">
      <c r="A109" s="2">
        <v>4240931333</v>
      </c>
      <c r="B109">
        <v>4</v>
      </c>
      <c r="C109" s="1">
        <v>40525</v>
      </c>
      <c r="D109" s="1">
        <v>40548</v>
      </c>
      <c r="E109" s="1">
        <v>41279</v>
      </c>
      <c r="F109" t="s">
        <v>99</v>
      </c>
      <c r="G109" t="s">
        <v>293</v>
      </c>
      <c r="H109" t="s">
        <v>1807</v>
      </c>
      <c r="I109" t="s">
        <v>388</v>
      </c>
      <c r="J109" t="s">
        <v>292</v>
      </c>
      <c r="K109" t="s">
        <v>2341</v>
      </c>
      <c r="L109">
        <v>10385</v>
      </c>
      <c r="M109">
        <v>10385</v>
      </c>
      <c r="N109" t="s">
        <v>1741</v>
      </c>
      <c r="O109" t="s">
        <v>1823</v>
      </c>
      <c r="P109" t="s">
        <v>95</v>
      </c>
      <c r="Q109" t="s">
        <v>94</v>
      </c>
      <c r="R109" t="s">
        <v>1733</v>
      </c>
      <c r="S109" t="s">
        <v>2346</v>
      </c>
      <c r="T109" t="s">
        <v>89</v>
      </c>
      <c r="U109" s="1">
        <v>40625</v>
      </c>
      <c r="V109" t="s">
        <v>2345</v>
      </c>
      <c r="W109">
        <v>3618823858</v>
      </c>
      <c r="X109" t="s">
        <v>1731</v>
      </c>
      <c r="Y109" t="s">
        <v>1803</v>
      </c>
      <c r="Z109" t="s">
        <v>99</v>
      </c>
      <c r="AA109">
        <v>78401</v>
      </c>
      <c r="AH109" t="s">
        <v>296</v>
      </c>
      <c r="AI109" t="s">
        <v>1727</v>
      </c>
      <c r="AJ109">
        <v>129</v>
      </c>
      <c r="AK109">
        <v>16997034</v>
      </c>
      <c r="AM109">
        <v>28.000155199999998</v>
      </c>
      <c r="AN109">
        <v>-97.422919300000004</v>
      </c>
      <c r="AO109" t="s">
        <v>1802</v>
      </c>
      <c r="AP109">
        <v>28.000155199999998</v>
      </c>
      <c r="AQ109">
        <v>-97.422919300000004</v>
      </c>
      <c r="AR109">
        <v>276012</v>
      </c>
      <c r="AS109" t="s">
        <v>1727</v>
      </c>
      <c r="AT109">
        <v>706992</v>
      </c>
      <c r="AU109" t="s">
        <v>96</v>
      </c>
      <c r="AX109" t="s">
        <v>89</v>
      </c>
    </row>
    <row r="110" spans="1:50">
      <c r="A110" s="2">
        <v>4232132318</v>
      </c>
      <c r="B110">
        <v>3</v>
      </c>
      <c r="C110" s="1">
        <v>40504</v>
      </c>
      <c r="D110" s="1">
        <v>40505</v>
      </c>
      <c r="E110" s="1">
        <v>41236</v>
      </c>
      <c r="F110" t="s">
        <v>99</v>
      </c>
      <c r="G110" t="s">
        <v>117</v>
      </c>
      <c r="H110" t="s">
        <v>1807</v>
      </c>
      <c r="I110" t="s">
        <v>118</v>
      </c>
      <c r="J110">
        <v>1</v>
      </c>
      <c r="K110" t="s">
        <v>2344</v>
      </c>
      <c r="L110">
        <v>11000</v>
      </c>
      <c r="M110">
        <v>11000</v>
      </c>
      <c r="N110" t="s">
        <v>1734</v>
      </c>
      <c r="O110" t="s">
        <v>1823</v>
      </c>
      <c r="P110" t="s">
        <v>95</v>
      </c>
      <c r="Q110" t="s">
        <v>94</v>
      </c>
      <c r="R110" t="s">
        <v>1733</v>
      </c>
      <c r="S110" t="s">
        <v>2343</v>
      </c>
      <c r="T110" t="s">
        <v>89</v>
      </c>
      <c r="V110" t="s">
        <v>2292</v>
      </c>
      <c r="W110">
        <v>5124783456</v>
      </c>
      <c r="X110" t="s">
        <v>1731</v>
      </c>
      <c r="Y110" t="s">
        <v>1803</v>
      </c>
      <c r="Z110" t="s">
        <v>99</v>
      </c>
      <c r="AA110">
        <v>78401</v>
      </c>
      <c r="AH110" t="s">
        <v>121</v>
      </c>
      <c r="AI110" t="s">
        <v>1727</v>
      </c>
      <c r="AJ110">
        <v>45</v>
      </c>
      <c r="AK110">
        <v>18743466</v>
      </c>
      <c r="AL110" t="b">
        <v>0</v>
      </c>
      <c r="AM110">
        <v>28.951774199999999</v>
      </c>
      <c r="AN110">
        <v>-95.987261099999998</v>
      </c>
      <c r="AO110" t="s">
        <v>1802</v>
      </c>
      <c r="AP110">
        <v>28.951774199999999</v>
      </c>
      <c r="AQ110">
        <v>-95.987261099999998</v>
      </c>
      <c r="AR110">
        <v>26193</v>
      </c>
      <c r="AS110" t="s">
        <v>1727</v>
      </c>
      <c r="AT110">
        <v>705830</v>
      </c>
      <c r="AU110" t="s">
        <v>108</v>
      </c>
      <c r="AX110" t="s">
        <v>89</v>
      </c>
    </row>
    <row r="111" spans="1:50" hidden="1">
      <c r="A111" s="2">
        <v>4224532358</v>
      </c>
      <c r="B111">
        <v>3</v>
      </c>
      <c r="C111" s="1">
        <v>40450</v>
      </c>
      <c r="D111" s="1">
        <v>40500</v>
      </c>
      <c r="E111" s="1">
        <v>41231</v>
      </c>
      <c r="F111" t="s">
        <v>99</v>
      </c>
      <c r="G111" t="s">
        <v>105</v>
      </c>
      <c r="H111" t="s">
        <v>1807</v>
      </c>
      <c r="I111" t="s">
        <v>650</v>
      </c>
      <c r="J111">
        <v>2</v>
      </c>
      <c r="K111" t="s">
        <v>210</v>
      </c>
      <c r="L111">
        <v>10150</v>
      </c>
      <c r="M111">
        <v>10150</v>
      </c>
      <c r="N111" t="s">
        <v>1869</v>
      </c>
      <c r="O111" t="s">
        <v>1823</v>
      </c>
      <c r="P111" t="s">
        <v>95</v>
      </c>
      <c r="Q111" t="s">
        <v>94</v>
      </c>
      <c r="R111" t="s">
        <v>1733</v>
      </c>
      <c r="S111" t="s">
        <v>2024</v>
      </c>
      <c r="T111" t="s">
        <v>89</v>
      </c>
      <c r="V111" t="s">
        <v>2292</v>
      </c>
      <c r="W111" t="s">
        <v>2228</v>
      </c>
      <c r="X111" t="s">
        <v>1731</v>
      </c>
      <c r="Y111" t="s">
        <v>1803</v>
      </c>
      <c r="Z111" t="s">
        <v>99</v>
      </c>
      <c r="AA111">
        <v>78401</v>
      </c>
      <c r="AC111">
        <v>175</v>
      </c>
      <c r="AH111" t="s">
        <v>307</v>
      </c>
      <c r="AI111" t="s">
        <v>1727</v>
      </c>
      <c r="AJ111">
        <v>342</v>
      </c>
      <c r="AK111">
        <v>17240274</v>
      </c>
      <c r="AL111" t="b">
        <v>0</v>
      </c>
      <c r="AM111">
        <v>29.771073999999999</v>
      </c>
      <c r="AN111">
        <v>-94.284019400000005</v>
      </c>
      <c r="AO111" t="s">
        <v>1802</v>
      </c>
      <c r="AP111">
        <v>29.771073999999999</v>
      </c>
      <c r="AQ111">
        <v>-94.284019400000005</v>
      </c>
      <c r="AR111">
        <v>233357</v>
      </c>
      <c r="AS111" t="s">
        <v>1727</v>
      </c>
      <c r="AT111">
        <v>702931</v>
      </c>
      <c r="AU111" t="s">
        <v>108</v>
      </c>
      <c r="AX111" t="s">
        <v>89</v>
      </c>
    </row>
    <row r="112" spans="1:50">
      <c r="A112" s="2">
        <v>4208932636</v>
      </c>
      <c r="B112">
        <v>3</v>
      </c>
      <c r="C112" s="1">
        <v>40402</v>
      </c>
      <c r="D112" s="1">
        <v>40409</v>
      </c>
      <c r="E112" s="1">
        <v>41140</v>
      </c>
      <c r="F112" t="s">
        <v>99</v>
      </c>
      <c r="G112" t="s">
        <v>179</v>
      </c>
      <c r="H112" t="s">
        <v>1807</v>
      </c>
      <c r="I112" t="s">
        <v>399</v>
      </c>
      <c r="J112">
        <v>1</v>
      </c>
      <c r="K112" t="s">
        <v>356</v>
      </c>
      <c r="L112">
        <v>11300</v>
      </c>
      <c r="M112">
        <v>11300</v>
      </c>
      <c r="N112" t="s">
        <v>1734</v>
      </c>
      <c r="O112" t="s">
        <v>1823</v>
      </c>
      <c r="P112" t="s">
        <v>95</v>
      </c>
      <c r="Q112" t="s">
        <v>194</v>
      </c>
      <c r="R112" t="s">
        <v>1733</v>
      </c>
      <c r="S112" t="s">
        <v>2342</v>
      </c>
      <c r="T112" t="s">
        <v>89</v>
      </c>
      <c r="V112" t="s">
        <v>1809</v>
      </c>
      <c r="W112" t="s">
        <v>1808</v>
      </c>
      <c r="X112" t="s">
        <v>1731</v>
      </c>
      <c r="Y112" t="s">
        <v>1803</v>
      </c>
      <c r="Z112" t="s">
        <v>99</v>
      </c>
      <c r="AA112">
        <v>78401</v>
      </c>
      <c r="AC112">
        <v>59</v>
      </c>
      <c r="AH112" t="s">
        <v>401</v>
      </c>
      <c r="AI112" t="s">
        <v>1727</v>
      </c>
      <c r="AJ112">
        <v>302</v>
      </c>
      <c r="AK112">
        <v>17820080</v>
      </c>
      <c r="AL112" t="b">
        <v>0</v>
      </c>
      <c r="AM112">
        <v>29.587924000000001</v>
      </c>
      <c r="AN112">
        <v>-96.629754000000005</v>
      </c>
      <c r="AO112" t="s">
        <v>1802</v>
      </c>
      <c r="AP112">
        <v>29.587924000000001</v>
      </c>
      <c r="AQ112">
        <v>-96.629754000000005</v>
      </c>
      <c r="AR112">
        <v>260721</v>
      </c>
      <c r="AS112" t="s">
        <v>1727</v>
      </c>
      <c r="AT112">
        <v>700634</v>
      </c>
      <c r="AU112" t="s">
        <v>108</v>
      </c>
      <c r="AV112" t="s">
        <v>181</v>
      </c>
      <c r="AX112" t="s">
        <v>89</v>
      </c>
    </row>
    <row r="113" spans="1:50" hidden="1">
      <c r="A113" s="2">
        <v>4240932699</v>
      </c>
      <c r="B113">
        <v>4</v>
      </c>
      <c r="C113" s="1">
        <v>40379</v>
      </c>
      <c r="D113" s="1">
        <v>40385</v>
      </c>
      <c r="E113" s="1">
        <v>41116</v>
      </c>
      <c r="F113" t="s">
        <v>99</v>
      </c>
      <c r="G113" t="s">
        <v>293</v>
      </c>
      <c r="H113" t="s">
        <v>1807</v>
      </c>
      <c r="I113" t="s">
        <v>391</v>
      </c>
      <c r="J113">
        <v>1</v>
      </c>
      <c r="K113" t="s">
        <v>2341</v>
      </c>
      <c r="L113">
        <v>9800</v>
      </c>
      <c r="M113">
        <v>9800</v>
      </c>
      <c r="N113" t="s">
        <v>1863</v>
      </c>
      <c r="O113" t="s">
        <v>1823</v>
      </c>
      <c r="P113" t="s">
        <v>95</v>
      </c>
      <c r="Q113" t="s">
        <v>94</v>
      </c>
      <c r="R113" t="s">
        <v>1733</v>
      </c>
      <c r="S113" t="s">
        <v>2323</v>
      </c>
      <c r="T113" t="s">
        <v>89</v>
      </c>
      <c r="U113" s="1">
        <v>40459</v>
      </c>
      <c r="V113" t="s">
        <v>1809</v>
      </c>
      <c r="W113">
        <v>3618823858</v>
      </c>
      <c r="X113" t="s">
        <v>1731</v>
      </c>
      <c r="Y113" t="s">
        <v>1803</v>
      </c>
      <c r="Z113" t="s">
        <v>99</v>
      </c>
      <c r="AA113">
        <v>78401</v>
      </c>
      <c r="AH113" t="s">
        <v>392</v>
      </c>
      <c r="AI113" t="s">
        <v>1727</v>
      </c>
      <c r="AJ113">
        <v>224</v>
      </c>
      <c r="AK113">
        <v>17444924</v>
      </c>
      <c r="AM113">
        <v>28.0161677</v>
      </c>
      <c r="AN113">
        <v>-97.420103299999994</v>
      </c>
      <c r="AO113" t="s">
        <v>1802</v>
      </c>
      <c r="AP113">
        <v>28.0161677</v>
      </c>
      <c r="AQ113">
        <v>-97.420103299999994</v>
      </c>
      <c r="AR113">
        <v>261205</v>
      </c>
      <c r="AS113" t="s">
        <v>1727</v>
      </c>
      <c r="AT113">
        <v>699272</v>
      </c>
      <c r="AU113" t="s">
        <v>96</v>
      </c>
      <c r="AX113" t="s">
        <v>89</v>
      </c>
    </row>
    <row r="114" spans="1:50">
      <c r="A114" s="2">
        <v>4228533572</v>
      </c>
      <c r="B114">
        <v>2</v>
      </c>
      <c r="C114" s="1">
        <v>40322</v>
      </c>
      <c r="D114" s="1">
        <v>40324</v>
      </c>
      <c r="E114" s="1">
        <v>41055</v>
      </c>
      <c r="F114" t="s">
        <v>99</v>
      </c>
      <c r="G114" t="s">
        <v>228</v>
      </c>
      <c r="H114" t="s">
        <v>1807</v>
      </c>
      <c r="I114" t="s">
        <v>2340</v>
      </c>
      <c r="J114">
        <v>1</v>
      </c>
      <c r="K114" t="s">
        <v>2339</v>
      </c>
      <c r="L114">
        <v>12000</v>
      </c>
      <c r="M114">
        <v>12000</v>
      </c>
      <c r="N114" t="s">
        <v>1734</v>
      </c>
      <c r="O114" t="s">
        <v>1823</v>
      </c>
      <c r="P114" t="s">
        <v>95</v>
      </c>
      <c r="Q114" t="s">
        <v>194</v>
      </c>
      <c r="R114" t="s">
        <v>1733</v>
      </c>
      <c r="S114" t="s">
        <v>2338</v>
      </c>
      <c r="T114" t="s">
        <v>89</v>
      </c>
      <c r="V114" t="s">
        <v>1809</v>
      </c>
      <c r="W114" t="s">
        <v>1808</v>
      </c>
      <c r="X114" t="s">
        <v>1731</v>
      </c>
      <c r="Y114" t="s">
        <v>1803</v>
      </c>
      <c r="Z114" t="s">
        <v>99</v>
      </c>
      <c r="AA114">
        <v>78401</v>
      </c>
      <c r="AH114" t="s">
        <v>1255</v>
      </c>
      <c r="AI114" t="s">
        <v>1727</v>
      </c>
      <c r="AJ114">
        <v>554</v>
      </c>
      <c r="AK114">
        <v>16168142</v>
      </c>
      <c r="AL114" t="b">
        <v>0</v>
      </c>
      <c r="AM114">
        <v>29.1864101</v>
      </c>
      <c r="AN114">
        <v>-96.913262700000004</v>
      </c>
      <c r="AO114" t="s">
        <v>1802</v>
      </c>
      <c r="AP114">
        <v>29.1864101</v>
      </c>
      <c r="AQ114">
        <v>-96.913262700000004</v>
      </c>
      <c r="AS114" t="s">
        <v>1727</v>
      </c>
      <c r="AT114">
        <v>696439</v>
      </c>
      <c r="AU114" t="s">
        <v>96</v>
      </c>
      <c r="AV114" t="s">
        <v>164</v>
      </c>
      <c r="AW114" t="s">
        <v>163</v>
      </c>
      <c r="AX114" t="s">
        <v>89</v>
      </c>
    </row>
    <row r="115" spans="1:50">
      <c r="A115" s="2">
        <v>4229132817</v>
      </c>
      <c r="B115">
        <v>3</v>
      </c>
      <c r="C115" s="1">
        <v>40318</v>
      </c>
      <c r="D115" s="1">
        <v>40324</v>
      </c>
      <c r="E115" s="1">
        <v>41055</v>
      </c>
      <c r="F115" t="s">
        <v>99</v>
      </c>
      <c r="G115" t="s">
        <v>492</v>
      </c>
      <c r="H115" t="s">
        <v>1807</v>
      </c>
      <c r="I115" t="s">
        <v>2227</v>
      </c>
      <c r="J115">
        <v>2</v>
      </c>
      <c r="K115" t="s">
        <v>2337</v>
      </c>
      <c r="L115">
        <v>9500</v>
      </c>
      <c r="M115">
        <v>9500</v>
      </c>
      <c r="N115" t="s">
        <v>1734</v>
      </c>
      <c r="O115" t="s">
        <v>1823</v>
      </c>
      <c r="P115" t="s">
        <v>95</v>
      </c>
      <c r="Q115" t="s">
        <v>194</v>
      </c>
      <c r="R115" t="s">
        <v>1733</v>
      </c>
      <c r="S115" t="s">
        <v>2336</v>
      </c>
      <c r="T115" t="s">
        <v>89</v>
      </c>
      <c r="U115" s="1">
        <v>40357</v>
      </c>
      <c r="V115" t="s">
        <v>1809</v>
      </c>
      <c r="W115" t="s">
        <v>1808</v>
      </c>
      <c r="X115" t="s">
        <v>1731</v>
      </c>
      <c r="Y115" t="s">
        <v>1803</v>
      </c>
      <c r="Z115" t="s">
        <v>99</v>
      </c>
      <c r="AA115">
        <v>78401</v>
      </c>
      <c r="AH115" t="s">
        <v>684</v>
      </c>
      <c r="AJ115">
        <v>24</v>
      </c>
      <c r="AK115">
        <v>16189525</v>
      </c>
      <c r="AM115">
        <v>30.354521200000001</v>
      </c>
      <c r="AN115">
        <v>-95.003098199999997</v>
      </c>
      <c r="AO115" t="s">
        <v>1802</v>
      </c>
      <c r="AP115">
        <v>30.354521200000001</v>
      </c>
      <c r="AQ115">
        <v>-95.003098199999997</v>
      </c>
      <c r="AS115" t="s">
        <v>1727</v>
      </c>
      <c r="AT115">
        <v>696384</v>
      </c>
      <c r="AU115" t="s">
        <v>108</v>
      </c>
      <c r="AX115" t="s">
        <v>89</v>
      </c>
    </row>
    <row r="116" spans="1:50">
      <c r="A116" s="2">
        <v>4214933213</v>
      </c>
      <c r="B116">
        <v>3</v>
      </c>
      <c r="C116" s="1">
        <v>40308</v>
      </c>
      <c r="D116" s="1">
        <v>40312</v>
      </c>
      <c r="E116" s="1">
        <v>41043</v>
      </c>
      <c r="F116" t="s">
        <v>99</v>
      </c>
      <c r="G116" t="s">
        <v>281</v>
      </c>
      <c r="H116" t="s">
        <v>1807</v>
      </c>
      <c r="I116" t="s">
        <v>360</v>
      </c>
      <c r="J116">
        <v>1</v>
      </c>
      <c r="L116">
        <v>7000</v>
      </c>
      <c r="M116">
        <v>7000</v>
      </c>
      <c r="N116" t="s">
        <v>1734</v>
      </c>
      <c r="O116" t="s">
        <v>1823</v>
      </c>
      <c r="P116" t="s">
        <v>95</v>
      </c>
      <c r="Q116" t="s">
        <v>194</v>
      </c>
      <c r="R116" t="s">
        <v>1733</v>
      </c>
      <c r="S116" t="s">
        <v>114</v>
      </c>
      <c r="T116" t="s">
        <v>89</v>
      </c>
      <c r="U116" s="1">
        <v>40324</v>
      </c>
      <c r="V116" t="s">
        <v>1809</v>
      </c>
      <c r="W116" t="s">
        <v>1808</v>
      </c>
      <c r="X116" t="s">
        <v>1731</v>
      </c>
      <c r="Y116" t="s">
        <v>1803</v>
      </c>
      <c r="Z116" t="s">
        <v>99</v>
      </c>
      <c r="AA116">
        <v>78401</v>
      </c>
      <c r="AH116" t="s">
        <v>361</v>
      </c>
      <c r="AI116" t="s">
        <v>1727</v>
      </c>
      <c r="AJ116">
        <v>189</v>
      </c>
      <c r="AK116">
        <v>16080529</v>
      </c>
      <c r="AM116">
        <v>30.031501200000001</v>
      </c>
      <c r="AN116">
        <v>-96.869874600000003</v>
      </c>
      <c r="AO116" t="s">
        <v>1802</v>
      </c>
      <c r="AP116">
        <v>30.031501200000001</v>
      </c>
      <c r="AQ116">
        <v>-96.869874600000003</v>
      </c>
      <c r="AR116">
        <v>25885</v>
      </c>
      <c r="AS116" t="s">
        <v>1727</v>
      </c>
      <c r="AT116">
        <v>695747</v>
      </c>
      <c r="AU116" t="s">
        <v>108</v>
      </c>
      <c r="AV116" t="s">
        <v>181</v>
      </c>
      <c r="AW116" t="s">
        <v>283</v>
      </c>
      <c r="AX116" t="s">
        <v>89</v>
      </c>
    </row>
    <row r="117" spans="1:50">
      <c r="A117" s="2">
        <v>4247730981</v>
      </c>
      <c r="B117">
        <v>3</v>
      </c>
      <c r="C117" s="1">
        <v>40296</v>
      </c>
      <c r="D117" s="1">
        <v>40302</v>
      </c>
      <c r="E117" s="1">
        <v>41033</v>
      </c>
      <c r="F117" t="s">
        <v>99</v>
      </c>
      <c r="G117" t="s">
        <v>2333</v>
      </c>
      <c r="H117" t="s">
        <v>1807</v>
      </c>
      <c r="I117" t="s">
        <v>2335</v>
      </c>
      <c r="J117">
        <v>1</v>
      </c>
      <c r="K117" t="s">
        <v>114</v>
      </c>
      <c r="L117">
        <v>7200</v>
      </c>
      <c r="M117">
        <v>7200</v>
      </c>
      <c r="N117" t="s">
        <v>1734</v>
      </c>
      <c r="O117" t="s">
        <v>1823</v>
      </c>
      <c r="P117" t="s">
        <v>95</v>
      </c>
      <c r="Q117" t="s">
        <v>194</v>
      </c>
      <c r="R117" t="s">
        <v>1733</v>
      </c>
      <c r="S117" t="s">
        <v>114</v>
      </c>
      <c r="T117" t="s">
        <v>89</v>
      </c>
      <c r="V117" t="s">
        <v>1809</v>
      </c>
      <c r="W117" t="s">
        <v>1808</v>
      </c>
      <c r="X117" t="s">
        <v>1731</v>
      </c>
      <c r="Y117" t="s">
        <v>1803</v>
      </c>
      <c r="Z117" t="s">
        <v>99</v>
      </c>
      <c r="AA117">
        <v>78401</v>
      </c>
      <c r="AH117" t="s">
        <v>2334</v>
      </c>
      <c r="AI117" t="s">
        <v>1727</v>
      </c>
      <c r="AJ117">
        <v>161</v>
      </c>
      <c r="AK117">
        <v>16317856</v>
      </c>
      <c r="AL117" t="b">
        <v>0</v>
      </c>
      <c r="AM117">
        <v>30.153020000000001</v>
      </c>
      <c r="AN117">
        <v>-96.765265799999995</v>
      </c>
      <c r="AO117" t="s">
        <v>1802</v>
      </c>
      <c r="AP117">
        <v>30.153020000000001</v>
      </c>
      <c r="AQ117">
        <v>-96.765265799999995</v>
      </c>
      <c r="AS117" t="s">
        <v>1727</v>
      </c>
      <c r="AT117">
        <v>695177</v>
      </c>
      <c r="AU117" t="s">
        <v>108</v>
      </c>
      <c r="AV117" t="s">
        <v>181</v>
      </c>
      <c r="AX117" t="s">
        <v>89</v>
      </c>
    </row>
    <row r="118" spans="1:50">
      <c r="A118" s="2">
        <v>4247730980</v>
      </c>
      <c r="B118">
        <v>3</v>
      </c>
      <c r="C118" s="1">
        <v>40276</v>
      </c>
      <c r="D118" s="1">
        <v>40277</v>
      </c>
      <c r="E118" s="1">
        <v>41008</v>
      </c>
      <c r="F118" t="s">
        <v>99</v>
      </c>
      <c r="G118" t="s">
        <v>2333</v>
      </c>
      <c r="H118" t="s">
        <v>1807</v>
      </c>
      <c r="I118" t="s">
        <v>2283</v>
      </c>
      <c r="J118">
        <v>1</v>
      </c>
      <c r="K118" t="s">
        <v>114</v>
      </c>
      <c r="L118">
        <v>7200</v>
      </c>
      <c r="M118">
        <v>7200</v>
      </c>
      <c r="N118" t="s">
        <v>1734</v>
      </c>
      <c r="O118" t="s">
        <v>1823</v>
      </c>
      <c r="P118" t="s">
        <v>95</v>
      </c>
      <c r="Q118" t="s">
        <v>194</v>
      </c>
      <c r="R118" t="s">
        <v>1733</v>
      </c>
      <c r="S118" t="s">
        <v>114</v>
      </c>
      <c r="T118" t="s">
        <v>89</v>
      </c>
      <c r="V118" t="s">
        <v>1809</v>
      </c>
      <c r="W118" t="s">
        <v>1808</v>
      </c>
      <c r="X118" t="s">
        <v>1731</v>
      </c>
      <c r="Y118" t="s">
        <v>1803</v>
      </c>
      <c r="Z118" t="s">
        <v>99</v>
      </c>
      <c r="AA118">
        <v>78401</v>
      </c>
      <c r="AH118" t="s">
        <v>2332</v>
      </c>
      <c r="AI118" t="s">
        <v>1727</v>
      </c>
      <c r="AJ118">
        <v>190</v>
      </c>
      <c r="AK118">
        <v>16317855</v>
      </c>
      <c r="AL118" t="b">
        <v>0</v>
      </c>
      <c r="AM118">
        <v>30.151232</v>
      </c>
      <c r="AN118">
        <v>-96.737433300000006</v>
      </c>
      <c r="AO118" t="s">
        <v>1802</v>
      </c>
      <c r="AP118">
        <v>30.151232</v>
      </c>
      <c r="AQ118">
        <v>-96.737433300000006</v>
      </c>
      <c r="AS118" t="s">
        <v>1727</v>
      </c>
      <c r="AT118">
        <v>694121</v>
      </c>
      <c r="AU118" t="s">
        <v>108</v>
      </c>
      <c r="AV118" t="s">
        <v>181</v>
      </c>
      <c r="AX118" t="s">
        <v>89</v>
      </c>
    </row>
    <row r="119" spans="1:50">
      <c r="A119" s="2">
        <v>4204132043</v>
      </c>
      <c r="B119">
        <v>3</v>
      </c>
      <c r="C119" s="1">
        <v>40242</v>
      </c>
      <c r="D119" s="1">
        <v>40245</v>
      </c>
      <c r="E119" s="1">
        <v>40976</v>
      </c>
      <c r="F119" t="s">
        <v>99</v>
      </c>
      <c r="G119" t="s">
        <v>2331</v>
      </c>
      <c r="H119" t="s">
        <v>1807</v>
      </c>
      <c r="I119" t="s">
        <v>2330</v>
      </c>
      <c r="J119">
        <v>1</v>
      </c>
      <c r="K119" t="s">
        <v>2329</v>
      </c>
      <c r="L119">
        <v>7000</v>
      </c>
      <c r="M119">
        <v>7000</v>
      </c>
      <c r="N119" t="s">
        <v>1734</v>
      </c>
      <c r="O119" t="s">
        <v>1823</v>
      </c>
      <c r="P119" t="s">
        <v>95</v>
      </c>
      <c r="Q119" t="s">
        <v>194</v>
      </c>
      <c r="R119" t="s">
        <v>1733</v>
      </c>
      <c r="S119" t="s">
        <v>2328</v>
      </c>
      <c r="T119" t="s">
        <v>89</v>
      </c>
      <c r="V119" t="s">
        <v>1809</v>
      </c>
      <c r="W119" t="s">
        <v>1808</v>
      </c>
      <c r="X119" t="s">
        <v>1731</v>
      </c>
      <c r="Y119" t="s">
        <v>1803</v>
      </c>
      <c r="Z119" t="s">
        <v>99</v>
      </c>
      <c r="AA119">
        <v>78401</v>
      </c>
      <c r="AH119" t="s">
        <v>2327</v>
      </c>
      <c r="AI119" t="s">
        <v>1727</v>
      </c>
      <c r="AJ119">
        <v>55</v>
      </c>
      <c r="AK119">
        <v>15995633</v>
      </c>
      <c r="AL119" t="b">
        <v>0</v>
      </c>
      <c r="AM119">
        <v>30.454611799999999</v>
      </c>
      <c r="AN119">
        <v>-96.251785400000003</v>
      </c>
      <c r="AO119" t="s">
        <v>1802</v>
      </c>
      <c r="AP119">
        <v>30.454611799999999</v>
      </c>
      <c r="AQ119">
        <v>-96.251785400000003</v>
      </c>
      <c r="AS119" t="s">
        <v>1727</v>
      </c>
      <c r="AT119">
        <v>692390</v>
      </c>
      <c r="AU119" t="s">
        <v>108</v>
      </c>
      <c r="AV119" t="s">
        <v>181</v>
      </c>
      <c r="AW119" t="s">
        <v>283</v>
      </c>
      <c r="AX119" t="s">
        <v>89</v>
      </c>
    </row>
    <row r="120" spans="1:50">
      <c r="A120" s="2">
        <v>4214933210</v>
      </c>
      <c r="B120">
        <v>3</v>
      </c>
      <c r="C120" s="1">
        <v>40197</v>
      </c>
      <c r="D120" s="1">
        <v>40207</v>
      </c>
      <c r="E120" s="1">
        <v>40937</v>
      </c>
      <c r="F120" t="s">
        <v>99</v>
      </c>
      <c r="G120" t="s">
        <v>281</v>
      </c>
      <c r="H120" t="s">
        <v>1807</v>
      </c>
      <c r="I120" t="s">
        <v>280</v>
      </c>
      <c r="J120">
        <v>1</v>
      </c>
      <c r="K120" t="s">
        <v>356</v>
      </c>
      <c r="L120">
        <v>6000</v>
      </c>
      <c r="M120">
        <v>6000</v>
      </c>
      <c r="N120" t="s">
        <v>1734</v>
      </c>
      <c r="O120" t="s">
        <v>1823</v>
      </c>
      <c r="P120" t="s">
        <v>95</v>
      </c>
      <c r="Q120" t="s">
        <v>194</v>
      </c>
      <c r="R120" t="s">
        <v>1733</v>
      </c>
      <c r="S120" t="s">
        <v>2326</v>
      </c>
      <c r="T120" t="s">
        <v>89</v>
      </c>
      <c r="V120" t="s">
        <v>1809</v>
      </c>
      <c r="W120" t="s">
        <v>1808</v>
      </c>
      <c r="X120" t="s">
        <v>1731</v>
      </c>
      <c r="Y120" t="s">
        <v>1803</v>
      </c>
      <c r="Z120" t="s">
        <v>99</v>
      </c>
      <c r="AA120">
        <v>78401</v>
      </c>
      <c r="AH120" t="s">
        <v>284</v>
      </c>
      <c r="AI120" t="s">
        <v>1727</v>
      </c>
      <c r="AJ120">
        <v>191</v>
      </c>
      <c r="AK120">
        <v>18689184</v>
      </c>
      <c r="AL120" t="b">
        <v>0</v>
      </c>
      <c r="AM120">
        <v>30.069099300000001</v>
      </c>
      <c r="AN120">
        <v>-96.883664199999998</v>
      </c>
      <c r="AO120" t="s">
        <v>1802</v>
      </c>
      <c r="AP120">
        <v>30.069099300000001</v>
      </c>
      <c r="AQ120">
        <v>-96.883664199999998</v>
      </c>
      <c r="AR120">
        <v>277250</v>
      </c>
      <c r="AS120" t="s">
        <v>1727</v>
      </c>
      <c r="AT120">
        <v>689977</v>
      </c>
      <c r="AU120" t="s">
        <v>108</v>
      </c>
      <c r="AV120" t="s">
        <v>181</v>
      </c>
      <c r="AW120" t="s">
        <v>283</v>
      </c>
      <c r="AX120" t="s">
        <v>89</v>
      </c>
    </row>
    <row r="121" spans="1:50">
      <c r="A121" s="2">
        <v>4214933208</v>
      </c>
      <c r="B121">
        <v>3</v>
      </c>
      <c r="C121" s="1">
        <v>40189</v>
      </c>
      <c r="D121" s="1">
        <v>40198</v>
      </c>
      <c r="E121" s="1">
        <v>40928</v>
      </c>
      <c r="F121" t="s">
        <v>99</v>
      </c>
      <c r="G121" t="s">
        <v>281</v>
      </c>
      <c r="H121" t="s">
        <v>1807</v>
      </c>
      <c r="I121" t="s">
        <v>308</v>
      </c>
      <c r="J121">
        <v>1</v>
      </c>
      <c r="K121" t="s">
        <v>309</v>
      </c>
      <c r="L121">
        <v>7600</v>
      </c>
      <c r="M121">
        <v>7600</v>
      </c>
      <c r="N121" t="s">
        <v>1734</v>
      </c>
      <c r="O121" t="s">
        <v>1823</v>
      </c>
      <c r="P121" t="s">
        <v>95</v>
      </c>
      <c r="Q121" t="s">
        <v>94</v>
      </c>
      <c r="R121" t="s">
        <v>1733</v>
      </c>
      <c r="S121" t="s">
        <v>114</v>
      </c>
      <c r="T121" t="s">
        <v>89</v>
      </c>
      <c r="V121" t="s">
        <v>1809</v>
      </c>
      <c r="W121" t="s">
        <v>1808</v>
      </c>
      <c r="X121" t="s">
        <v>1731</v>
      </c>
      <c r="Y121" t="s">
        <v>1803</v>
      </c>
      <c r="Z121" t="s">
        <v>99</v>
      </c>
      <c r="AA121">
        <v>78401</v>
      </c>
      <c r="AH121" t="s">
        <v>310</v>
      </c>
      <c r="AI121" t="s">
        <v>1727</v>
      </c>
      <c r="AJ121">
        <v>66</v>
      </c>
      <c r="AK121">
        <v>18447620</v>
      </c>
      <c r="AL121" t="b">
        <v>0</v>
      </c>
      <c r="AM121">
        <v>30.013296199999999</v>
      </c>
      <c r="AN121">
        <v>-96.6465417</v>
      </c>
      <c r="AO121" t="s">
        <v>1802</v>
      </c>
      <c r="AP121">
        <v>30.013296199999999</v>
      </c>
      <c r="AQ121">
        <v>-96.6465417</v>
      </c>
      <c r="AR121">
        <v>26501</v>
      </c>
      <c r="AS121" t="s">
        <v>1727</v>
      </c>
      <c r="AT121">
        <v>689604</v>
      </c>
      <c r="AU121" t="s">
        <v>108</v>
      </c>
      <c r="AV121" t="s">
        <v>181</v>
      </c>
      <c r="AW121" t="s">
        <v>283</v>
      </c>
      <c r="AX121" t="s">
        <v>89</v>
      </c>
    </row>
    <row r="122" spans="1:50">
      <c r="A122" s="2">
        <v>4240932917</v>
      </c>
      <c r="B122">
        <v>4</v>
      </c>
      <c r="C122" s="1">
        <v>40134</v>
      </c>
      <c r="D122" s="1">
        <v>40135</v>
      </c>
      <c r="E122" s="1">
        <v>40865</v>
      </c>
      <c r="F122" t="s">
        <v>99</v>
      </c>
      <c r="G122" t="s">
        <v>293</v>
      </c>
      <c r="H122" t="s">
        <v>1807</v>
      </c>
      <c r="I122" t="s">
        <v>2325</v>
      </c>
      <c r="J122">
        <v>1</v>
      </c>
      <c r="K122" t="s">
        <v>2324</v>
      </c>
      <c r="L122">
        <v>10000</v>
      </c>
      <c r="M122">
        <v>10000</v>
      </c>
      <c r="N122" t="s">
        <v>1734</v>
      </c>
      <c r="O122" t="s">
        <v>1823</v>
      </c>
      <c r="P122" t="s">
        <v>95</v>
      </c>
      <c r="Q122" t="s">
        <v>194</v>
      </c>
      <c r="R122" t="s">
        <v>1733</v>
      </c>
      <c r="S122" t="s">
        <v>2323</v>
      </c>
      <c r="T122" t="s">
        <v>89</v>
      </c>
      <c r="V122" t="s">
        <v>2322</v>
      </c>
      <c r="W122" t="s">
        <v>1808</v>
      </c>
      <c r="X122" t="s">
        <v>1731</v>
      </c>
      <c r="Y122" t="s">
        <v>1803</v>
      </c>
      <c r="Z122" t="s">
        <v>99</v>
      </c>
      <c r="AA122">
        <v>78401</v>
      </c>
      <c r="AH122" t="s">
        <v>392</v>
      </c>
      <c r="AI122" t="s">
        <v>1727</v>
      </c>
      <c r="AJ122">
        <v>224</v>
      </c>
      <c r="AK122">
        <v>16290798</v>
      </c>
      <c r="AL122" t="b">
        <v>0</v>
      </c>
      <c r="AM122">
        <v>28.006500200000001</v>
      </c>
      <c r="AN122">
        <v>-97.408566300000004</v>
      </c>
      <c r="AO122" t="s">
        <v>1802</v>
      </c>
      <c r="AP122">
        <v>28.006500200000001</v>
      </c>
      <c r="AQ122">
        <v>-97.408566300000004</v>
      </c>
      <c r="AS122" t="s">
        <v>1727</v>
      </c>
      <c r="AT122">
        <v>687521</v>
      </c>
      <c r="AU122" t="s">
        <v>96</v>
      </c>
      <c r="AX122" t="s">
        <v>89</v>
      </c>
    </row>
    <row r="123" spans="1:50" hidden="1">
      <c r="A123" s="2">
        <v>4204732169</v>
      </c>
      <c r="B123">
        <v>4</v>
      </c>
      <c r="C123" s="1">
        <v>40036</v>
      </c>
      <c r="D123" s="1">
        <v>40044</v>
      </c>
      <c r="E123" s="1">
        <v>40774</v>
      </c>
      <c r="F123" t="s">
        <v>99</v>
      </c>
      <c r="G123" t="s">
        <v>333</v>
      </c>
      <c r="H123" t="s">
        <v>1807</v>
      </c>
      <c r="I123" t="s">
        <v>1156</v>
      </c>
      <c r="J123">
        <v>1</v>
      </c>
      <c r="K123" t="s">
        <v>455</v>
      </c>
      <c r="L123">
        <v>10000</v>
      </c>
      <c r="M123">
        <v>10000</v>
      </c>
      <c r="N123" t="s">
        <v>1741</v>
      </c>
      <c r="O123" t="s">
        <v>1823</v>
      </c>
      <c r="P123" t="s">
        <v>95</v>
      </c>
      <c r="Q123" t="s">
        <v>94</v>
      </c>
      <c r="R123" t="s">
        <v>1733</v>
      </c>
      <c r="S123" t="s">
        <v>2321</v>
      </c>
      <c r="T123" t="s">
        <v>89</v>
      </c>
      <c r="U123" s="1">
        <v>40354</v>
      </c>
      <c r="V123" t="s">
        <v>2229</v>
      </c>
      <c r="W123">
        <v>5124783456</v>
      </c>
      <c r="X123" t="s">
        <v>1731</v>
      </c>
      <c r="Y123" t="s">
        <v>1803</v>
      </c>
      <c r="Z123" t="s">
        <v>99</v>
      </c>
      <c r="AA123">
        <v>78401</v>
      </c>
      <c r="AH123" t="s">
        <v>457</v>
      </c>
      <c r="AJ123">
        <v>481</v>
      </c>
      <c r="AK123">
        <v>17327684</v>
      </c>
      <c r="AM123">
        <v>26.8614651</v>
      </c>
      <c r="AN123">
        <v>-98.270688500000006</v>
      </c>
      <c r="AO123" t="s">
        <v>1802</v>
      </c>
      <c r="AP123">
        <v>26.8614651</v>
      </c>
      <c r="AQ123">
        <v>-98.270688500000006</v>
      </c>
      <c r="AR123">
        <v>252973</v>
      </c>
      <c r="AS123" t="s">
        <v>1727</v>
      </c>
      <c r="AT123">
        <v>683985</v>
      </c>
      <c r="AU123" t="s">
        <v>96</v>
      </c>
      <c r="AX123" t="s">
        <v>89</v>
      </c>
    </row>
    <row r="124" spans="1:50" hidden="1">
      <c r="A124" s="2">
        <v>4228533171</v>
      </c>
      <c r="B124">
        <v>2</v>
      </c>
      <c r="C124" s="1">
        <v>39989</v>
      </c>
      <c r="D124" s="1">
        <v>40001</v>
      </c>
      <c r="E124" s="1">
        <v>40731</v>
      </c>
      <c r="F124" t="s">
        <v>99</v>
      </c>
      <c r="G124" t="s">
        <v>228</v>
      </c>
      <c r="H124" t="s">
        <v>1807</v>
      </c>
      <c r="I124" t="s">
        <v>469</v>
      </c>
      <c r="J124">
        <v>1</v>
      </c>
      <c r="K124" t="s">
        <v>162</v>
      </c>
      <c r="L124">
        <v>3500</v>
      </c>
      <c r="M124">
        <v>3500</v>
      </c>
      <c r="N124" t="s">
        <v>1869</v>
      </c>
      <c r="O124" t="s">
        <v>1823</v>
      </c>
      <c r="P124" t="s">
        <v>95</v>
      </c>
      <c r="Q124" t="s">
        <v>94</v>
      </c>
      <c r="R124" t="s">
        <v>1733</v>
      </c>
      <c r="S124" t="s">
        <v>2320</v>
      </c>
      <c r="T124" t="s">
        <v>89</v>
      </c>
      <c r="V124" t="s">
        <v>1809</v>
      </c>
      <c r="W124" t="s">
        <v>1808</v>
      </c>
      <c r="X124" t="s">
        <v>1731</v>
      </c>
      <c r="Y124" t="s">
        <v>1803</v>
      </c>
      <c r="Z124" t="s">
        <v>99</v>
      </c>
      <c r="AA124">
        <v>78401</v>
      </c>
      <c r="AH124" t="s">
        <v>471</v>
      </c>
      <c r="AI124" t="s">
        <v>1727</v>
      </c>
      <c r="AJ124">
        <v>564</v>
      </c>
      <c r="AK124">
        <v>18433473</v>
      </c>
      <c r="AL124" t="b">
        <v>0</v>
      </c>
      <c r="AM124">
        <v>29.119761400000002</v>
      </c>
      <c r="AN124">
        <v>-96.9236614</v>
      </c>
      <c r="AO124" t="s">
        <v>1802</v>
      </c>
      <c r="AP124">
        <v>29.119761400000002</v>
      </c>
      <c r="AQ124">
        <v>-96.9236614</v>
      </c>
      <c r="AR124">
        <v>250887</v>
      </c>
      <c r="AS124" t="s">
        <v>1727</v>
      </c>
      <c r="AT124">
        <v>682504</v>
      </c>
      <c r="AU124" t="s">
        <v>96</v>
      </c>
      <c r="AV124" t="s">
        <v>164</v>
      </c>
      <c r="AW124" t="s">
        <v>163</v>
      </c>
      <c r="AX124" t="s">
        <v>89</v>
      </c>
    </row>
    <row r="125" spans="1:50">
      <c r="A125" s="2">
        <v>4224732435</v>
      </c>
      <c r="B125">
        <v>4</v>
      </c>
      <c r="C125" s="1">
        <v>39974</v>
      </c>
      <c r="D125" s="1">
        <v>39982</v>
      </c>
      <c r="E125" s="1">
        <v>40712</v>
      </c>
      <c r="F125" t="s">
        <v>99</v>
      </c>
      <c r="G125" t="s">
        <v>1140</v>
      </c>
      <c r="H125" t="s">
        <v>1807</v>
      </c>
      <c r="I125" t="s">
        <v>2319</v>
      </c>
      <c r="J125">
        <v>1</v>
      </c>
      <c r="K125" t="s">
        <v>615</v>
      </c>
      <c r="L125">
        <v>8500</v>
      </c>
      <c r="M125">
        <v>8500</v>
      </c>
      <c r="N125" t="s">
        <v>1734</v>
      </c>
      <c r="O125" t="s">
        <v>1823</v>
      </c>
      <c r="P125" t="s">
        <v>95</v>
      </c>
      <c r="Q125" t="s">
        <v>194</v>
      </c>
      <c r="R125" t="s">
        <v>1733</v>
      </c>
      <c r="S125" t="s">
        <v>2318</v>
      </c>
      <c r="T125" t="s">
        <v>89</v>
      </c>
      <c r="V125" t="s">
        <v>1809</v>
      </c>
      <c r="W125" t="s">
        <v>1808</v>
      </c>
      <c r="X125" t="s">
        <v>1731</v>
      </c>
      <c r="Y125" t="s">
        <v>1803</v>
      </c>
      <c r="Z125" t="s">
        <v>99</v>
      </c>
      <c r="AA125">
        <v>78401</v>
      </c>
      <c r="AC125">
        <v>573</v>
      </c>
      <c r="AH125" t="s">
        <v>2317</v>
      </c>
      <c r="AI125" t="s">
        <v>1727</v>
      </c>
      <c r="AJ125">
        <v>90</v>
      </c>
      <c r="AK125">
        <v>16167045</v>
      </c>
      <c r="AL125" t="b">
        <v>0</v>
      </c>
      <c r="AM125">
        <v>27.149728499999998</v>
      </c>
      <c r="AN125">
        <v>-98.8705377</v>
      </c>
      <c r="AO125" t="s">
        <v>1802</v>
      </c>
      <c r="AP125">
        <v>27.149728499999998</v>
      </c>
      <c r="AQ125">
        <v>-98.8705377</v>
      </c>
      <c r="AS125" t="s">
        <v>1727</v>
      </c>
      <c r="AT125">
        <v>682033</v>
      </c>
      <c r="AU125" t="s">
        <v>96</v>
      </c>
      <c r="AX125" t="s">
        <v>89</v>
      </c>
    </row>
    <row r="126" spans="1:50">
      <c r="A126" s="2">
        <v>4228533541</v>
      </c>
      <c r="B126">
        <v>2</v>
      </c>
      <c r="C126" s="1">
        <v>39902</v>
      </c>
      <c r="D126" s="1">
        <v>39903</v>
      </c>
      <c r="E126" s="1">
        <v>40633</v>
      </c>
      <c r="F126" t="s">
        <v>99</v>
      </c>
      <c r="G126" t="s">
        <v>228</v>
      </c>
      <c r="H126" t="s">
        <v>1807</v>
      </c>
      <c r="I126" t="s">
        <v>2316</v>
      </c>
      <c r="J126">
        <v>5</v>
      </c>
      <c r="K126" t="s">
        <v>356</v>
      </c>
      <c r="L126">
        <v>12300</v>
      </c>
      <c r="M126">
        <v>12300</v>
      </c>
      <c r="N126" t="s">
        <v>1734</v>
      </c>
      <c r="O126" t="s">
        <v>1823</v>
      </c>
      <c r="P126" t="s">
        <v>95</v>
      </c>
      <c r="Q126" t="s">
        <v>194</v>
      </c>
      <c r="R126" t="s">
        <v>1733</v>
      </c>
      <c r="S126" t="s">
        <v>2315</v>
      </c>
      <c r="T126" t="s">
        <v>89</v>
      </c>
      <c r="V126" t="s">
        <v>2292</v>
      </c>
      <c r="W126" t="s">
        <v>2228</v>
      </c>
      <c r="X126" t="s">
        <v>1731</v>
      </c>
      <c r="Y126" t="s">
        <v>1803</v>
      </c>
      <c r="Z126" t="s">
        <v>99</v>
      </c>
      <c r="AA126">
        <v>78401</v>
      </c>
      <c r="AH126" t="s">
        <v>687</v>
      </c>
      <c r="AI126" t="s">
        <v>1727</v>
      </c>
      <c r="AJ126">
        <v>731</v>
      </c>
      <c r="AK126">
        <v>18294910</v>
      </c>
      <c r="AL126" t="b">
        <v>0</v>
      </c>
      <c r="AM126">
        <v>29.1552732</v>
      </c>
      <c r="AN126">
        <v>-96.811602100000002</v>
      </c>
      <c r="AO126" t="s">
        <v>1802</v>
      </c>
      <c r="AP126">
        <v>29.1552732</v>
      </c>
      <c r="AQ126">
        <v>-96.811602100000002</v>
      </c>
      <c r="AS126" t="s">
        <v>1727</v>
      </c>
      <c r="AT126">
        <v>679953</v>
      </c>
      <c r="AU126" t="s">
        <v>96</v>
      </c>
      <c r="AV126" t="s">
        <v>164</v>
      </c>
      <c r="AW126" t="s">
        <v>163</v>
      </c>
      <c r="AX126" t="s">
        <v>89</v>
      </c>
    </row>
    <row r="127" spans="1:50">
      <c r="A127" s="2">
        <v>4200730908</v>
      </c>
      <c r="B127">
        <v>4</v>
      </c>
      <c r="C127" s="1">
        <v>39897</v>
      </c>
      <c r="D127" s="1">
        <v>39899</v>
      </c>
      <c r="E127" s="1">
        <v>40629</v>
      </c>
      <c r="F127" t="s">
        <v>99</v>
      </c>
      <c r="G127" t="s">
        <v>298</v>
      </c>
      <c r="H127" t="s">
        <v>1807</v>
      </c>
      <c r="I127" t="s">
        <v>297</v>
      </c>
      <c r="J127">
        <v>1</v>
      </c>
      <c r="K127" t="s">
        <v>2314</v>
      </c>
      <c r="L127">
        <v>12500</v>
      </c>
      <c r="M127">
        <v>11772</v>
      </c>
      <c r="N127" t="s">
        <v>1734</v>
      </c>
      <c r="O127" t="s">
        <v>1823</v>
      </c>
      <c r="P127" t="s">
        <v>119</v>
      </c>
      <c r="Q127" t="s">
        <v>94</v>
      </c>
      <c r="R127" t="s">
        <v>1733</v>
      </c>
      <c r="S127" t="s">
        <v>2313</v>
      </c>
      <c r="T127" t="s">
        <v>89</v>
      </c>
      <c r="U127" s="1">
        <v>40211</v>
      </c>
      <c r="V127" t="s">
        <v>2292</v>
      </c>
      <c r="W127" t="s">
        <v>2228</v>
      </c>
      <c r="X127" t="s">
        <v>1731</v>
      </c>
      <c r="Y127" t="s">
        <v>1803</v>
      </c>
      <c r="Z127" t="s">
        <v>99</v>
      </c>
      <c r="AA127">
        <v>78401</v>
      </c>
      <c r="AH127" t="s">
        <v>300</v>
      </c>
      <c r="AI127" t="s">
        <v>1727</v>
      </c>
      <c r="AJ127">
        <v>165</v>
      </c>
      <c r="AK127">
        <v>16852955</v>
      </c>
      <c r="AM127">
        <v>28.316253100000001</v>
      </c>
      <c r="AN127">
        <v>-96.794885300000004</v>
      </c>
      <c r="AO127" t="s">
        <v>1802</v>
      </c>
      <c r="AP127">
        <v>28.311707800000001</v>
      </c>
      <c r="AQ127">
        <v>-96.792489200000006</v>
      </c>
      <c r="AR127">
        <v>10230</v>
      </c>
      <c r="AS127" t="s">
        <v>1727</v>
      </c>
      <c r="AT127">
        <v>679847</v>
      </c>
      <c r="AU127" t="s">
        <v>96</v>
      </c>
      <c r="AX127" t="s">
        <v>89</v>
      </c>
    </row>
    <row r="128" spans="1:50">
      <c r="A128" s="2">
        <v>4229734832</v>
      </c>
      <c r="B128">
        <v>2</v>
      </c>
      <c r="C128" s="1">
        <v>39868</v>
      </c>
      <c r="D128" s="1">
        <v>39869</v>
      </c>
      <c r="E128" s="1">
        <v>40599</v>
      </c>
      <c r="F128" t="s">
        <v>99</v>
      </c>
      <c r="G128" t="s">
        <v>439</v>
      </c>
      <c r="H128" t="s">
        <v>1807</v>
      </c>
      <c r="I128" t="s">
        <v>2312</v>
      </c>
      <c r="J128">
        <v>1</v>
      </c>
      <c r="K128" t="s">
        <v>2311</v>
      </c>
      <c r="L128">
        <v>8500</v>
      </c>
      <c r="M128">
        <v>8500</v>
      </c>
      <c r="N128" t="s">
        <v>1734</v>
      </c>
      <c r="O128" t="s">
        <v>1823</v>
      </c>
      <c r="P128" t="s">
        <v>95</v>
      </c>
      <c r="Q128" t="s">
        <v>194</v>
      </c>
      <c r="R128" t="s">
        <v>1733</v>
      </c>
      <c r="S128" t="s">
        <v>2310</v>
      </c>
      <c r="T128" t="s">
        <v>89</v>
      </c>
      <c r="V128" t="s">
        <v>2292</v>
      </c>
      <c r="W128" t="s">
        <v>2228</v>
      </c>
      <c r="X128" t="s">
        <v>1731</v>
      </c>
      <c r="Y128" t="s">
        <v>1803</v>
      </c>
      <c r="Z128" t="s">
        <v>99</v>
      </c>
      <c r="AA128">
        <v>78401</v>
      </c>
      <c r="AH128" t="s">
        <v>616</v>
      </c>
      <c r="AI128" t="s">
        <v>1727</v>
      </c>
      <c r="AJ128">
        <v>146</v>
      </c>
      <c r="AK128">
        <v>16195156</v>
      </c>
      <c r="AL128" t="b">
        <v>0</v>
      </c>
      <c r="AM128">
        <v>28.337413300000001</v>
      </c>
      <c r="AN128">
        <v>-98.135458299999996</v>
      </c>
      <c r="AO128" t="s">
        <v>1802</v>
      </c>
      <c r="AP128">
        <v>28.337413300000001</v>
      </c>
      <c r="AQ128">
        <v>-98.135458299999996</v>
      </c>
      <c r="AS128" t="s">
        <v>1727</v>
      </c>
      <c r="AT128">
        <v>678859</v>
      </c>
      <c r="AU128" t="s">
        <v>96</v>
      </c>
      <c r="AV128" t="s">
        <v>164</v>
      </c>
      <c r="AW128" t="s">
        <v>163</v>
      </c>
      <c r="AX128" t="s">
        <v>89</v>
      </c>
    </row>
    <row r="129" spans="1:50" hidden="1">
      <c r="A129" s="2">
        <v>4229734549</v>
      </c>
      <c r="B129">
        <v>2</v>
      </c>
      <c r="C129" s="1">
        <v>39821</v>
      </c>
      <c r="D129" s="1">
        <v>39827</v>
      </c>
      <c r="E129" s="1">
        <v>40557</v>
      </c>
      <c r="F129" t="s">
        <v>99</v>
      </c>
      <c r="G129" t="s">
        <v>439</v>
      </c>
      <c r="H129" t="s">
        <v>1807</v>
      </c>
      <c r="I129" t="s">
        <v>438</v>
      </c>
      <c r="J129">
        <v>1</v>
      </c>
      <c r="K129" t="s">
        <v>356</v>
      </c>
      <c r="L129">
        <v>15400</v>
      </c>
      <c r="M129">
        <v>15400</v>
      </c>
      <c r="N129" t="s">
        <v>1869</v>
      </c>
      <c r="O129" t="s">
        <v>1823</v>
      </c>
      <c r="P129" t="s">
        <v>95</v>
      </c>
      <c r="Q129" t="s">
        <v>2161</v>
      </c>
      <c r="R129" t="s">
        <v>1733</v>
      </c>
      <c r="S129" t="s">
        <v>2309</v>
      </c>
      <c r="T129" t="s">
        <v>89</v>
      </c>
      <c r="V129" t="s">
        <v>2229</v>
      </c>
      <c r="W129" t="s">
        <v>2228</v>
      </c>
      <c r="X129" t="s">
        <v>1731</v>
      </c>
      <c r="Y129" t="s">
        <v>1803</v>
      </c>
      <c r="Z129" t="s">
        <v>99</v>
      </c>
      <c r="AA129">
        <v>78401</v>
      </c>
      <c r="AH129" t="s">
        <v>441</v>
      </c>
      <c r="AI129" t="s">
        <v>1727</v>
      </c>
      <c r="AJ129">
        <v>171</v>
      </c>
      <c r="AK129">
        <v>18505528</v>
      </c>
      <c r="AL129" t="b">
        <v>0</v>
      </c>
      <c r="AM129">
        <v>28.390118099999999</v>
      </c>
      <c r="AN129">
        <v>-98.011827299999993</v>
      </c>
      <c r="AO129" t="s">
        <v>1802</v>
      </c>
      <c r="AP129">
        <v>28.390118099999999</v>
      </c>
      <c r="AQ129">
        <v>-98.011827299999993</v>
      </c>
      <c r="AR129">
        <v>253815</v>
      </c>
      <c r="AS129" t="s">
        <v>1727</v>
      </c>
      <c r="AT129">
        <v>677167</v>
      </c>
      <c r="AU129" t="s">
        <v>96</v>
      </c>
      <c r="AV129" t="s">
        <v>164</v>
      </c>
      <c r="AW129" t="s">
        <v>163</v>
      </c>
      <c r="AX129" t="s">
        <v>89</v>
      </c>
    </row>
    <row r="130" spans="1:50" hidden="1">
      <c r="A130" s="2">
        <v>4221531578</v>
      </c>
      <c r="B130">
        <v>4</v>
      </c>
      <c r="C130" s="1">
        <v>39770</v>
      </c>
      <c r="D130" s="1">
        <v>39772</v>
      </c>
      <c r="E130" s="1">
        <v>40502</v>
      </c>
      <c r="F130" t="s">
        <v>99</v>
      </c>
      <c r="G130" t="s">
        <v>443</v>
      </c>
      <c r="H130" t="s">
        <v>1807</v>
      </c>
      <c r="I130" t="s">
        <v>2308</v>
      </c>
      <c r="J130">
        <v>2</v>
      </c>
      <c r="K130" t="s">
        <v>2294</v>
      </c>
      <c r="L130">
        <v>9000</v>
      </c>
      <c r="M130">
        <v>9000</v>
      </c>
      <c r="N130" t="s">
        <v>1863</v>
      </c>
      <c r="O130" t="s">
        <v>1823</v>
      </c>
      <c r="P130" t="s">
        <v>95</v>
      </c>
      <c r="Q130" t="s">
        <v>194</v>
      </c>
      <c r="R130" t="s">
        <v>1733</v>
      </c>
      <c r="S130" t="s">
        <v>2206</v>
      </c>
      <c r="T130" t="s">
        <v>89</v>
      </c>
      <c r="X130" t="s">
        <v>1731</v>
      </c>
      <c r="Y130" t="s">
        <v>1803</v>
      </c>
      <c r="Z130" t="s">
        <v>99</v>
      </c>
      <c r="AA130">
        <v>78401</v>
      </c>
      <c r="AG130" t="s">
        <v>446</v>
      </c>
      <c r="AH130" t="s">
        <v>447</v>
      </c>
      <c r="AI130" t="s">
        <v>1727</v>
      </c>
      <c r="AJ130">
        <v>54</v>
      </c>
      <c r="AK130">
        <v>17511586</v>
      </c>
      <c r="AL130" t="b">
        <v>0</v>
      </c>
      <c r="AM130">
        <v>26.266950399999999</v>
      </c>
      <c r="AN130">
        <v>-97.908913600000005</v>
      </c>
      <c r="AO130" t="s">
        <v>1802</v>
      </c>
      <c r="AP130">
        <v>26.266950399999999</v>
      </c>
      <c r="AQ130">
        <v>-97.908913600000005</v>
      </c>
      <c r="AR130">
        <v>253605</v>
      </c>
      <c r="AS130" t="s">
        <v>1727</v>
      </c>
      <c r="AT130">
        <v>675158</v>
      </c>
      <c r="AU130" t="s">
        <v>96</v>
      </c>
      <c r="AX130" t="s">
        <v>89</v>
      </c>
    </row>
    <row r="131" spans="1:50" hidden="1">
      <c r="A131" s="2">
        <v>4221531521</v>
      </c>
      <c r="B131">
        <v>4</v>
      </c>
      <c r="C131" s="1">
        <v>39752</v>
      </c>
      <c r="D131" s="1">
        <v>39758</v>
      </c>
      <c r="E131" s="1">
        <v>40488</v>
      </c>
      <c r="F131" t="s">
        <v>99</v>
      </c>
      <c r="G131" t="s">
        <v>443</v>
      </c>
      <c r="H131" t="s">
        <v>1807</v>
      </c>
      <c r="I131" t="s">
        <v>553</v>
      </c>
      <c r="J131">
        <v>9</v>
      </c>
      <c r="K131" t="s">
        <v>554</v>
      </c>
      <c r="L131">
        <v>9000</v>
      </c>
      <c r="M131">
        <v>9000</v>
      </c>
      <c r="N131" t="s">
        <v>1869</v>
      </c>
      <c r="O131" t="s">
        <v>1823</v>
      </c>
      <c r="P131" t="s">
        <v>95</v>
      </c>
      <c r="Q131" t="s">
        <v>194</v>
      </c>
      <c r="R131" t="s">
        <v>1733</v>
      </c>
      <c r="S131" t="s">
        <v>2206</v>
      </c>
      <c r="T131" t="s">
        <v>89</v>
      </c>
      <c r="X131" t="s">
        <v>1731</v>
      </c>
      <c r="Y131" t="s">
        <v>1803</v>
      </c>
      <c r="Z131" t="s">
        <v>99</v>
      </c>
      <c r="AA131">
        <v>78401</v>
      </c>
      <c r="AH131" t="s">
        <v>447</v>
      </c>
      <c r="AI131" t="s">
        <v>1727</v>
      </c>
      <c r="AJ131">
        <v>54</v>
      </c>
      <c r="AK131">
        <v>17644279</v>
      </c>
      <c r="AL131" t="b">
        <v>0</v>
      </c>
      <c r="AM131">
        <v>26.2612174</v>
      </c>
      <c r="AN131">
        <v>-97.909182999999999</v>
      </c>
      <c r="AO131" t="s">
        <v>1802</v>
      </c>
      <c r="AP131">
        <v>26.2612174</v>
      </c>
      <c r="AQ131">
        <v>-97.909182999999999</v>
      </c>
      <c r="AR131">
        <v>243094</v>
      </c>
      <c r="AS131" t="s">
        <v>1727</v>
      </c>
      <c r="AT131">
        <v>674211</v>
      </c>
      <c r="AU131" t="s">
        <v>96</v>
      </c>
      <c r="AX131" t="s">
        <v>89</v>
      </c>
    </row>
    <row r="132" spans="1:50" hidden="1">
      <c r="A132" s="2">
        <v>4221531408</v>
      </c>
      <c r="B132">
        <v>4</v>
      </c>
      <c r="C132" s="1">
        <v>39736</v>
      </c>
      <c r="D132" s="1">
        <v>39742</v>
      </c>
      <c r="E132" s="1">
        <v>40472</v>
      </c>
      <c r="F132" t="s">
        <v>99</v>
      </c>
      <c r="G132" t="s">
        <v>443</v>
      </c>
      <c r="H132" t="s">
        <v>1807</v>
      </c>
      <c r="I132" t="s">
        <v>553</v>
      </c>
      <c r="J132">
        <v>8</v>
      </c>
      <c r="K132" t="s">
        <v>621</v>
      </c>
      <c r="L132">
        <v>8700</v>
      </c>
      <c r="M132">
        <v>8700</v>
      </c>
      <c r="N132" t="s">
        <v>1869</v>
      </c>
      <c r="O132" t="s">
        <v>1823</v>
      </c>
      <c r="P132" t="s">
        <v>95</v>
      </c>
      <c r="Q132" t="s">
        <v>194</v>
      </c>
      <c r="R132" t="s">
        <v>1733</v>
      </c>
      <c r="S132" t="s">
        <v>2206</v>
      </c>
      <c r="T132" t="s">
        <v>89</v>
      </c>
      <c r="X132" t="s">
        <v>1731</v>
      </c>
      <c r="Y132" t="s">
        <v>1803</v>
      </c>
      <c r="Z132" t="s">
        <v>99</v>
      </c>
      <c r="AA132">
        <v>78401</v>
      </c>
      <c r="AH132" t="s">
        <v>2307</v>
      </c>
      <c r="AI132" t="s">
        <v>1727</v>
      </c>
      <c r="AJ132">
        <v>54</v>
      </c>
      <c r="AK132">
        <v>18611426</v>
      </c>
      <c r="AL132" t="b">
        <v>0</v>
      </c>
      <c r="AM132">
        <v>26.2634267</v>
      </c>
      <c r="AN132">
        <v>-97.9081525</v>
      </c>
      <c r="AO132" t="s">
        <v>1802</v>
      </c>
      <c r="AP132">
        <v>26.2634267</v>
      </c>
      <c r="AQ132">
        <v>-97.9081525</v>
      </c>
      <c r="AR132">
        <v>242317</v>
      </c>
      <c r="AS132" t="s">
        <v>1727</v>
      </c>
      <c r="AT132">
        <v>673239</v>
      </c>
      <c r="AU132" t="s">
        <v>96</v>
      </c>
      <c r="AX132" t="s">
        <v>89</v>
      </c>
    </row>
    <row r="133" spans="1:50">
      <c r="A133" s="2">
        <v>4208932596</v>
      </c>
      <c r="B133">
        <v>3</v>
      </c>
      <c r="C133" s="1">
        <v>39713</v>
      </c>
      <c r="D133" s="1">
        <v>39725</v>
      </c>
      <c r="E133" s="1">
        <v>40455</v>
      </c>
      <c r="F133" t="s">
        <v>99</v>
      </c>
      <c r="G133" t="s">
        <v>179</v>
      </c>
      <c r="H133" t="s">
        <v>1807</v>
      </c>
      <c r="I133" t="s">
        <v>421</v>
      </c>
      <c r="J133">
        <v>1</v>
      </c>
      <c r="K133" t="s">
        <v>2306</v>
      </c>
      <c r="L133">
        <v>13500</v>
      </c>
      <c r="M133">
        <v>13500</v>
      </c>
      <c r="N133" t="s">
        <v>1734</v>
      </c>
      <c r="O133" t="s">
        <v>1823</v>
      </c>
      <c r="P133" t="s">
        <v>95</v>
      </c>
      <c r="Q133" t="s">
        <v>194</v>
      </c>
      <c r="R133" t="s">
        <v>1733</v>
      </c>
      <c r="S133" t="s">
        <v>2305</v>
      </c>
      <c r="T133" t="s">
        <v>89</v>
      </c>
      <c r="V133" t="s">
        <v>2304</v>
      </c>
      <c r="W133" t="s">
        <v>2228</v>
      </c>
      <c r="X133" t="s">
        <v>1731</v>
      </c>
      <c r="Y133" t="s">
        <v>1803</v>
      </c>
      <c r="Z133" t="s">
        <v>99</v>
      </c>
      <c r="AA133">
        <v>78401</v>
      </c>
      <c r="AH133" t="s">
        <v>424</v>
      </c>
      <c r="AI133" t="s">
        <v>1727</v>
      </c>
      <c r="AJ133">
        <v>584</v>
      </c>
      <c r="AK133">
        <v>16728789</v>
      </c>
      <c r="AL133" t="b">
        <v>0</v>
      </c>
      <c r="AM133">
        <v>29.394995099999999</v>
      </c>
      <c r="AN133">
        <v>-96.585416699999996</v>
      </c>
      <c r="AO133" t="s">
        <v>1802</v>
      </c>
      <c r="AP133">
        <v>29.394995099999999</v>
      </c>
      <c r="AQ133">
        <v>-96.585416699999996</v>
      </c>
      <c r="AR133">
        <v>257206</v>
      </c>
      <c r="AS133" t="s">
        <v>1727</v>
      </c>
      <c r="AT133">
        <v>671589</v>
      </c>
      <c r="AU133" t="s">
        <v>108</v>
      </c>
      <c r="AV133" t="s">
        <v>181</v>
      </c>
      <c r="AX133" t="s">
        <v>89</v>
      </c>
    </row>
    <row r="134" spans="1:50">
      <c r="A134" s="2">
        <v>4229734801</v>
      </c>
      <c r="B134">
        <v>2</v>
      </c>
      <c r="C134" s="1">
        <v>39653</v>
      </c>
      <c r="D134" s="1">
        <v>39675</v>
      </c>
      <c r="E134" s="1">
        <v>40405</v>
      </c>
      <c r="F134" t="s">
        <v>99</v>
      </c>
      <c r="G134" t="s">
        <v>439</v>
      </c>
      <c r="H134" t="s">
        <v>1807</v>
      </c>
      <c r="I134" t="s">
        <v>614</v>
      </c>
      <c r="J134">
        <v>1</v>
      </c>
      <c r="K134" t="s">
        <v>615</v>
      </c>
      <c r="L134">
        <v>7000</v>
      </c>
      <c r="M134">
        <v>7000</v>
      </c>
      <c r="N134" t="s">
        <v>1734</v>
      </c>
      <c r="O134" t="s">
        <v>1823</v>
      </c>
      <c r="P134" t="s">
        <v>95</v>
      </c>
      <c r="Q134" t="s">
        <v>194</v>
      </c>
      <c r="R134" t="s">
        <v>1733</v>
      </c>
      <c r="S134" t="s">
        <v>2303</v>
      </c>
      <c r="T134" t="s">
        <v>89</v>
      </c>
      <c r="X134" t="s">
        <v>1731</v>
      </c>
      <c r="Y134" t="s">
        <v>1803</v>
      </c>
      <c r="Z134" t="s">
        <v>99</v>
      </c>
      <c r="AA134">
        <v>78401</v>
      </c>
      <c r="AH134" t="s">
        <v>616</v>
      </c>
      <c r="AI134" t="s">
        <v>1727</v>
      </c>
      <c r="AJ134">
        <v>145</v>
      </c>
      <c r="AK134">
        <v>17430456</v>
      </c>
      <c r="AL134" t="b">
        <v>0</v>
      </c>
      <c r="AM134">
        <v>28.320984599999999</v>
      </c>
      <c r="AN134">
        <v>-98.138883399999997</v>
      </c>
      <c r="AO134" t="s">
        <v>1802</v>
      </c>
      <c r="AP134">
        <v>28.320984599999999</v>
      </c>
      <c r="AQ134">
        <v>-98.138883399999997</v>
      </c>
      <c r="AR134">
        <v>244450</v>
      </c>
      <c r="AS134" t="s">
        <v>1727</v>
      </c>
      <c r="AT134">
        <v>667471</v>
      </c>
      <c r="AU134" t="s">
        <v>96</v>
      </c>
      <c r="AV134" t="s">
        <v>164</v>
      </c>
      <c r="AW134" t="s">
        <v>163</v>
      </c>
      <c r="AX134" t="s">
        <v>89</v>
      </c>
    </row>
    <row r="135" spans="1:50">
      <c r="A135" s="2">
        <v>4228533508</v>
      </c>
      <c r="B135">
        <v>2</v>
      </c>
      <c r="C135" s="1">
        <v>39651</v>
      </c>
      <c r="D135" s="1">
        <v>39669</v>
      </c>
      <c r="E135" s="1">
        <v>40399</v>
      </c>
      <c r="F135" t="s">
        <v>99</v>
      </c>
      <c r="G135" t="s">
        <v>228</v>
      </c>
      <c r="H135" t="s">
        <v>1807</v>
      </c>
      <c r="I135" t="s">
        <v>2302</v>
      </c>
      <c r="J135">
        <v>5</v>
      </c>
      <c r="L135">
        <v>3800</v>
      </c>
      <c r="M135">
        <v>3800</v>
      </c>
      <c r="N135" t="s">
        <v>1734</v>
      </c>
      <c r="O135" t="s">
        <v>1823</v>
      </c>
      <c r="P135" t="s">
        <v>95</v>
      </c>
      <c r="Q135" t="s">
        <v>194</v>
      </c>
      <c r="R135" t="s">
        <v>1733</v>
      </c>
      <c r="S135" t="s">
        <v>2239</v>
      </c>
      <c r="T135" t="s">
        <v>89</v>
      </c>
      <c r="V135" t="s">
        <v>2292</v>
      </c>
      <c r="W135" t="s">
        <v>2228</v>
      </c>
      <c r="X135" t="s">
        <v>1731</v>
      </c>
      <c r="Y135" t="s">
        <v>1803</v>
      </c>
      <c r="Z135" t="s">
        <v>99</v>
      </c>
      <c r="AA135">
        <v>78401</v>
      </c>
      <c r="AH135" t="s">
        <v>680</v>
      </c>
      <c r="AI135" t="s">
        <v>1727</v>
      </c>
      <c r="AJ135">
        <v>19</v>
      </c>
      <c r="AK135">
        <v>16185762</v>
      </c>
      <c r="AL135" t="b">
        <v>0</v>
      </c>
      <c r="AM135">
        <v>29.195730600000001</v>
      </c>
      <c r="AN135">
        <v>-96.790889399999998</v>
      </c>
      <c r="AO135" t="s">
        <v>1802</v>
      </c>
      <c r="AP135">
        <v>29.195730600000001</v>
      </c>
      <c r="AQ135">
        <v>-96.790889399999998</v>
      </c>
      <c r="AS135" t="s">
        <v>1727</v>
      </c>
      <c r="AT135">
        <v>667248</v>
      </c>
      <c r="AU135" t="s">
        <v>96</v>
      </c>
      <c r="AV135" t="s">
        <v>164</v>
      </c>
      <c r="AW135" t="s">
        <v>163</v>
      </c>
      <c r="AX135" t="s">
        <v>89</v>
      </c>
    </row>
    <row r="136" spans="1:50">
      <c r="A136" s="2">
        <v>4224532563</v>
      </c>
      <c r="B136">
        <v>3</v>
      </c>
      <c r="C136" s="1">
        <v>39638</v>
      </c>
      <c r="D136" s="1">
        <v>39658</v>
      </c>
      <c r="E136" s="1">
        <v>40528</v>
      </c>
      <c r="F136" t="s">
        <v>99</v>
      </c>
      <c r="G136" t="s">
        <v>105</v>
      </c>
      <c r="H136" t="s">
        <v>1807</v>
      </c>
      <c r="I136" t="s">
        <v>465</v>
      </c>
      <c r="J136">
        <v>7</v>
      </c>
      <c r="K136" t="s">
        <v>162</v>
      </c>
      <c r="L136">
        <v>12900</v>
      </c>
      <c r="N136" t="s">
        <v>1734</v>
      </c>
      <c r="O136" t="s">
        <v>93</v>
      </c>
      <c r="P136" t="s">
        <v>119</v>
      </c>
      <c r="Q136" t="s">
        <v>94</v>
      </c>
      <c r="R136" t="s">
        <v>1733</v>
      </c>
      <c r="S136" t="s">
        <v>2301</v>
      </c>
      <c r="T136" t="s">
        <v>89</v>
      </c>
      <c r="U136" s="1">
        <v>39798</v>
      </c>
      <c r="V136" t="s">
        <v>2300</v>
      </c>
      <c r="W136" t="s">
        <v>2299</v>
      </c>
      <c r="X136" t="s">
        <v>1731</v>
      </c>
      <c r="Y136" t="s">
        <v>1803</v>
      </c>
      <c r="Z136" t="s">
        <v>99</v>
      </c>
      <c r="AA136">
        <v>78401</v>
      </c>
      <c r="AC136">
        <v>176</v>
      </c>
      <c r="AH136" t="s">
        <v>2298</v>
      </c>
      <c r="AJ136">
        <v>625</v>
      </c>
      <c r="AK136">
        <v>17783208</v>
      </c>
      <c r="AM136">
        <v>29.7675622</v>
      </c>
      <c r="AN136">
        <v>-94.304964799999993</v>
      </c>
      <c r="AO136" t="s">
        <v>1802</v>
      </c>
      <c r="AP136">
        <v>29.767503900000001</v>
      </c>
      <c r="AQ136">
        <v>-94.305060499999996</v>
      </c>
      <c r="AR136">
        <v>250605</v>
      </c>
      <c r="AS136" t="s">
        <v>1727</v>
      </c>
      <c r="AT136">
        <v>666342</v>
      </c>
      <c r="AU136" t="s">
        <v>108</v>
      </c>
      <c r="AX136" t="s">
        <v>89</v>
      </c>
    </row>
    <row r="137" spans="1:50">
      <c r="A137" s="2">
        <v>4228533504</v>
      </c>
      <c r="B137">
        <v>2</v>
      </c>
      <c r="C137" s="1">
        <v>39626</v>
      </c>
      <c r="D137" s="1">
        <v>39650</v>
      </c>
      <c r="E137" s="1">
        <v>40380</v>
      </c>
      <c r="F137" t="s">
        <v>99</v>
      </c>
      <c r="G137" t="s">
        <v>228</v>
      </c>
      <c r="H137" t="s">
        <v>1807</v>
      </c>
      <c r="I137" t="s">
        <v>611</v>
      </c>
      <c r="J137">
        <v>1</v>
      </c>
      <c r="K137" t="s">
        <v>356</v>
      </c>
      <c r="L137">
        <v>9500</v>
      </c>
      <c r="M137">
        <v>9500</v>
      </c>
      <c r="N137" t="s">
        <v>1734</v>
      </c>
      <c r="O137" t="s">
        <v>1823</v>
      </c>
      <c r="P137" t="s">
        <v>95</v>
      </c>
      <c r="Q137" t="s">
        <v>94</v>
      </c>
      <c r="R137" t="s">
        <v>1733</v>
      </c>
      <c r="S137" t="s">
        <v>2267</v>
      </c>
      <c r="T137" t="s">
        <v>89</v>
      </c>
      <c r="X137" t="s">
        <v>1731</v>
      </c>
      <c r="Y137" t="s">
        <v>1803</v>
      </c>
      <c r="Z137" t="s">
        <v>99</v>
      </c>
      <c r="AA137">
        <v>78401</v>
      </c>
      <c r="AH137" t="s">
        <v>613</v>
      </c>
      <c r="AI137" t="s">
        <v>1727</v>
      </c>
      <c r="AJ137">
        <v>58</v>
      </c>
      <c r="AK137">
        <v>16679991</v>
      </c>
      <c r="AL137" t="b">
        <v>0</v>
      </c>
      <c r="AM137">
        <v>29.129059399999999</v>
      </c>
      <c r="AN137">
        <v>-96.858298099999999</v>
      </c>
      <c r="AO137" t="s">
        <v>1802</v>
      </c>
      <c r="AP137">
        <v>29.1292331</v>
      </c>
      <c r="AQ137">
        <v>-96.857912099999993</v>
      </c>
      <c r="AR137">
        <v>245422</v>
      </c>
      <c r="AS137" t="s">
        <v>1727</v>
      </c>
      <c r="AT137">
        <v>665615</v>
      </c>
      <c r="AU137" t="s">
        <v>96</v>
      </c>
      <c r="AV137" t="s">
        <v>164</v>
      </c>
      <c r="AW137" t="s">
        <v>163</v>
      </c>
      <c r="AX137" t="s">
        <v>89</v>
      </c>
    </row>
    <row r="138" spans="1:50" hidden="1">
      <c r="A138" s="2">
        <v>4227300872</v>
      </c>
      <c r="B138">
        <v>4</v>
      </c>
      <c r="C138" s="1">
        <v>39622</v>
      </c>
      <c r="D138" s="1">
        <v>39643</v>
      </c>
      <c r="E138" s="1">
        <v>40373</v>
      </c>
      <c r="F138" t="s">
        <v>99</v>
      </c>
      <c r="G138" t="s">
        <v>483</v>
      </c>
      <c r="H138" t="s">
        <v>1807</v>
      </c>
      <c r="I138" t="s">
        <v>619</v>
      </c>
      <c r="J138">
        <v>20</v>
      </c>
      <c r="K138" t="s">
        <v>2297</v>
      </c>
      <c r="L138">
        <v>11402</v>
      </c>
      <c r="M138">
        <v>11402</v>
      </c>
      <c r="N138" t="s">
        <v>1863</v>
      </c>
      <c r="O138" t="s">
        <v>1823</v>
      </c>
      <c r="P138" t="s">
        <v>95</v>
      </c>
      <c r="Q138" t="s">
        <v>94</v>
      </c>
      <c r="R138" t="s">
        <v>1733</v>
      </c>
      <c r="S138" t="s">
        <v>2296</v>
      </c>
      <c r="T138" t="s">
        <v>89</v>
      </c>
      <c r="X138" t="s">
        <v>1731</v>
      </c>
      <c r="Y138" t="s">
        <v>1803</v>
      </c>
      <c r="Z138" t="s">
        <v>99</v>
      </c>
      <c r="AA138">
        <v>78401</v>
      </c>
      <c r="AH138" t="s">
        <v>2295</v>
      </c>
      <c r="AI138" t="s">
        <v>1727</v>
      </c>
      <c r="AJ138">
        <v>232</v>
      </c>
      <c r="AK138">
        <v>17463084</v>
      </c>
      <c r="AL138" t="b">
        <v>0</v>
      </c>
      <c r="AM138">
        <v>27.308938900000001</v>
      </c>
      <c r="AN138">
        <v>-97.733503099999993</v>
      </c>
      <c r="AO138" t="s">
        <v>1802</v>
      </c>
      <c r="AP138">
        <v>27.308938900000001</v>
      </c>
      <c r="AQ138">
        <v>-97.733503099999993</v>
      </c>
      <c r="AR138">
        <v>242290</v>
      </c>
      <c r="AS138" t="s">
        <v>1727</v>
      </c>
      <c r="AT138">
        <v>665090</v>
      </c>
      <c r="AU138" t="s">
        <v>96</v>
      </c>
      <c r="AX138" t="s">
        <v>89</v>
      </c>
    </row>
    <row r="139" spans="1:50" hidden="1">
      <c r="A139" s="2">
        <v>4221501751</v>
      </c>
      <c r="B139">
        <v>4</v>
      </c>
      <c r="C139" s="1">
        <v>39598</v>
      </c>
      <c r="D139" s="1">
        <v>39618</v>
      </c>
      <c r="E139" s="1">
        <v>40348</v>
      </c>
      <c r="F139" t="s">
        <v>99</v>
      </c>
      <c r="G139" t="s">
        <v>443</v>
      </c>
      <c r="H139" t="s">
        <v>1807</v>
      </c>
      <c r="I139" t="s">
        <v>553</v>
      </c>
      <c r="J139">
        <v>4</v>
      </c>
      <c r="K139" t="s">
        <v>2294</v>
      </c>
      <c r="L139">
        <v>9000</v>
      </c>
      <c r="M139">
        <v>9000</v>
      </c>
      <c r="N139" t="s">
        <v>1863</v>
      </c>
      <c r="O139" t="s">
        <v>1823</v>
      </c>
      <c r="P139" t="s">
        <v>95</v>
      </c>
      <c r="Q139" t="s">
        <v>404</v>
      </c>
      <c r="R139" t="s">
        <v>1733</v>
      </c>
      <c r="S139" t="s">
        <v>2206</v>
      </c>
      <c r="T139" t="s">
        <v>89</v>
      </c>
      <c r="X139" t="s">
        <v>1731</v>
      </c>
      <c r="Y139" t="s">
        <v>1803</v>
      </c>
      <c r="Z139" t="s">
        <v>99</v>
      </c>
      <c r="AA139">
        <v>78401</v>
      </c>
      <c r="AH139" t="s">
        <v>2293</v>
      </c>
      <c r="AI139" t="s">
        <v>1727</v>
      </c>
      <c r="AJ139">
        <v>54</v>
      </c>
      <c r="AK139">
        <v>18587963</v>
      </c>
      <c r="AL139" t="b">
        <v>0</v>
      </c>
      <c r="AM139">
        <v>26.264786999999998</v>
      </c>
      <c r="AN139">
        <v>-97.907410299999995</v>
      </c>
      <c r="AO139" t="s">
        <v>1802</v>
      </c>
      <c r="AP139">
        <v>26.264786999999998</v>
      </c>
      <c r="AQ139">
        <v>-97.907410299999995</v>
      </c>
      <c r="AR139">
        <v>244983</v>
      </c>
      <c r="AS139" t="s">
        <v>1727</v>
      </c>
      <c r="AT139">
        <v>663361</v>
      </c>
      <c r="AU139" t="s">
        <v>96</v>
      </c>
      <c r="AX139" t="s">
        <v>89</v>
      </c>
    </row>
    <row r="140" spans="1:50">
      <c r="A140" s="2">
        <v>4240932890</v>
      </c>
      <c r="B140">
        <v>4</v>
      </c>
      <c r="C140" s="1">
        <v>39581</v>
      </c>
      <c r="D140" s="1">
        <v>39595</v>
      </c>
      <c r="E140" s="1">
        <v>40325</v>
      </c>
      <c r="F140" t="s">
        <v>99</v>
      </c>
      <c r="G140" t="s">
        <v>293</v>
      </c>
      <c r="H140" t="s">
        <v>1807</v>
      </c>
      <c r="I140" t="s">
        <v>474</v>
      </c>
      <c r="J140">
        <v>1</v>
      </c>
      <c r="L140">
        <v>10000</v>
      </c>
      <c r="M140">
        <v>10000</v>
      </c>
      <c r="N140" t="s">
        <v>1734</v>
      </c>
      <c r="O140" t="s">
        <v>1823</v>
      </c>
      <c r="P140" t="s">
        <v>95</v>
      </c>
      <c r="Q140" t="s">
        <v>194</v>
      </c>
      <c r="R140" t="s">
        <v>1733</v>
      </c>
      <c r="S140" t="s">
        <v>114</v>
      </c>
      <c r="T140" t="s">
        <v>89</v>
      </c>
      <c r="X140" t="s">
        <v>1731</v>
      </c>
      <c r="Y140" t="s">
        <v>1803</v>
      </c>
      <c r="Z140" t="s">
        <v>99</v>
      </c>
      <c r="AA140">
        <v>78401</v>
      </c>
      <c r="AG140" t="s">
        <v>475</v>
      </c>
      <c r="AH140" t="s">
        <v>476</v>
      </c>
      <c r="AI140" t="s">
        <v>1727</v>
      </c>
      <c r="AJ140">
        <v>1</v>
      </c>
      <c r="AK140">
        <v>16980166</v>
      </c>
      <c r="AL140" t="b">
        <v>0</v>
      </c>
      <c r="AM140">
        <v>28.108330200000001</v>
      </c>
      <c r="AN140">
        <v>-97.665958500000002</v>
      </c>
      <c r="AO140" t="s">
        <v>1802</v>
      </c>
      <c r="AP140">
        <v>28.108330200000001</v>
      </c>
      <c r="AQ140">
        <v>-97.665958500000002</v>
      </c>
      <c r="AR140">
        <v>249416</v>
      </c>
      <c r="AS140" t="s">
        <v>1727</v>
      </c>
      <c r="AT140">
        <v>661859</v>
      </c>
      <c r="AU140" t="s">
        <v>96</v>
      </c>
      <c r="AX140" t="s">
        <v>89</v>
      </c>
    </row>
    <row r="141" spans="1:50" hidden="1">
      <c r="A141" s="2">
        <v>4201530923</v>
      </c>
      <c r="B141">
        <v>3</v>
      </c>
      <c r="C141" s="1">
        <v>39577</v>
      </c>
      <c r="D141" s="1">
        <v>39598</v>
      </c>
      <c r="E141" s="1">
        <v>40328</v>
      </c>
      <c r="F141" t="s">
        <v>99</v>
      </c>
      <c r="G141" t="s">
        <v>236</v>
      </c>
      <c r="H141" t="s">
        <v>1807</v>
      </c>
      <c r="I141" t="s">
        <v>622</v>
      </c>
      <c r="J141">
        <v>1</v>
      </c>
      <c r="K141" t="s">
        <v>162</v>
      </c>
      <c r="L141">
        <v>11200</v>
      </c>
      <c r="M141">
        <v>11200</v>
      </c>
      <c r="N141" t="s">
        <v>1741</v>
      </c>
      <c r="O141" t="s">
        <v>93</v>
      </c>
      <c r="P141" t="s">
        <v>95</v>
      </c>
      <c r="Q141" t="s">
        <v>94</v>
      </c>
      <c r="R141" t="s">
        <v>1733</v>
      </c>
      <c r="S141" t="s">
        <v>624</v>
      </c>
      <c r="T141" t="s">
        <v>89</v>
      </c>
      <c r="U141" s="1">
        <v>39842</v>
      </c>
      <c r="V141" t="s">
        <v>2292</v>
      </c>
      <c r="W141" t="s">
        <v>2228</v>
      </c>
      <c r="X141" t="s">
        <v>1731</v>
      </c>
      <c r="Y141" t="s">
        <v>1803</v>
      </c>
      <c r="Z141" t="s">
        <v>99</v>
      </c>
      <c r="AA141">
        <v>78401</v>
      </c>
      <c r="AH141" t="s">
        <v>625</v>
      </c>
      <c r="AJ141">
        <v>5</v>
      </c>
      <c r="AK141">
        <v>17110428</v>
      </c>
      <c r="AM141">
        <v>29.753838999999999</v>
      </c>
      <c r="AN141">
        <v>-96.187814900000006</v>
      </c>
      <c r="AO141" t="s">
        <v>1802</v>
      </c>
      <c r="AP141">
        <v>29.753838999999999</v>
      </c>
      <c r="AQ141">
        <v>-96.187814900000006</v>
      </c>
      <c r="AR141">
        <v>238352</v>
      </c>
      <c r="AS141" t="s">
        <v>1727</v>
      </c>
      <c r="AT141">
        <v>661616</v>
      </c>
      <c r="AU141" t="s">
        <v>108</v>
      </c>
      <c r="AV141" t="s">
        <v>181</v>
      </c>
      <c r="AX141" t="s">
        <v>89</v>
      </c>
    </row>
    <row r="142" spans="1:50" hidden="1">
      <c r="A142" s="2">
        <v>4248133635</v>
      </c>
      <c r="B142">
        <v>3</v>
      </c>
      <c r="C142" s="1">
        <v>39576</v>
      </c>
      <c r="D142" s="1">
        <v>39598</v>
      </c>
      <c r="E142" s="1">
        <v>40328</v>
      </c>
      <c r="F142" t="s">
        <v>99</v>
      </c>
      <c r="G142" t="s">
        <v>142</v>
      </c>
      <c r="H142" t="s">
        <v>1807</v>
      </c>
      <c r="I142" t="s">
        <v>629</v>
      </c>
      <c r="J142">
        <v>2</v>
      </c>
      <c r="K142" t="s">
        <v>2271</v>
      </c>
      <c r="L142">
        <v>5100</v>
      </c>
      <c r="M142">
        <v>5100</v>
      </c>
      <c r="N142" t="s">
        <v>1869</v>
      </c>
      <c r="O142" t="s">
        <v>1823</v>
      </c>
      <c r="P142" t="s">
        <v>95</v>
      </c>
      <c r="Q142" t="s">
        <v>94</v>
      </c>
      <c r="R142" t="s">
        <v>1733</v>
      </c>
      <c r="S142" t="s">
        <v>2291</v>
      </c>
      <c r="T142" t="s">
        <v>89</v>
      </c>
      <c r="X142" t="s">
        <v>1731</v>
      </c>
      <c r="Y142" t="s">
        <v>1803</v>
      </c>
      <c r="Z142" t="s">
        <v>99</v>
      </c>
      <c r="AA142">
        <v>78401</v>
      </c>
      <c r="AC142">
        <v>36</v>
      </c>
      <c r="AH142" t="s">
        <v>2290</v>
      </c>
      <c r="AI142" t="s">
        <v>1727</v>
      </c>
      <c r="AJ142">
        <v>607</v>
      </c>
      <c r="AK142">
        <v>16815853</v>
      </c>
      <c r="AL142" t="b">
        <v>0</v>
      </c>
      <c r="AM142">
        <v>29.2488663</v>
      </c>
      <c r="AN142">
        <v>-96.444069099999993</v>
      </c>
      <c r="AO142" t="s">
        <v>1802</v>
      </c>
      <c r="AP142">
        <v>29.2488663</v>
      </c>
      <c r="AQ142">
        <v>-96.444069099999993</v>
      </c>
      <c r="AR142">
        <v>236470</v>
      </c>
      <c r="AS142" t="s">
        <v>1727</v>
      </c>
      <c r="AT142">
        <v>661598</v>
      </c>
      <c r="AU142" t="s">
        <v>108</v>
      </c>
      <c r="AX142" t="s">
        <v>89</v>
      </c>
    </row>
    <row r="143" spans="1:50">
      <c r="A143" s="2">
        <v>4213139094</v>
      </c>
      <c r="B143">
        <v>4</v>
      </c>
      <c r="C143" s="1">
        <v>39575</v>
      </c>
      <c r="D143" s="1">
        <v>39587</v>
      </c>
      <c r="E143" s="1">
        <v>40317</v>
      </c>
      <c r="F143" t="s">
        <v>99</v>
      </c>
      <c r="G143" t="s">
        <v>270</v>
      </c>
      <c r="H143" t="s">
        <v>1807</v>
      </c>
      <c r="I143" t="s">
        <v>2289</v>
      </c>
      <c r="J143">
        <v>1</v>
      </c>
      <c r="K143" t="s">
        <v>644</v>
      </c>
      <c r="L143">
        <v>11000</v>
      </c>
      <c r="M143">
        <v>11000</v>
      </c>
      <c r="N143" t="s">
        <v>1734</v>
      </c>
      <c r="O143" t="s">
        <v>1823</v>
      </c>
      <c r="P143" t="s">
        <v>95</v>
      </c>
      <c r="Q143" t="s">
        <v>194</v>
      </c>
      <c r="R143" t="s">
        <v>1733</v>
      </c>
      <c r="S143" t="s">
        <v>2288</v>
      </c>
      <c r="T143" t="s">
        <v>89</v>
      </c>
      <c r="X143" t="s">
        <v>1731</v>
      </c>
      <c r="Y143" t="s">
        <v>1803</v>
      </c>
      <c r="Z143" t="s">
        <v>99</v>
      </c>
      <c r="AA143">
        <v>78401</v>
      </c>
      <c r="AC143">
        <v>118</v>
      </c>
      <c r="AH143" t="s">
        <v>2287</v>
      </c>
      <c r="AI143" t="s">
        <v>1727</v>
      </c>
      <c r="AJ143">
        <v>1869</v>
      </c>
      <c r="AK143">
        <v>16068905</v>
      </c>
      <c r="AL143" t="b">
        <v>0</v>
      </c>
      <c r="AM143">
        <v>27.784879199999999</v>
      </c>
      <c r="AN143">
        <v>-98.559336599999995</v>
      </c>
      <c r="AO143" t="s">
        <v>1802</v>
      </c>
      <c r="AP143">
        <v>27.784879199999999</v>
      </c>
      <c r="AQ143">
        <v>-98.559336599999995</v>
      </c>
      <c r="AS143" t="s">
        <v>1727</v>
      </c>
      <c r="AT143">
        <v>661449</v>
      </c>
      <c r="AU143" t="s">
        <v>96</v>
      </c>
      <c r="AX143" t="s">
        <v>89</v>
      </c>
    </row>
    <row r="144" spans="1:50" hidden="1">
      <c r="A144" s="2">
        <v>4208932129</v>
      </c>
      <c r="B144">
        <v>3</v>
      </c>
      <c r="C144" s="1">
        <v>39567</v>
      </c>
      <c r="D144" s="1">
        <v>39591</v>
      </c>
      <c r="E144" s="1">
        <v>40321</v>
      </c>
      <c r="F144" t="s">
        <v>99</v>
      </c>
      <c r="G144" t="s">
        <v>179</v>
      </c>
      <c r="H144" t="s">
        <v>1807</v>
      </c>
      <c r="I144" t="s">
        <v>177</v>
      </c>
      <c r="J144">
        <v>2</v>
      </c>
      <c r="K144" t="s">
        <v>262</v>
      </c>
      <c r="L144">
        <v>10000</v>
      </c>
      <c r="M144">
        <v>10000</v>
      </c>
      <c r="N144" t="s">
        <v>1863</v>
      </c>
      <c r="O144" t="s">
        <v>1823</v>
      </c>
      <c r="P144" t="s">
        <v>95</v>
      </c>
      <c r="Q144" t="s">
        <v>94</v>
      </c>
      <c r="R144" t="s">
        <v>1733</v>
      </c>
      <c r="S144" t="s">
        <v>114</v>
      </c>
      <c r="T144" t="s">
        <v>89</v>
      </c>
      <c r="X144" t="s">
        <v>1731</v>
      </c>
      <c r="Y144" t="s">
        <v>1803</v>
      </c>
      <c r="Z144" t="s">
        <v>99</v>
      </c>
      <c r="AA144">
        <v>78401</v>
      </c>
      <c r="AH144" t="s">
        <v>183</v>
      </c>
      <c r="AI144" t="s">
        <v>1727</v>
      </c>
      <c r="AJ144">
        <v>29</v>
      </c>
      <c r="AK144">
        <v>18748084</v>
      </c>
      <c r="AL144" t="b">
        <v>0</v>
      </c>
      <c r="AM144">
        <v>29.7873378</v>
      </c>
      <c r="AN144">
        <v>-96.636899499999998</v>
      </c>
      <c r="AO144" t="s">
        <v>1802</v>
      </c>
      <c r="AP144">
        <v>29.799122000000001</v>
      </c>
      <c r="AQ144">
        <v>-96.648920399999994</v>
      </c>
      <c r="AR144">
        <v>284976</v>
      </c>
      <c r="AS144" t="s">
        <v>1727</v>
      </c>
      <c r="AT144">
        <v>660698</v>
      </c>
      <c r="AU144" t="s">
        <v>108</v>
      </c>
      <c r="AV144" t="s">
        <v>181</v>
      </c>
      <c r="AX144" t="s">
        <v>89</v>
      </c>
    </row>
    <row r="145" spans="1:50" hidden="1">
      <c r="A145" s="2">
        <v>4248134526</v>
      </c>
      <c r="B145">
        <v>3</v>
      </c>
      <c r="C145" s="1">
        <v>39423</v>
      </c>
      <c r="D145" s="1">
        <v>39434</v>
      </c>
      <c r="E145" s="1">
        <v>40165</v>
      </c>
      <c r="F145" t="s">
        <v>99</v>
      </c>
      <c r="G145" t="s">
        <v>142</v>
      </c>
      <c r="H145" t="s">
        <v>1807</v>
      </c>
      <c r="I145" t="s">
        <v>626</v>
      </c>
      <c r="J145">
        <v>1</v>
      </c>
      <c r="L145">
        <v>10000</v>
      </c>
      <c r="M145">
        <v>10000</v>
      </c>
      <c r="N145" t="s">
        <v>1863</v>
      </c>
      <c r="O145" t="s">
        <v>1823</v>
      </c>
      <c r="P145" t="s">
        <v>95</v>
      </c>
      <c r="Q145" t="s">
        <v>194</v>
      </c>
      <c r="R145" t="s">
        <v>1733</v>
      </c>
      <c r="S145" t="s">
        <v>2286</v>
      </c>
      <c r="T145" t="s">
        <v>89</v>
      </c>
      <c r="U145" s="1">
        <v>39618</v>
      </c>
      <c r="V145" t="s">
        <v>2229</v>
      </c>
      <c r="W145" t="s">
        <v>2228</v>
      </c>
      <c r="X145" t="s">
        <v>1731</v>
      </c>
      <c r="Y145" t="s">
        <v>1803</v>
      </c>
      <c r="Z145" t="s">
        <v>99</v>
      </c>
      <c r="AA145">
        <v>78401</v>
      </c>
      <c r="AH145" t="s">
        <v>628</v>
      </c>
      <c r="AJ145">
        <v>16</v>
      </c>
      <c r="AK145">
        <v>17500331</v>
      </c>
      <c r="AM145">
        <v>29.212976900000001</v>
      </c>
      <c r="AN145">
        <v>-96.345976199999996</v>
      </c>
      <c r="AO145" t="s">
        <v>1802</v>
      </c>
      <c r="AP145">
        <v>29.207947999999998</v>
      </c>
      <c r="AQ145">
        <v>-96.345684700000007</v>
      </c>
      <c r="AR145">
        <v>238412</v>
      </c>
      <c r="AS145" t="s">
        <v>1727</v>
      </c>
      <c r="AT145">
        <v>651030</v>
      </c>
      <c r="AU145" t="s">
        <v>108</v>
      </c>
      <c r="AX145" t="s">
        <v>89</v>
      </c>
    </row>
    <row r="146" spans="1:50" hidden="1">
      <c r="A146" s="2">
        <v>4214932037</v>
      </c>
      <c r="B146">
        <v>3</v>
      </c>
      <c r="C146" s="1">
        <v>39407</v>
      </c>
      <c r="D146" s="1">
        <v>39449</v>
      </c>
      <c r="E146" s="1">
        <v>40180</v>
      </c>
      <c r="F146" t="s">
        <v>99</v>
      </c>
      <c r="G146" t="s">
        <v>281</v>
      </c>
      <c r="H146" t="s">
        <v>1807</v>
      </c>
      <c r="I146" t="s">
        <v>2285</v>
      </c>
      <c r="J146" t="s">
        <v>205</v>
      </c>
      <c r="K146" t="s">
        <v>1196</v>
      </c>
      <c r="L146">
        <v>8650</v>
      </c>
      <c r="N146" t="s">
        <v>1863</v>
      </c>
      <c r="O146" t="s">
        <v>107</v>
      </c>
      <c r="P146" t="s">
        <v>149</v>
      </c>
      <c r="Q146" t="s">
        <v>194</v>
      </c>
      <c r="R146" t="s">
        <v>1733</v>
      </c>
      <c r="S146" t="s">
        <v>283</v>
      </c>
      <c r="T146" t="s">
        <v>89</v>
      </c>
      <c r="V146" t="s">
        <v>2229</v>
      </c>
      <c r="W146" t="s">
        <v>2228</v>
      </c>
      <c r="X146" t="s">
        <v>1731</v>
      </c>
      <c r="Y146" t="s">
        <v>1803</v>
      </c>
      <c r="Z146" t="s">
        <v>99</v>
      </c>
      <c r="AA146">
        <v>78401</v>
      </c>
      <c r="AH146" t="s">
        <v>2284</v>
      </c>
      <c r="AJ146">
        <v>26</v>
      </c>
      <c r="AK146">
        <v>16815582</v>
      </c>
      <c r="AL146" t="b">
        <v>0</v>
      </c>
      <c r="AM146">
        <v>29.970427699999998</v>
      </c>
      <c r="AN146">
        <v>-97.018862999999996</v>
      </c>
      <c r="AO146" t="s">
        <v>1802</v>
      </c>
      <c r="AP146">
        <v>29.9786781</v>
      </c>
      <c r="AQ146">
        <v>-97.019233600000007</v>
      </c>
      <c r="AR146">
        <v>18961</v>
      </c>
      <c r="AS146" t="s">
        <v>1727</v>
      </c>
      <c r="AT146">
        <v>650114</v>
      </c>
      <c r="AU146" t="s">
        <v>108</v>
      </c>
      <c r="AV146" t="s">
        <v>181</v>
      </c>
      <c r="AW146" t="s">
        <v>283</v>
      </c>
      <c r="AX146" t="s">
        <v>89</v>
      </c>
    </row>
    <row r="147" spans="1:50" hidden="1">
      <c r="A147" s="2">
        <v>4224532358</v>
      </c>
      <c r="B147">
        <v>3</v>
      </c>
      <c r="C147" s="1">
        <v>39379</v>
      </c>
      <c r="D147" s="1">
        <v>39461</v>
      </c>
      <c r="E147" s="1">
        <v>40192</v>
      </c>
      <c r="F147" t="s">
        <v>99</v>
      </c>
      <c r="G147" t="s">
        <v>105</v>
      </c>
      <c r="H147" t="s">
        <v>1807</v>
      </c>
      <c r="I147" t="s">
        <v>650</v>
      </c>
      <c r="J147">
        <v>2</v>
      </c>
      <c r="K147" t="s">
        <v>2026</v>
      </c>
      <c r="L147">
        <v>10300</v>
      </c>
      <c r="M147">
        <v>10300</v>
      </c>
      <c r="N147" t="s">
        <v>1869</v>
      </c>
      <c r="O147" t="s">
        <v>1823</v>
      </c>
      <c r="P147" t="s">
        <v>95</v>
      </c>
      <c r="Q147" t="s">
        <v>94</v>
      </c>
      <c r="R147" t="s">
        <v>1733</v>
      </c>
      <c r="S147" t="s">
        <v>2024</v>
      </c>
      <c r="T147" t="s">
        <v>89</v>
      </c>
      <c r="X147" t="s">
        <v>1731</v>
      </c>
      <c r="Y147" t="s">
        <v>1803</v>
      </c>
      <c r="Z147" t="s">
        <v>99</v>
      </c>
      <c r="AA147">
        <v>78401</v>
      </c>
      <c r="AC147">
        <v>175</v>
      </c>
      <c r="AH147" t="s">
        <v>307</v>
      </c>
      <c r="AI147" t="s">
        <v>1727</v>
      </c>
      <c r="AJ147">
        <v>342</v>
      </c>
      <c r="AK147">
        <v>17240274</v>
      </c>
      <c r="AL147" t="b">
        <v>0</v>
      </c>
      <c r="AM147">
        <v>29.771073999999999</v>
      </c>
      <c r="AN147">
        <v>-94.284019400000005</v>
      </c>
      <c r="AO147" t="s">
        <v>1802</v>
      </c>
      <c r="AP147">
        <v>29.771073999999999</v>
      </c>
      <c r="AQ147">
        <v>-94.284019400000005</v>
      </c>
      <c r="AR147">
        <v>233357</v>
      </c>
      <c r="AS147" t="s">
        <v>1727</v>
      </c>
      <c r="AT147">
        <v>648367</v>
      </c>
      <c r="AU147" t="s">
        <v>108</v>
      </c>
      <c r="AX147" t="s">
        <v>89</v>
      </c>
    </row>
    <row r="148" spans="1:50">
      <c r="A148" s="2">
        <v>4215732479</v>
      </c>
      <c r="B148">
        <v>3</v>
      </c>
      <c r="C148" s="1">
        <v>39342</v>
      </c>
      <c r="D148" s="1">
        <v>39346</v>
      </c>
      <c r="E148" s="1">
        <v>40077</v>
      </c>
      <c r="F148" t="s">
        <v>99</v>
      </c>
      <c r="G148" t="s">
        <v>662</v>
      </c>
      <c r="H148" t="s">
        <v>1807</v>
      </c>
      <c r="I148" t="s">
        <v>661</v>
      </c>
      <c r="J148">
        <v>3</v>
      </c>
      <c r="K148" t="s">
        <v>2192</v>
      </c>
      <c r="L148">
        <v>4500</v>
      </c>
      <c r="M148">
        <v>4500</v>
      </c>
      <c r="N148" t="s">
        <v>1734</v>
      </c>
      <c r="O148" t="s">
        <v>1823</v>
      </c>
      <c r="P148" t="s">
        <v>95</v>
      </c>
      <c r="Q148" t="s">
        <v>194</v>
      </c>
      <c r="R148" t="s">
        <v>1733</v>
      </c>
      <c r="S148" t="s">
        <v>2268</v>
      </c>
      <c r="T148" t="s">
        <v>89</v>
      </c>
      <c r="V148" t="s">
        <v>2229</v>
      </c>
      <c r="W148" t="s">
        <v>2228</v>
      </c>
      <c r="X148" t="s">
        <v>1731</v>
      </c>
      <c r="Y148" t="s">
        <v>1803</v>
      </c>
      <c r="Z148" t="s">
        <v>99</v>
      </c>
      <c r="AA148">
        <v>78401</v>
      </c>
      <c r="AH148" t="s">
        <v>665</v>
      </c>
      <c r="AI148" t="s">
        <v>1727</v>
      </c>
      <c r="AJ148">
        <v>67</v>
      </c>
      <c r="AK148">
        <v>17409229</v>
      </c>
      <c r="AL148" t="b">
        <v>0</v>
      </c>
      <c r="AM148">
        <v>29.424426400000002</v>
      </c>
      <c r="AN148">
        <v>-95.629338099999998</v>
      </c>
      <c r="AO148" t="s">
        <v>1802</v>
      </c>
      <c r="AP148">
        <v>29.424426400000002</v>
      </c>
      <c r="AQ148">
        <v>-95.629338099999998</v>
      </c>
      <c r="AR148">
        <v>232503</v>
      </c>
      <c r="AS148" t="s">
        <v>1727</v>
      </c>
      <c r="AT148">
        <v>646226</v>
      </c>
      <c r="AU148" t="s">
        <v>108</v>
      </c>
      <c r="AX148" t="s">
        <v>89</v>
      </c>
    </row>
    <row r="149" spans="1:50">
      <c r="A149" s="2">
        <v>4215732477</v>
      </c>
      <c r="B149">
        <v>3</v>
      </c>
      <c r="C149" s="1">
        <v>39336</v>
      </c>
      <c r="D149" s="1">
        <v>39339</v>
      </c>
      <c r="E149" s="1">
        <v>40070</v>
      </c>
      <c r="F149" t="s">
        <v>99</v>
      </c>
      <c r="G149" t="s">
        <v>662</v>
      </c>
      <c r="H149" t="s">
        <v>1807</v>
      </c>
      <c r="I149" t="s">
        <v>661</v>
      </c>
      <c r="J149">
        <v>2</v>
      </c>
      <c r="K149" t="s">
        <v>2192</v>
      </c>
      <c r="L149">
        <v>4500</v>
      </c>
      <c r="M149">
        <v>4500</v>
      </c>
      <c r="N149" t="s">
        <v>1734</v>
      </c>
      <c r="O149" t="s">
        <v>1823</v>
      </c>
      <c r="P149" t="s">
        <v>95</v>
      </c>
      <c r="Q149" t="s">
        <v>194</v>
      </c>
      <c r="R149" t="s">
        <v>1733</v>
      </c>
      <c r="S149" t="s">
        <v>2268</v>
      </c>
      <c r="T149" t="s">
        <v>89</v>
      </c>
      <c r="X149" t="s">
        <v>1731</v>
      </c>
      <c r="Y149" t="s">
        <v>1803</v>
      </c>
      <c r="Z149" t="s">
        <v>99</v>
      </c>
      <c r="AA149">
        <v>78401</v>
      </c>
      <c r="AH149" t="s">
        <v>667</v>
      </c>
      <c r="AI149" t="s">
        <v>1727</v>
      </c>
      <c r="AJ149">
        <v>59</v>
      </c>
      <c r="AK149">
        <v>17501314</v>
      </c>
      <c r="AL149" t="b">
        <v>0</v>
      </c>
      <c r="AM149">
        <v>29.427954199999999</v>
      </c>
      <c r="AN149">
        <v>-95.635988299999994</v>
      </c>
      <c r="AO149" t="s">
        <v>1802</v>
      </c>
      <c r="AP149">
        <v>29.427954199999999</v>
      </c>
      <c r="AQ149">
        <v>-95.635988299999994</v>
      </c>
      <c r="AR149">
        <v>231720</v>
      </c>
      <c r="AS149" t="s">
        <v>1727</v>
      </c>
      <c r="AT149">
        <v>645897</v>
      </c>
      <c r="AU149" t="s">
        <v>108</v>
      </c>
      <c r="AX149" t="s">
        <v>89</v>
      </c>
    </row>
    <row r="150" spans="1:50">
      <c r="A150" s="2">
        <v>4215732468</v>
      </c>
      <c r="B150">
        <v>3</v>
      </c>
      <c r="C150" s="1">
        <v>39309</v>
      </c>
      <c r="D150" s="1">
        <v>39311</v>
      </c>
      <c r="E150" s="1">
        <v>40042</v>
      </c>
      <c r="F150" t="s">
        <v>99</v>
      </c>
      <c r="G150" t="s">
        <v>662</v>
      </c>
      <c r="H150" t="s">
        <v>1807</v>
      </c>
      <c r="I150" t="s">
        <v>666</v>
      </c>
      <c r="J150">
        <v>1</v>
      </c>
      <c r="K150" t="s">
        <v>2192</v>
      </c>
      <c r="L150">
        <v>4500</v>
      </c>
      <c r="M150">
        <v>4500</v>
      </c>
      <c r="N150" t="s">
        <v>1734</v>
      </c>
      <c r="O150" t="s">
        <v>1823</v>
      </c>
      <c r="P150" t="s">
        <v>95</v>
      </c>
      <c r="Q150" t="s">
        <v>194</v>
      </c>
      <c r="R150" t="s">
        <v>1733</v>
      </c>
      <c r="S150" t="s">
        <v>2268</v>
      </c>
      <c r="T150" t="s">
        <v>89</v>
      </c>
      <c r="U150" s="1">
        <v>39378</v>
      </c>
      <c r="X150" t="s">
        <v>1731</v>
      </c>
      <c r="Y150" t="s">
        <v>1803</v>
      </c>
      <c r="Z150" t="s">
        <v>99</v>
      </c>
      <c r="AA150">
        <v>78401</v>
      </c>
      <c r="AH150" t="s">
        <v>667</v>
      </c>
      <c r="AJ150">
        <v>59</v>
      </c>
      <c r="AK150">
        <v>17837121</v>
      </c>
      <c r="AM150">
        <v>29.4275764</v>
      </c>
      <c r="AN150">
        <v>-95.637841100000003</v>
      </c>
      <c r="AO150" t="s">
        <v>1802</v>
      </c>
      <c r="AP150">
        <v>29.4275764</v>
      </c>
      <c r="AQ150">
        <v>-95.637841100000003</v>
      </c>
      <c r="AR150">
        <v>232400</v>
      </c>
      <c r="AS150" t="s">
        <v>1727</v>
      </c>
      <c r="AT150">
        <v>644477</v>
      </c>
      <c r="AU150" t="s">
        <v>108</v>
      </c>
      <c r="AX150" t="s">
        <v>89</v>
      </c>
    </row>
    <row r="151" spans="1:50">
      <c r="A151" s="2">
        <v>4212332175</v>
      </c>
      <c r="B151">
        <v>2</v>
      </c>
      <c r="C151" s="1">
        <v>39295</v>
      </c>
      <c r="D151" s="1">
        <v>39307</v>
      </c>
      <c r="E151" s="1">
        <v>40038</v>
      </c>
      <c r="F151" t="s">
        <v>99</v>
      </c>
      <c r="G151" t="s">
        <v>275</v>
      </c>
      <c r="H151" t="s">
        <v>1807</v>
      </c>
      <c r="I151" t="s">
        <v>2283</v>
      </c>
      <c r="J151">
        <v>1</v>
      </c>
      <c r="K151" t="s">
        <v>356</v>
      </c>
      <c r="L151">
        <v>9300</v>
      </c>
      <c r="M151">
        <v>9300</v>
      </c>
      <c r="N151" t="s">
        <v>1734</v>
      </c>
      <c r="O151" t="s">
        <v>1823</v>
      </c>
      <c r="P151" t="s">
        <v>95</v>
      </c>
      <c r="Q151" t="s">
        <v>194</v>
      </c>
      <c r="R151" t="s">
        <v>1733</v>
      </c>
      <c r="S151" t="s">
        <v>2282</v>
      </c>
      <c r="T151" t="s">
        <v>89</v>
      </c>
      <c r="X151" t="s">
        <v>1731</v>
      </c>
      <c r="Y151" t="s">
        <v>1803</v>
      </c>
      <c r="Z151" t="s">
        <v>99</v>
      </c>
      <c r="AA151">
        <v>78401</v>
      </c>
      <c r="AH151" t="s">
        <v>2281</v>
      </c>
      <c r="AI151" t="s">
        <v>1727</v>
      </c>
      <c r="AJ151">
        <v>6</v>
      </c>
      <c r="AK151">
        <v>16033535</v>
      </c>
      <c r="AL151" t="b">
        <v>0</v>
      </c>
      <c r="AM151">
        <v>29.065406599999999</v>
      </c>
      <c r="AN151">
        <v>-97.183086799999998</v>
      </c>
      <c r="AO151" t="s">
        <v>1802</v>
      </c>
      <c r="AP151">
        <v>29.065406599999999</v>
      </c>
      <c r="AQ151">
        <v>-97.183086799999998</v>
      </c>
      <c r="AS151" t="s">
        <v>1727</v>
      </c>
      <c r="AT151">
        <v>643649</v>
      </c>
      <c r="AU151" t="s">
        <v>96</v>
      </c>
      <c r="AV151" t="s">
        <v>164</v>
      </c>
      <c r="AW151" t="s">
        <v>163</v>
      </c>
      <c r="AX151" t="s">
        <v>89</v>
      </c>
    </row>
    <row r="152" spans="1:50">
      <c r="A152" s="2">
        <v>4240932866</v>
      </c>
      <c r="B152">
        <v>4</v>
      </c>
      <c r="C152" s="1">
        <v>39226</v>
      </c>
      <c r="D152" s="1">
        <v>39233</v>
      </c>
      <c r="E152" s="1">
        <v>39964</v>
      </c>
      <c r="F152" t="s">
        <v>99</v>
      </c>
      <c r="G152" t="s">
        <v>293</v>
      </c>
      <c r="H152" t="s">
        <v>1807</v>
      </c>
      <c r="I152" t="s">
        <v>669</v>
      </c>
      <c r="J152">
        <v>2</v>
      </c>
      <c r="K152" t="s">
        <v>2280</v>
      </c>
      <c r="L152">
        <v>8000</v>
      </c>
      <c r="M152">
        <v>8000</v>
      </c>
      <c r="N152" t="s">
        <v>1734</v>
      </c>
      <c r="O152" t="s">
        <v>1823</v>
      </c>
      <c r="P152" t="s">
        <v>95</v>
      </c>
      <c r="Q152" t="s">
        <v>194</v>
      </c>
      <c r="R152" t="s">
        <v>1733</v>
      </c>
      <c r="S152" t="s">
        <v>2279</v>
      </c>
      <c r="T152" t="s">
        <v>89</v>
      </c>
      <c r="X152" t="s">
        <v>1731</v>
      </c>
      <c r="Y152" t="s">
        <v>1803</v>
      </c>
      <c r="Z152" t="s">
        <v>99</v>
      </c>
      <c r="AA152">
        <v>78401</v>
      </c>
      <c r="AH152" t="s">
        <v>2278</v>
      </c>
      <c r="AI152" t="s">
        <v>1727</v>
      </c>
      <c r="AJ152">
        <v>8</v>
      </c>
      <c r="AK152">
        <v>16658655</v>
      </c>
      <c r="AL152" t="b">
        <v>0</v>
      </c>
      <c r="AM152">
        <v>27.934840900000001</v>
      </c>
      <c r="AN152">
        <v>-97.672128700000002</v>
      </c>
      <c r="AO152" t="s">
        <v>1802</v>
      </c>
      <c r="AP152">
        <v>27.934840900000001</v>
      </c>
      <c r="AQ152">
        <v>-97.672128700000002</v>
      </c>
      <c r="AR152">
        <v>231856</v>
      </c>
      <c r="AS152" t="s">
        <v>1727</v>
      </c>
      <c r="AT152">
        <v>639617</v>
      </c>
      <c r="AU152" t="s">
        <v>96</v>
      </c>
      <c r="AX152" t="s">
        <v>89</v>
      </c>
    </row>
    <row r="153" spans="1:50" hidden="1">
      <c r="A153" s="2">
        <v>4228533216</v>
      </c>
      <c r="B153">
        <v>2</v>
      </c>
      <c r="C153" s="1">
        <v>39199</v>
      </c>
      <c r="D153" s="1">
        <v>39211</v>
      </c>
      <c r="E153" s="1">
        <v>39942</v>
      </c>
      <c r="F153" t="s">
        <v>99</v>
      </c>
      <c r="G153" t="s">
        <v>228</v>
      </c>
      <c r="H153" t="s">
        <v>1807</v>
      </c>
      <c r="I153" t="s">
        <v>678</v>
      </c>
      <c r="J153">
        <v>3</v>
      </c>
      <c r="K153" t="s">
        <v>162</v>
      </c>
      <c r="L153">
        <v>3200</v>
      </c>
      <c r="M153">
        <v>3200</v>
      </c>
      <c r="N153" t="s">
        <v>1869</v>
      </c>
      <c r="O153" t="s">
        <v>1823</v>
      </c>
      <c r="P153" t="s">
        <v>95</v>
      </c>
      <c r="Q153" t="s">
        <v>94</v>
      </c>
      <c r="R153" t="s">
        <v>1733</v>
      </c>
      <c r="S153" t="s">
        <v>2239</v>
      </c>
      <c r="T153" t="s">
        <v>89</v>
      </c>
      <c r="X153" t="s">
        <v>1731</v>
      </c>
      <c r="Y153" t="s">
        <v>1803</v>
      </c>
      <c r="Z153" t="s">
        <v>99</v>
      </c>
      <c r="AA153">
        <v>78401</v>
      </c>
      <c r="AH153" t="s">
        <v>2277</v>
      </c>
      <c r="AI153" t="s">
        <v>1727</v>
      </c>
      <c r="AJ153">
        <v>19</v>
      </c>
      <c r="AK153">
        <v>17266264</v>
      </c>
      <c r="AL153" t="b">
        <v>0</v>
      </c>
      <c r="AM153">
        <v>29.1897497</v>
      </c>
      <c r="AN153">
        <v>-96.7771398</v>
      </c>
      <c r="AO153" t="s">
        <v>1802</v>
      </c>
      <c r="AP153">
        <v>29.1897497</v>
      </c>
      <c r="AQ153">
        <v>-96.7771398</v>
      </c>
      <c r="AR153">
        <v>227768</v>
      </c>
      <c r="AS153" t="s">
        <v>1727</v>
      </c>
      <c r="AT153">
        <v>637965</v>
      </c>
      <c r="AU153" t="s">
        <v>96</v>
      </c>
      <c r="AV153" t="s">
        <v>164</v>
      </c>
      <c r="AW153" t="s">
        <v>163</v>
      </c>
      <c r="AX153" t="s">
        <v>89</v>
      </c>
    </row>
    <row r="154" spans="1:50" hidden="1">
      <c r="A154" s="2">
        <v>4214931311</v>
      </c>
      <c r="B154">
        <v>3</v>
      </c>
      <c r="C154" s="1">
        <v>39190</v>
      </c>
      <c r="D154" s="1">
        <v>39196</v>
      </c>
      <c r="E154" s="1">
        <v>39927</v>
      </c>
      <c r="F154" t="s">
        <v>99</v>
      </c>
      <c r="G154" t="s">
        <v>281</v>
      </c>
      <c r="H154" t="s">
        <v>1807</v>
      </c>
      <c r="I154" t="s">
        <v>2276</v>
      </c>
      <c r="J154" t="s">
        <v>205</v>
      </c>
      <c r="K154" t="s">
        <v>1196</v>
      </c>
      <c r="L154">
        <v>8500</v>
      </c>
      <c r="N154" t="s">
        <v>1863</v>
      </c>
      <c r="O154" t="s">
        <v>107</v>
      </c>
      <c r="P154" t="s">
        <v>149</v>
      </c>
      <c r="Q154" t="s">
        <v>404</v>
      </c>
      <c r="R154" t="s">
        <v>1733</v>
      </c>
      <c r="S154" t="s">
        <v>283</v>
      </c>
      <c r="T154" t="s">
        <v>89</v>
      </c>
      <c r="X154" t="s">
        <v>1731</v>
      </c>
      <c r="Y154" t="s">
        <v>1803</v>
      </c>
      <c r="Z154" t="s">
        <v>99</v>
      </c>
      <c r="AA154">
        <v>78401</v>
      </c>
      <c r="AH154" t="s">
        <v>2275</v>
      </c>
      <c r="AJ154">
        <v>16</v>
      </c>
      <c r="AK154">
        <v>16618927</v>
      </c>
      <c r="AL154" t="b">
        <v>0</v>
      </c>
      <c r="AM154">
        <v>30.016759400000002</v>
      </c>
      <c r="AN154">
        <v>-97.009545299999999</v>
      </c>
      <c r="AO154" t="s">
        <v>1802</v>
      </c>
      <c r="AP154">
        <v>30.026095300000001</v>
      </c>
      <c r="AQ154">
        <v>-97.013341499999996</v>
      </c>
      <c r="AR154">
        <v>25060</v>
      </c>
      <c r="AS154" t="s">
        <v>1727</v>
      </c>
      <c r="AT154">
        <v>637306</v>
      </c>
      <c r="AU154" t="s">
        <v>108</v>
      </c>
      <c r="AV154" t="s">
        <v>181</v>
      </c>
      <c r="AW154" t="s">
        <v>283</v>
      </c>
      <c r="AX154" t="s">
        <v>89</v>
      </c>
    </row>
    <row r="155" spans="1:50">
      <c r="A155" s="2">
        <v>4215732447</v>
      </c>
      <c r="B155">
        <v>3</v>
      </c>
      <c r="C155" s="1">
        <v>39153</v>
      </c>
      <c r="D155" s="1">
        <v>39161</v>
      </c>
      <c r="E155" s="1">
        <v>39892</v>
      </c>
      <c r="F155" t="s">
        <v>99</v>
      </c>
      <c r="G155" t="s">
        <v>662</v>
      </c>
      <c r="H155" t="s">
        <v>1807</v>
      </c>
      <c r="I155" t="s">
        <v>2274</v>
      </c>
      <c r="J155">
        <v>1</v>
      </c>
      <c r="K155" t="s">
        <v>2192</v>
      </c>
      <c r="L155">
        <v>5000</v>
      </c>
      <c r="M155">
        <v>5000</v>
      </c>
      <c r="N155" t="s">
        <v>1734</v>
      </c>
      <c r="O155" t="s">
        <v>1823</v>
      </c>
      <c r="P155" t="s">
        <v>95</v>
      </c>
      <c r="Q155" t="s">
        <v>194</v>
      </c>
      <c r="R155" t="s">
        <v>1733</v>
      </c>
      <c r="S155" t="s">
        <v>2268</v>
      </c>
      <c r="T155" t="s">
        <v>89</v>
      </c>
      <c r="X155" t="s">
        <v>1731</v>
      </c>
      <c r="Y155" t="s">
        <v>1803</v>
      </c>
      <c r="Z155" t="s">
        <v>99</v>
      </c>
      <c r="AA155">
        <v>78401</v>
      </c>
      <c r="AH155" t="s">
        <v>2273</v>
      </c>
      <c r="AI155" t="s">
        <v>1727</v>
      </c>
      <c r="AJ155">
        <v>70</v>
      </c>
      <c r="AK155">
        <v>18260932</v>
      </c>
      <c r="AL155" t="b">
        <v>0</v>
      </c>
      <c r="AM155">
        <v>29.416475899999998</v>
      </c>
      <c r="AN155">
        <v>-95.615251700000002</v>
      </c>
      <c r="AO155" t="s">
        <v>1802</v>
      </c>
      <c r="AP155">
        <v>29.416475899999998</v>
      </c>
      <c r="AQ155">
        <v>-95.615251700000002</v>
      </c>
      <c r="AS155" t="s">
        <v>1727</v>
      </c>
      <c r="AT155">
        <v>635021</v>
      </c>
      <c r="AU155" t="s">
        <v>108</v>
      </c>
      <c r="AX155" t="s">
        <v>89</v>
      </c>
    </row>
    <row r="156" spans="1:50" hidden="1">
      <c r="A156" s="2">
        <v>4223933353</v>
      </c>
      <c r="B156">
        <v>2</v>
      </c>
      <c r="C156" s="1">
        <v>39070</v>
      </c>
      <c r="D156" s="1">
        <v>39071</v>
      </c>
      <c r="E156" s="1">
        <v>39802</v>
      </c>
      <c r="F156" t="s">
        <v>99</v>
      </c>
      <c r="G156" t="s">
        <v>246</v>
      </c>
      <c r="H156" t="s">
        <v>1807</v>
      </c>
      <c r="I156" t="s">
        <v>695</v>
      </c>
      <c r="J156">
        <v>1</v>
      </c>
      <c r="K156" t="s">
        <v>92</v>
      </c>
      <c r="L156">
        <v>10850</v>
      </c>
      <c r="M156">
        <v>10850</v>
      </c>
      <c r="N156" t="s">
        <v>1869</v>
      </c>
      <c r="O156" t="s">
        <v>1823</v>
      </c>
      <c r="P156" t="s">
        <v>95</v>
      </c>
      <c r="Q156" t="s">
        <v>194</v>
      </c>
      <c r="R156" t="s">
        <v>1733</v>
      </c>
      <c r="S156" t="s">
        <v>2244</v>
      </c>
      <c r="T156" t="s">
        <v>89</v>
      </c>
      <c r="X156" t="s">
        <v>1731</v>
      </c>
      <c r="Y156" t="s">
        <v>1803</v>
      </c>
      <c r="Z156" t="s">
        <v>99</v>
      </c>
      <c r="AA156">
        <v>78401</v>
      </c>
      <c r="AH156" t="s">
        <v>2272</v>
      </c>
      <c r="AI156" t="s">
        <v>1727</v>
      </c>
      <c r="AJ156">
        <v>3</v>
      </c>
      <c r="AK156">
        <v>17429715</v>
      </c>
      <c r="AL156" t="b">
        <v>0</v>
      </c>
      <c r="AM156">
        <v>29.176930899999999</v>
      </c>
      <c r="AN156">
        <v>-96.768606300000002</v>
      </c>
      <c r="AO156" t="s">
        <v>1802</v>
      </c>
      <c r="AP156">
        <v>29.176930899999999</v>
      </c>
      <c r="AQ156">
        <v>-96.768606300000002</v>
      </c>
      <c r="AR156">
        <v>224928</v>
      </c>
      <c r="AS156" t="s">
        <v>1727</v>
      </c>
      <c r="AT156">
        <v>630765</v>
      </c>
      <c r="AU156" t="s">
        <v>96</v>
      </c>
      <c r="AX156" t="s">
        <v>89</v>
      </c>
    </row>
    <row r="157" spans="1:50">
      <c r="A157" s="2">
        <v>4223933396</v>
      </c>
      <c r="B157">
        <v>2</v>
      </c>
      <c r="C157" s="1">
        <v>39048</v>
      </c>
      <c r="D157" s="1">
        <v>39049</v>
      </c>
      <c r="E157" s="1">
        <v>39780</v>
      </c>
      <c r="F157" t="s">
        <v>99</v>
      </c>
      <c r="G157" t="s">
        <v>246</v>
      </c>
      <c r="H157" t="s">
        <v>1807</v>
      </c>
      <c r="I157" t="s">
        <v>322</v>
      </c>
      <c r="J157" t="s">
        <v>323</v>
      </c>
      <c r="K157" t="s">
        <v>356</v>
      </c>
      <c r="L157">
        <v>10000</v>
      </c>
      <c r="M157">
        <v>10000</v>
      </c>
      <c r="N157" t="s">
        <v>1734</v>
      </c>
      <c r="O157" t="s">
        <v>1823</v>
      </c>
      <c r="P157" t="s">
        <v>95</v>
      </c>
      <c r="Q157" t="s">
        <v>94</v>
      </c>
      <c r="R157" t="s">
        <v>1733</v>
      </c>
      <c r="S157" t="s">
        <v>2267</v>
      </c>
      <c r="T157" t="s">
        <v>89</v>
      </c>
      <c r="V157" t="s">
        <v>2229</v>
      </c>
      <c r="W157" t="s">
        <v>2228</v>
      </c>
      <c r="X157" t="s">
        <v>1731</v>
      </c>
      <c r="Y157" t="s">
        <v>1803</v>
      </c>
      <c r="Z157" t="s">
        <v>99</v>
      </c>
      <c r="AA157">
        <v>78401</v>
      </c>
      <c r="AH157" t="s">
        <v>325</v>
      </c>
      <c r="AI157" t="s">
        <v>1727</v>
      </c>
      <c r="AJ157">
        <v>120</v>
      </c>
      <c r="AK157">
        <v>16567591</v>
      </c>
      <c r="AL157" t="b">
        <v>0</v>
      </c>
      <c r="AM157">
        <v>29.129924200000001</v>
      </c>
      <c r="AN157">
        <v>-96.823633099999995</v>
      </c>
      <c r="AO157" t="s">
        <v>1802</v>
      </c>
      <c r="AP157">
        <v>29.129924200000001</v>
      </c>
      <c r="AQ157">
        <v>-96.823633099999995</v>
      </c>
      <c r="AR157">
        <v>270531</v>
      </c>
      <c r="AS157" t="s">
        <v>1727</v>
      </c>
      <c r="AT157">
        <v>629567</v>
      </c>
      <c r="AU157" t="s">
        <v>96</v>
      </c>
      <c r="AX157" t="s">
        <v>89</v>
      </c>
    </row>
    <row r="158" spans="1:50" hidden="1">
      <c r="A158" s="2">
        <v>4248133635</v>
      </c>
      <c r="B158">
        <v>3</v>
      </c>
      <c r="C158" s="1">
        <v>39035</v>
      </c>
      <c r="D158" s="1">
        <v>39036</v>
      </c>
      <c r="E158" s="1">
        <v>39767</v>
      </c>
      <c r="F158" t="s">
        <v>99</v>
      </c>
      <c r="G158" t="s">
        <v>142</v>
      </c>
      <c r="H158" t="s">
        <v>1807</v>
      </c>
      <c r="I158" t="s">
        <v>629</v>
      </c>
      <c r="J158">
        <v>2</v>
      </c>
      <c r="K158" t="s">
        <v>2271</v>
      </c>
      <c r="L158">
        <v>5100</v>
      </c>
      <c r="M158">
        <v>5100</v>
      </c>
      <c r="N158" t="s">
        <v>1869</v>
      </c>
      <c r="O158" t="s">
        <v>93</v>
      </c>
      <c r="P158" t="s">
        <v>95</v>
      </c>
      <c r="Q158" t="s">
        <v>94</v>
      </c>
      <c r="R158" t="s">
        <v>1733</v>
      </c>
      <c r="S158" t="s">
        <v>2270</v>
      </c>
      <c r="T158" t="s">
        <v>89</v>
      </c>
      <c r="X158" t="s">
        <v>1731</v>
      </c>
      <c r="Y158" t="s">
        <v>1803</v>
      </c>
      <c r="Z158" t="s">
        <v>99</v>
      </c>
      <c r="AA158">
        <v>78401</v>
      </c>
      <c r="AC158">
        <v>36</v>
      </c>
      <c r="AH158" t="s">
        <v>2269</v>
      </c>
      <c r="AI158" t="s">
        <v>1727</v>
      </c>
      <c r="AJ158">
        <v>607</v>
      </c>
      <c r="AK158">
        <v>16815853</v>
      </c>
      <c r="AL158" t="b">
        <v>0</v>
      </c>
      <c r="AM158">
        <v>29.2488663</v>
      </c>
      <c r="AN158">
        <v>-96.444069099999993</v>
      </c>
      <c r="AO158" t="s">
        <v>1802</v>
      </c>
      <c r="AP158">
        <v>29.2488663</v>
      </c>
      <c r="AQ158">
        <v>-96.444069099999993</v>
      </c>
      <c r="AR158">
        <v>236470</v>
      </c>
      <c r="AS158" t="s">
        <v>1727</v>
      </c>
      <c r="AT158">
        <v>628984</v>
      </c>
      <c r="AU158" t="s">
        <v>108</v>
      </c>
      <c r="AX158" t="s">
        <v>89</v>
      </c>
    </row>
    <row r="159" spans="1:50">
      <c r="A159" s="2">
        <v>4215732431</v>
      </c>
      <c r="B159">
        <v>3</v>
      </c>
      <c r="C159" s="1">
        <v>39031</v>
      </c>
      <c r="D159" s="1">
        <v>39031</v>
      </c>
      <c r="E159" s="1">
        <v>39762</v>
      </c>
      <c r="F159" t="s">
        <v>99</v>
      </c>
      <c r="G159" t="s">
        <v>662</v>
      </c>
      <c r="H159" t="s">
        <v>1807</v>
      </c>
      <c r="I159" t="s">
        <v>661</v>
      </c>
      <c r="J159">
        <v>1</v>
      </c>
      <c r="K159" t="s">
        <v>2192</v>
      </c>
      <c r="L159">
        <v>5000</v>
      </c>
      <c r="M159">
        <v>5000</v>
      </c>
      <c r="N159" t="s">
        <v>1734</v>
      </c>
      <c r="O159" t="s">
        <v>1823</v>
      </c>
      <c r="P159" t="s">
        <v>95</v>
      </c>
      <c r="Q159" t="s">
        <v>194</v>
      </c>
      <c r="R159" t="s">
        <v>1733</v>
      </c>
      <c r="S159" t="s">
        <v>2268</v>
      </c>
      <c r="T159" t="s">
        <v>89</v>
      </c>
      <c r="X159" t="s">
        <v>1731</v>
      </c>
      <c r="Y159" t="s">
        <v>1803</v>
      </c>
      <c r="Z159" t="s">
        <v>99</v>
      </c>
      <c r="AA159">
        <v>78401</v>
      </c>
      <c r="AH159" t="s">
        <v>667</v>
      </c>
      <c r="AI159" t="s">
        <v>1727</v>
      </c>
      <c r="AJ159">
        <v>59</v>
      </c>
      <c r="AK159">
        <v>16700609</v>
      </c>
      <c r="AL159" t="b">
        <v>0</v>
      </c>
      <c r="AM159">
        <v>29.425873800000002</v>
      </c>
      <c r="AN159">
        <v>-95.632844300000002</v>
      </c>
      <c r="AO159" t="s">
        <v>1802</v>
      </c>
      <c r="AP159">
        <v>29.425873800000002</v>
      </c>
      <c r="AQ159">
        <v>-95.632844300000002</v>
      </c>
      <c r="AR159">
        <v>225929</v>
      </c>
      <c r="AS159" t="s">
        <v>1727</v>
      </c>
      <c r="AT159">
        <v>628852</v>
      </c>
      <c r="AU159" t="s">
        <v>108</v>
      </c>
      <c r="AX159" t="s">
        <v>89</v>
      </c>
    </row>
    <row r="160" spans="1:50">
      <c r="A160" s="2">
        <v>4223933393</v>
      </c>
      <c r="B160">
        <v>2</v>
      </c>
      <c r="C160" s="1">
        <v>39024</v>
      </c>
      <c r="D160" s="1">
        <v>39028</v>
      </c>
      <c r="E160" s="1">
        <v>39759</v>
      </c>
      <c r="F160" t="s">
        <v>99</v>
      </c>
      <c r="G160" t="s">
        <v>246</v>
      </c>
      <c r="H160" t="s">
        <v>1807</v>
      </c>
      <c r="I160" t="s">
        <v>322</v>
      </c>
      <c r="J160">
        <v>1</v>
      </c>
      <c r="K160" t="s">
        <v>356</v>
      </c>
      <c r="L160">
        <v>10000</v>
      </c>
      <c r="M160">
        <v>10000</v>
      </c>
      <c r="N160" t="s">
        <v>1734</v>
      </c>
      <c r="O160" t="s">
        <v>1823</v>
      </c>
      <c r="P160" t="s">
        <v>95</v>
      </c>
      <c r="Q160" t="s">
        <v>194</v>
      </c>
      <c r="R160" t="s">
        <v>1733</v>
      </c>
      <c r="S160" t="s">
        <v>2267</v>
      </c>
      <c r="T160" t="s">
        <v>89</v>
      </c>
      <c r="X160" t="s">
        <v>1731</v>
      </c>
      <c r="Y160" t="s">
        <v>1803</v>
      </c>
      <c r="Z160" t="s">
        <v>99</v>
      </c>
      <c r="AA160">
        <v>78401</v>
      </c>
      <c r="AH160" t="s">
        <v>325</v>
      </c>
      <c r="AI160" t="s">
        <v>1727</v>
      </c>
      <c r="AJ160">
        <v>120</v>
      </c>
      <c r="AK160">
        <v>16168199</v>
      </c>
      <c r="AL160" t="b">
        <v>0</v>
      </c>
      <c r="AM160">
        <v>29.129865899999999</v>
      </c>
      <c r="AN160">
        <v>-96.8236998</v>
      </c>
      <c r="AO160" t="s">
        <v>1802</v>
      </c>
      <c r="AP160">
        <v>29.129865899999999</v>
      </c>
      <c r="AQ160">
        <v>-96.8236998</v>
      </c>
      <c r="AS160" t="s">
        <v>1727</v>
      </c>
      <c r="AT160">
        <v>628556</v>
      </c>
      <c r="AU160" t="s">
        <v>96</v>
      </c>
      <c r="AX160" t="s">
        <v>89</v>
      </c>
    </row>
    <row r="161" spans="1:50">
      <c r="A161" s="2">
        <v>4201530923</v>
      </c>
      <c r="B161">
        <v>3</v>
      </c>
      <c r="C161" s="1">
        <v>39016</v>
      </c>
      <c r="D161" s="1">
        <v>39017</v>
      </c>
      <c r="E161" s="1">
        <v>39748</v>
      </c>
      <c r="F161" t="s">
        <v>99</v>
      </c>
      <c r="G161" t="s">
        <v>236</v>
      </c>
      <c r="H161" t="s">
        <v>1807</v>
      </c>
      <c r="I161" t="s">
        <v>622</v>
      </c>
      <c r="J161">
        <v>1</v>
      </c>
      <c r="K161" t="s">
        <v>2266</v>
      </c>
      <c r="L161">
        <v>11500</v>
      </c>
      <c r="M161">
        <v>11500</v>
      </c>
      <c r="N161" t="s">
        <v>1734</v>
      </c>
      <c r="O161" t="s">
        <v>1823</v>
      </c>
      <c r="P161" t="s">
        <v>95</v>
      </c>
      <c r="Q161" t="s">
        <v>94</v>
      </c>
      <c r="R161" t="s">
        <v>1733</v>
      </c>
      <c r="S161" t="s">
        <v>2145</v>
      </c>
      <c r="T161" t="s">
        <v>89</v>
      </c>
      <c r="X161" t="s">
        <v>1731</v>
      </c>
      <c r="Y161" t="s">
        <v>1803</v>
      </c>
      <c r="Z161" t="s">
        <v>99</v>
      </c>
      <c r="AA161">
        <v>78401</v>
      </c>
      <c r="AH161" t="s">
        <v>625</v>
      </c>
      <c r="AI161" t="s">
        <v>1727</v>
      </c>
      <c r="AJ161">
        <v>5</v>
      </c>
      <c r="AK161">
        <v>17110428</v>
      </c>
      <c r="AL161" t="b">
        <v>0</v>
      </c>
      <c r="AM161">
        <v>29.753838999999999</v>
      </c>
      <c r="AN161">
        <v>-96.187814900000006</v>
      </c>
      <c r="AO161" t="s">
        <v>1802</v>
      </c>
      <c r="AP161">
        <v>29.753838999999999</v>
      </c>
      <c r="AQ161">
        <v>-96.187814900000006</v>
      </c>
      <c r="AR161">
        <v>238352</v>
      </c>
      <c r="AS161" t="s">
        <v>1727</v>
      </c>
      <c r="AT161">
        <v>628134</v>
      </c>
      <c r="AU161" t="s">
        <v>108</v>
      </c>
      <c r="AV161" t="s">
        <v>181</v>
      </c>
      <c r="AX161" t="s">
        <v>89</v>
      </c>
    </row>
    <row r="162" spans="1:50">
      <c r="A162" s="2">
        <v>4229132681</v>
      </c>
      <c r="B162">
        <v>3</v>
      </c>
      <c r="C162" s="1">
        <v>38980</v>
      </c>
      <c r="D162" s="1">
        <v>38980</v>
      </c>
      <c r="E162" s="1">
        <v>39711</v>
      </c>
      <c r="F162" t="s">
        <v>99</v>
      </c>
      <c r="G162" t="s">
        <v>492</v>
      </c>
      <c r="H162" t="s">
        <v>1807</v>
      </c>
      <c r="I162" t="s">
        <v>681</v>
      </c>
      <c r="J162">
        <v>1</v>
      </c>
      <c r="K162" t="s">
        <v>2265</v>
      </c>
      <c r="L162">
        <v>10000</v>
      </c>
      <c r="M162">
        <v>10000</v>
      </c>
      <c r="N162" t="s">
        <v>1734</v>
      </c>
      <c r="O162" t="s">
        <v>1823</v>
      </c>
      <c r="P162" t="s">
        <v>95</v>
      </c>
      <c r="Q162" t="s">
        <v>194</v>
      </c>
      <c r="R162" t="s">
        <v>1733</v>
      </c>
      <c r="S162" t="s">
        <v>2225</v>
      </c>
      <c r="T162" t="s">
        <v>89</v>
      </c>
      <c r="V162" t="s">
        <v>2233</v>
      </c>
      <c r="W162" t="s">
        <v>2228</v>
      </c>
      <c r="X162" t="s">
        <v>1731</v>
      </c>
      <c r="Y162" t="s">
        <v>1803</v>
      </c>
      <c r="Z162" t="s">
        <v>99</v>
      </c>
      <c r="AA162">
        <v>78401</v>
      </c>
      <c r="AH162" t="s">
        <v>684</v>
      </c>
      <c r="AI162" t="s">
        <v>1727</v>
      </c>
      <c r="AJ162">
        <v>24</v>
      </c>
      <c r="AK162">
        <v>16968231</v>
      </c>
      <c r="AL162" t="b">
        <v>0</v>
      </c>
      <c r="AM162">
        <v>30.346345400000001</v>
      </c>
      <c r="AN162">
        <v>-95.030969400000004</v>
      </c>
      <c r="AO162" t="s">
        <v>1802</v>
      </c>
      <c r="AP162">
        <v>30.346345400000001</v>
      </c>
      <c r="AQ162">
        <v>-95.030969400000004</v>
      </c>
      <c r="AR162">
        <v>24983</v>
      </c>
      <c r="AS162" t="s">
        <v>1727</v>
      </c>
      <c r="AT162">
        <v>626267</v>
      </c>
      <c r="AU162" t="s">
        <v>108</v>
      </c>
      <c r="AX162" t="s">
        <v>89</v>
      </c>
    </row>
    <row r="163" spans="1:50">
      <c r="A163" s="2">
        <v>4228533318</v>
      </c>
      <c r="B163">
        <v>2</v>
      </c>
      <c r="C163" s="1">
        <v>38951</v>
      </c>
      <c r="D163" s="1">
        <v>38951</v>
      </c>
      <c r="E163" s="1">
        <v>39682</v>
      </c>
      <c r="F163" t="s">
        <v>99</v>
      </c>
      <c r="G163" t="s">
        <v>228</v>
      </c>
      <c r="H163" t="s">
        <v>1807</v>
      </c>
      <c r="I163" t="s">
        <v>2264</v>
      </c>
      <c r="J163">
        <v>1</v>
      </c>
      <c r="K163" t="s">
        <v>2263</v>
      </c>
      <c r="L163">
        <v>12000</v>
      </c>
      <c r="M163">
        <v>12000</v>
      </c>
      <c r="N163" t="s">
        <v>1734</v>
      </c>
      <c r="O163" t="s">
        <v>1823</v>
      </c>
      <c r="P163" t="s">
        <v>95</v>
      </c>
      <c r="Q163" t="s">
        <v>194</v>
      </c>
      <c r="R163" t="s">
        <v>1733</v>
      </c>
      <c r="S163" t="s">
        <v>2260</v>
      </c>
      <c r="T163" t="s">
        <v>89</v>
      </c>
      <c r="X163" t="s">
        <v>1731</v>
      </c>
      <c r="Y163" t="s">
        <v>1803</v>
      </c>
      <c r="Z163" t="s">
        <v>99</v>
      </c>
      <c r="AA163">
        <v>78401</v>
      </c>
      <c r="AH163" t="s">
        <v>675</v>
      </c>
      <c r="AI163" t="s">
        <v>1727</v>
      </c>
      <c r="AJ163">
        <v>566</v>
      </c>
      <c r="AK163">
        <v>17119643</v>
      </c>
      <c r="AL163" t="b">
        <v>0</v>
      </c>
      <c r="AM163">
        <v>29.094589500000001</v>
      </c>
      <c r="AN163">
        <v>-96.941028900000006</v>
      </c>
      <c r="AO163" t="s">
        <v>1802</v>
      </c>
      <c r="AP163">
        <v>29.094589500000001</v>
      </c>
      <c r="AQ163">
        <v>-96.941028900000006</v>
      </c>
      <c r="AR163">
        <v>229712</v>
      </c>
      <c r="AS163" t="s">
        <v>1727</v>
      </c>
      <c r="AT163">
        <v>624736</v>
      </c>
      <c r="AU163" t="s">
        <v>96</v>
      </c>
      <c r="AV163" t="s">
        <v>164</v>
      </c>
      <c r="AW163" t="s">
        <v>163</v>
      </c>
      <c r="AX163" t="s">
        <v>89</v>
      </c>
    </row>
    <row r="164" spans="1:50">
      <c r="A164" s="2">
        <v>4224532446</v>
      </c>
      <c r="B164">
        <v>3</v>
      </c>
      <c r="C164" s="1">
        <v>38896</v>
      </c>
      <c r="D164" s="1">
        <v>38897</v>
      </c>
      <c r="E164" s="1">
        <v>39628</v>
      </c>
      <c r="F164" t="s">
        <v>99</v>
      </c>
      <c r="G164" t="s">
        <v>105</v>
      </c>
      <c r="H164" t="s">
        <v>1807</v>
      </c>
      <c r="I164" t="s">
        <v>617</v>
      </c>
      <c r="J164">
        <v>6</v>
      </c>
      <c r="K164" t="s">
        <v>2203</v>
      </c>
      <c r="L164">
        <v>10500</v>
      </c>
      <c r="M164">
        <v>10500</v>
      </c>
      <c r="N164" t="s">
        <v>1734</v>
      </c>
      <c r="O164" t="s">
        <v>1823</v>
      </c>
      <c r="P164" t="s">
        <v>95</v>
      </c>
      <c r="Q164" t="s">
        <v>194</v>
      </c>
      <c r="R164" t="s">
        <v>1733</v>
      </c>
      <c r="S164" t="s">
        <v>2262</v>
      </c>
      <c r="T164" t="s">
        <v>89</v>
      </c>
      <c r="X164" t="s">
        <v>1731</v>
      </c>
      <c r="Y164" t="s">
        <v>1803</v>
      </c>
      <c r="Z164" t="s">
        <v>99</v>
      </c>
      <c r="AA164">
        <v>78401</v>
      </c>
      <c r="AC164">
        <v>174</v>
      </c>
      <c r="AH164" t="s">
        <v>2261</v>
      </c>
      <c r="AI164" t="s">
        <v>1727</v>
      </c>
      <c r="AJ164">
        <v>493</v>
      </c>
      <c r="AK164">
        <v>16539516</v>
      </c>
      <c r="AL164" t="b">
        <v>0</v>
      </c>
      <c r="AM164">
        <v>29.765137800000002</v>
      </c>
      <c r="AN164">
        <v>-94.275149600000006</v>
      </c>
      <c r="AO164" t="s">
        <v>1802</v>
      </c>
      <c r="AP164">
        <v>29.765137800000002</v>
      </c>
      <c r="AQ164">
        <v>-94.275149600000006</v>
      </c>
      <c r="AR164">
        <v>242992</v>
      </c>
      <c r="AS164" t="s">
        <v>1727</v>
      </c>
      <c r="AT164">
        <v>621758</v>
      </c>
      <c r="AU164" t="s">
        <v>108</v>
      </c>
      <c r="AX164" t="s">
        <v>89</v>
      </c>
    </row>
    <row r="165" spans="1:50" hidden="1">
      <c r="A165" s="2">
        <v>4201530139</v>
      </c>
      <c r="B165">
        <v>3</v>
      </c>
      <c r="C165" s="1">
        <v>38890</v>
      </c>
      <c r="D165" s="1">
        <v>38890</v>
      </c>
      <c r="E165" s="1">
        <v>39621</v>
      </c>
      <c r="F165" t="s">
        <v>99</v>
      </c>
      <c r="G165" t="s">
        <v>236</v>
      </c>
      <c r="H165" t="s">
        <v>1807</v>
      </c>
      <c r="I165" t="s">
        <v>744</v>
      </c>
      <c r="J165">
        <v>1</v>
      </c>
      <c r="K165" t="s">
        <v>356</v>
      </c>
      <c r="L165">
        <v>11082</v>
      </c>
      <c r="M165">
        <v>11082</v>
      </c>
      <c r="N165" t="s">
        <v>1869</v>
      </c>
      <c r="O165" t="s">
        <v>107</v>
      </c>
      <c r="P165" t="s">
        <v>95</v>
      </c>
      <c r="Q165" t="s">
        <v>94</v>
      </c>
      <c r="R165" t="s">
        <v>1733</v>
      </c>
      <c r="S165" t="s">
        <v>640</v>
      </c>
      <c r="T165" t="s">
        <v>89</v>
      </c>
      <c r="X165" t="s">
        <v>1731</v>
      </c>
      <c r="Y165" t="s">
        <v>1803</v>
      </c>
      <c r="Z165" t="s">
        <v>99</v>
      </c>
      <c r="AA165">
        <v>78401</v>
      </c>
      <c r="AH165" t="s">
        <v>505</v>
      </c>
      <c r="AI165" t="s">
        <v>1727</v>
      </c>
      <c r="AJ165">
        <v>4</v>
      </c>
      <c r="AK165">
        <v>18728928</v>
      </c>
      <c r="AL165" t="b">
        <v>0</v>
      </c>
      <c r="AM165">
        <v>29.976056799999999</v>
      </c>
      <c r="AN165">
        <v>-96.340064900000002</v>
      </c>
      <c r="AO165" t="s">
        <v>1802</v>
      </c>
      <c r="AP165">
        <v>29.976056799999999</v>
      </c>
      <c r="AQ165">
        <v>-96.340064900000002</v>
      </c>
      <c r="AR165">
        <v>24861</v>
      </c>
      <c r="AS165" t="s">
        <v>1727</v>
      </c>
      <c r="AT165">
        <v>621441</v>
      </c>
      <c r="AU165" t="s">
        <v>108</v>
      </c>
      <c r="AV165" t="s">
        <v>181</v>
      </c>
      <c r="AX165" t="s">
        <v>89</v>
      </c>
    </row>
    <row r="166" spans="1:50">
      <c r="A166" s="2">
        <v>4228533284</v>
      </c>
      <c r="B166">
        <v>2</v>
      </c>
      <c r="C166" s="1">
        <v>38884</v>
      </c>
      <c r="D166" s="1">
        <v>38884</v>
      </c>
      <c r="E166" s="1">
        <v>39615</v>
      </c>
      <c r="F166" t="s">
        <v>99</v>
      </c>
      <c r="G166" t="s">
        <v>228</v>
      </c>
      <c r="H166" t="s">
        <v>1807</v>
      </c>
      <c r="I166" t="s">
        <v>313</v>
      </c>
      <c r="J166">
        <v>1</v>
      </c>
      <c r="K166" t="s">
        <v>677</v>
      </c>
      <c r="L166">
        <v>11318</v>
      </c>
      <c r="M166">
        <v>10618</v>
      </c>
      <c r="N166" t="s">
        <v>1734</v>
      </c>
      <c r="O166" t="s">
        <v>1823</v>
      </c>
      <c r="P166" t="s">
        <v>119</v>
      </c>
      <c r="Q166" t="s">
        <v>94</v>
      </c>
      <c r="R166" t="s">
        <v>1733</v>
      </c>
      <c r="S166" t="s">
        <v>2260</v>
      </c>
      <c r="T166" t="s">
        <v>89</v>
      </c>
      <c r="U166" s="1">
        <v>39070</v>
      </c>
      <c r="X166" t="s">
        <v>1731</v>
      </c>
      <c r="Y166" t="s">
        <v>1803</v>
      </c>
      <c r="Z166" t="s">
        <v>99</v>
      </c>
      <c r="AA166">
        <v>78401</v>
      </c>
      <c r="AH166" t="s">
        <v>317</v>
      </c>
      <c r="AI166" t="s">
        <v>1727</v>
      </c>
      <c r="AJ166">
        <v>192</v>
      </c>
      <c r="AK166">
        <v>17700975</v>
      </c>
      <c r="AM166">
        <v>29.121481299999999</v>
      </c>
      <c r="AN166">
        <v>-96.932957900000005</v>
      </c>
      <c r="AO166" t="s">
        <v>1802</v>
      </c>
      <c r="AP166">
        <v>29.122966999999999</v>
      </c>
      <c r="AQ166">
        <v>-96.933540699999995</v>
      </c>
      <c r="AR166">
        <v>272206</v>
      </c>
      <c r="AS166" t="s">
        <v>1727</v>
      </c>
      <c r="AT166">
        <v>621157</v>
      </c>
      <c r="AU166" t="s">
        <v>96</v>
      </c>
      <c r="AV166" t="s">
        <v>164</v>
      </c>
      <c r="AW166" t="s">
        <v>163</v>
      </c>
      <c r="AX166" t="s">
        <v>89</v>
      </c>
    </row>
    <row r="167" spans="1:50" hidden="1">
      <c r="A167" s="2">
        <v>4201530889</v>
      </c>
      <c r="B167">
        <v>3</v>
      </c>
      <c r="C167" s="1">
        <v>38869</v>
      </c>
      <c r="D167" s="1">
        <v>38869</v>
      </c>
      <c r="E167" s="1">
        <v>39600</v>
      </c>
      <c r="F167" t="s">
        <v>99</v>
      </c>
      <c r="G167" t="s">
        <v>236</v>
      </c>
      <c r="H167" t="s">
        <v>1807</v>
      </c>
      <c r="I167" t="s">
        <v>752</v>
      </c>
      <c r="J167">
        <v>6</v>
      </c>
      <c r="K167" t="s">
        <v>750</v>
      </c>
      <c r="L167">
        <v>10900</v>
      </c>
      <c r="M167">
        <v>10900</v>
      </c>
      <c r="N167" t="s">
        <v>2259</v>
      </c>
      <c r="O167" t="s">
        <v>1823</v>
      </c>
      <c r="P167" t="s">
        <v>95</v>
      </c>
      <c r="Q167" t="s">
        <v>94</v>
      </c>
      <c r="R167" t="s">
        <v>1733</v>
      </c>
      <c r="S167" t="s">
        <v>2145</v>
      </c>
      <c r="T167" t="s">
        <v>89</v>
      </c>
      <c r="V167" t="s">
        <v>2233</v>
      </c>
      <c r="W167" t="s">
        <v>2228</v>
      </c>
      <c r="X167" t="s">
        <v>1731</v>
      </c>
      <c r="Y167" t="s">
        <v>1803</v>
      </c>
      <c r="Z167" t="s">
        <v>99</v>
      </c>
      <c r="AA167">
        <v>78401</v>
      </c>
      <c r="AC167">
        <v>179</v>
      </c>
      <c r="AG167">
        <v>2</v>
      </c>
      <c r="AH167" t="s">
        <v>152</v>
      </c>
      <c r="AI167" t="s">
        <v>1727</v>
      </c>
      <c r="AJ167">
        <v>214</v>
      </c>
      <c r="AK167">
        <v>17266978</v>
      </c>
      <c r="AL167" t="b">
        <v>0</v>
      </c>
      <c r="AM167">
        <v>29.757826900000001</v>
      </c>
      <c r="AN167">
        <v>-96.199272199999996</v>
      </c>
      <c r="AO167" t="s">
        <v>1802</v>
      </c>
      <c r="AP167">
        <v>29.758045500000001</v>
      </c>
      <c r="AQ167">
        <v>-96.199591400000003</v>
      </c>
      <c r="AR167">
        <v>210200</v>
      </c>
      <c r="AS167" t="s">
        <v>1727</v>
      </c>
      <c r="AT167">
        <v>620255</v>
      </c>
      <c r="AU167" t="s">
        <v>108</v>
      </c>
      <c r="AV167" t="s">
        <v>181</v>
      </c>
      <c r="AX167" t="s">
        <v>89</v>
      </c>
    </row>
    <row r="168" spans="1:50" hidden="1">
      <c r="A168" s="2">
        <v>4201530241</v>
      </c>
      <c r="B168">
        <v>3</v>
      </c>
      <c r="C168" s="1">
        <v>38854</v>
      </c>
      <c r="D168" s="1">
        <v>38854</v>
      </c>
      <c r="E168" s="1">
        <v>39585</v>
      </c>
      <c r="F168" t="s">
        <v>99</v>
      </c>
      <c r="G168" t="s">
        <v>236</v>
      </c>
      <c r="H168" t="s">
        <v>1807</v>
      </c>
      <c r="I168" t="s">
        <v>734</v>
      </c>
      <c r="J168">
        <v>1</v>
      </c>
      <c r="K168" t="s">
        <v>750</v>
      </c>
      <c r="L168">
        <v>11100</v>
      </c>
      <c r="M168">
        <v>11100</v>
      </c>
      <c r="N168" t="s">
        <v>1869</v>
      </c>
      <c r="O168" t="s">
        <v>1823</v>
      </c>
      <c r="P168" t="s">
        <v>95</v>
      </c>
      <c r="Q168" t="s">
        <v>94</v>
      </c>
      <c r="R168" t="s">
        <v>1733</v>
      </c>
      <c r="S168" t="s">
        <v>2145</v>
      </c>
      <c r="T168" t="s">
        <v>89</v>
      </c>
      <c r="X168" t="s">
        <v>1731</v>
      </c>
      <c r="Y168" t="s">
        <v>1803</v>
      </c>
      <c r="Z168" t="s">
        <v>99</v>
      </c>
      <c r="AA168">
        <v>78401</v>
      </c>
      <c r="AC168">
        <v>180</v>
      </c>
      <c r="AG168">
        <v>2</v>
      </c>
      <c r="AH168" t="s">
        <v>2218</v>
      </c>
      <c r="AI168" t="s">
        <v>1727</v>
      </c>
      <c r="AJ168">
        <v>364</v>
      </c>
      <c r="AK168">
        <v>18224729</v>
      </c>
      <c r="AL168" t="b">
        <v>0</v>
      </c>
      <c r="AM168">
        <v>29.7653748</v>
      </c>
      <c r="AN168">
        <v>-96.194049800000002</v>
      </c>
      <c r="AO168" t="s">
        <v>1802</v>
      </c>
      <c r="AP168">
        <v>29.7653748</v>
      </c>
      <c r="AQ168">
        <v>-96.194049800000002</v>
      </c>
      <c r="AR168">
        <v>217825</v>
      </c>
      <c r="AS168" t="s">
        <v>1727</v>
      </c>
      <c r="AT168">
        <v>619427</v>
      </c>
      <c r="AU168" t="s">
        <v>108</v>
      </c>
      <c r="AV168" t="s">
        <v>181</v>
      </c>
      <c r="AX168" t="s">
        <v>89</v>
      </c>
    </row>
    <row r="169" spans="1:50" hidden="1">
      <c r="A169" s="2">
        <v>4201530898</v>
      </c>
      <c r="B169">
        <v>3</v>
      </c>
      <c r="C169" s="1">
        <v>38854</v>
      </c>
      <c r="D169" s="1">
        <v>38854</v>
      </c>
      <c r="E169" s="1">
        <v>39585</v>
      </c>
      <c r="F169" t="s">
        <v>99</v>
      </c>
      <c r="G169" t="s">
        <v>236</v>
      </c>
      <c r="H169" t="s">
        <v>1807</v>
      </c>
      <c r="I169" t="s">
        <v>734</v>
      </c>
      <c r="J169">
        <v>5</v>
      </c>
      <c r="K169" t="s">
        <v>1599</v>
      </c>
      <c r="L169">
        <v>11000</v>
      </c>
      <c r="M169">
        <v>11000</v>
      </c>
      <c r="N169" t="s">
        <v>1869</v>
      </c>
      <c r="O169" t="s">
        <v>1823</v>
      </c>
      <c r="P169" t="s">
        <v>95</v>
      </c>
      <c r="Q169" t="s">
        <v>94</v>
      </c>
      <c r="R169" t="s">
        <v>1733</v>
      </c>
      <c r="S169" t="s">
        <v>2145</v>
      </c>
      <c r="T169" t="s">
        <v>89</v>
      </c>
      <c r="X169" t="s">
        <v>1731</v>
      </c>
      <c r="Y169" t="s">
        <v>1803</v>
      </c>
      <c r="Z169" t="s">
        <v>99</v>
      </c>
      <c r="AA169">
        <v>78401</v>
      </c>
      <c r="AC169">
        <v>180</v>
      </c>
      <c r="AG169">
        <v>2</v>
      </c>
      <c r="AH169" t="s">
        <v>2218</v>
      </c>
      <c r="AI169" t="s">
        <v>1727</v>
      </c>
      <c r="AJ169">
        <v>364</v>
      </c>
      <c r="AK169">
        <v>17292217</v>
      </c>
      <c r="AL169" t="b">
        <v>0</v>
      </c>
      <c r="AM169">
        <v>29.763769799999999</v>
      </c>
      <c r="AN169">
        <v>-96.197590300000002</v>
      </c>
      <c r="AO169" t="s">
        <v>1802</v>
      </c>
      <c r="AP169">
        <v>29.763721</v>
      </c>
      <c r="AQ169">
        <v>-96.197903699999998</v>
      </c>
      <c r="AR169">
        <v>216963</v>
      </c>
      <c r="AS169" t="s">
        <v>1727</v>
      </c>
      <c r="AT169">
        <v>619429</v>
      </c>
      <c r="AU169" t="s">
        <v>108</v>
      </c>
      <c r="AV169" t="s">
        <v>181</v>
      </c>
      <c r="AX169" t="s">
        <v>89</v>
      </c>
    </row>
    <row r="170" spans="1:50">
      <c r="A170" s="2">
        <v>4223933374</v>
      </c>
      <c r="B170">
        <v>2</v>
      </c>
      <c r="C170" s="1">
        <v>38847</v>
      </c>
      <c r="D170" s="1">
        <v>38848</v>
      </c>
      <c r="E170" s="1">
        <v>39579</v>
      </c>
      <c r="F170" t="s">
        <v>99</v>
      </c>
      <c r="G170" t="s">
        <v>246</v>
      </c>
      <c r="H170" t="s">
        <v>1807</v>
      </c>
      <c r="I170" t="s">
        <v>685</v>
      </c>
      <c r="J170">
        <v>3</v>
      </c>
      <c r="K170" t="s">
        <v>2213</v>
      </c>
      <c r="L170">
        <v>3000</v>
      </c>
      <c r="M170">
        <v>3000</v>
      </c>
      <c r="N170" t="s">
        <v>1734</v>
      </c>
      <c r="O170" t="s">
        <v>1823</v>
      </c>
      <c r="P170" t="s">
        <v>95</v>
      </c>
      <c r="Q170" t="s">
        <v>194</v>
      </c>
      <c r="R170" t="s">
        <v>1733</v>
      </c>
      <c r="S170" t="s">
        <v>2212</v>
      </c>
      <c r="T170" t="s">
        <v>89</v>
      </c>
      <c r="X170" t="s">
        <v>1731</v>
      </c>
      <c r="Y170" t="s">
        <v>1803</v>
      </c>
      <c r="Z170" t="s">
        <v>99</v>
      </c>
      <c r="AA170">
        <v>78401</v>
      </c>
      <c r="AH170" t="s">
        <v>2258</v>
      </c>
      <c r="AI170" t="s">
        <v>1727</v>
      </c>
      <c r="AJ170">
        <v>315</v>
      </c>
      <c r="AK170">
        <v>16800082</v>
      </c>
      <c r="AL170" t="b">
        <v>0</v>
      </c>
      <c r="AM170">
        <v>29.1543101</v>
      </c>
      <c r="AN170">
        <v>-96.809176199999996</v>
      </c>
      <c r="AO170" t="s">
        <v>1802</v>
      </c>
      <c r="AP170">
        <v>29.1543101</v>
      </c>
      <c r="AQ170">
        <v>-96.809176199999996</v>
      </c>
      <c r="AR170">
        <v>225469</v>
      </c>
      <c r="AS170" t="s">
        <v>1727</v>
      </c>
      <c r="AT170">
        <v>619045</v>
      </c>
      <c r="AU170" t="s">
        <v>96</v>
      </c>
      <c r="AX170" t="s">
        <v>89</v>
      </c>
    </row>
    <row r="171" spans="1:50">
      <c r="A171" s="2">
        <v>4228533273</v>
      </c>
      <c r="B171">
        <v>2</v>
      </c>
      <c r="C171" s="1">
        <v>38847</v>
      </c>
      <c r="D171" s="1">
        <v>38848</v>
      </c>
      <c r="E171" s="1">
        <v>39579</v>
      </c>
      <c r="F171" t="s">
        <v>99</v>
      </c>
      <c r="G171" t="s">
        <v>228</v>
      </c>
      <c r="H171" t="s">
        <v>1807</v>
      </c>
      <c r="I171" t="s">
        <v>2257</v>
      </c>
      <c r="J171">
        <v>4</v>
      </c>
      <c r="K171" t="s">
        <v>2213</v>
      </c>
      <c r="L171">
        <v>3000</v>
      </c>
      <c r="M171">
        <v>3000</v>
      </c>
      <c r="N171" t="s">
        <v>1734</v>
      </c>
      <c r="O171" t="s">
        <v>1823</v>
      </c>
      <c r="P171" t="s">
        <v>95</v>
      </c>
      <c r="Q171" t="s">
        <v>194</v>
      </c>
      <c r="R171" t="s">
        <v>1733</v>
      </c>
      <c r="S171" t="s">
        <v>2212</v>
      </c>
      <c r="T171" t="s">
        <v>89</v>
      </c>
      <c r="X171" t="s">
        <v>1731</v>
      </c>
      <c r="Y171" t="s">
        <v>1803</v>
      </c>
      <c r="Z171" t="s">
        <v>99</v>
      </c>
      <c r="AA171">
        <v>78401</v>
      </c>
      <c r="AH171" t="s">
        <v>2256</v>
      </c>
      <c r="AI171" t="s">
        <v>1727</v>
      </c>
      <c r="AJ171">
        <v>319</v>
      </c>
      <c r="AK171">
        <v>16168070</v>
      </c>
      <c r="AL171" t="b">
        <v>0</v>
      </c>
      <c r="AM171">
        <v>29.139668100000002</v>
      </c>
      <c r="AN171">
        <v>-96.858136700000003</v>
      </c>
      <c r="AO171" t="s">
        <v>1802</v>
      </c>
      <c r="AP171">
        <v>29.139668100000002</v>
      </c>
      <c r="AQ171">
        <v>-96.858136700000003</v>
      </c>
      <c r="AS171" t="s">
        <v>1727</v>
      </c>
      <c r="AT171">
        <v>619044</v>
      </c>
      <c r="AU171" t="s">
        <v>96</v>
      </c>
      <c r="AV171" t="s">
        <v>164</v>
      </c>
      <c r="AW171" t="s">
        <v>163</v>
      </c>
      <c r="AX171" t="s">
        <v>89</v>
      </c>
    </row>
    <row r="172" spans="1:50">
      <c r="A172" s="2">
        <v>4208932482</v>
      </c>
      <c r="B172">
        <v>3</v>
      </c>
      <c r="C172" s="1">
        <v>38841</v>
      </c>
      <c r="D172" s="1">
        <v>38841</v>
      </c>
      <c r="E172" s="1">
        <v>39572</v>
      </c>
      <c r="F172" t="s">
        <v>99</v>
      </c>
      <c r="G172" t="s">
        <v>179</v>
      </c>
      <c r="H172" t="s">
        <v>1807</v>
      </c>
      <c r="I172" t="s">
        <v>704</v>
      </c>
      <c r="J172">
        <v>1</v>
      </c>
      <c r="K172" t="s">
        <v>2255</v>
      </c>
      <c r="L172">
        <v>7000</v>
      </c>
      <c r="M172">
        <v>7000</v>
      </c>
      <c r="N172" t="s">
        <v>1734</v>
      </c>
      <c r="O172" t="s">
        <v>1823</v>
      </c>
      <c r="P172" t="s">
        <v>95</v>
      </c>
      <c r="Q172" t="s">
        <v>194</v>
      </c>
      <c r="R172" t="s">
        <v>1733</v>
      </c>
      <c r="S172" t="s">
        <v>2254</v>
      </c>
      <c r="T172" t="s">
        <v>89</v>
      </c>
      <c r="X172" t="s">
        <v>1731</v>
      </c>
      <c r="Y172" t="s">
        <v>1803</v>
      </c>
      <c r="Z172" t="s">
        <v>99</v>
      </c>
      <c r="AA172">
        <v>78401</v>
      </c>
      <c r="AC172">
        <v>21</v>
      </c>
      <c r="AH172" t="s">
        <v>708</v>
      </c>
      <c r="AI172" t="s">
        <v>1727</v>
      </c>
      <c r="AJ172">
        <v>248</v>
      </c>
      <c r="AK172">
        <v>17224595</v>
      </c>
      <c r="AL172" t="b">
        <v>0</v>
      </c>
      <c r="AM172">
        <v>29.627213699999999</v>
      </c>
      <c r="AN172">
        <v>-96.244346500000006</v>
      </c>
      <c r="AO172" t="s">
        <v>1802</v>
      </c>
      <c r="AP172">
        <v>29.627213699999999</v>
      </c>
      <c r="AQ172">
        <v>-96.244346500000006</v>
      </c>
      <c r="AR172">
        <v>221747</v>
      </c>
      <c r="AS172" t="s">
        <v>1727</v>
      </c>
      <c r="AT172">
        <v>618722</v>
      </c>
      <c r="AU172" t="s">
        <v>108</v>
      </c>
      <c r="AV172" t="s">
        <v>181</v>
      </c>
      <c r="AX172" t="s">
        <v>89</v>
      </c>
    </row>
    <row r="173" spans="1:50">
      <c r="A173" s="2">
        <v>4213138878</v>
      </c>
      <c r="B173">
        <v>4</v>
      </c>
      <c r="C173" s="1">
        <v>38834</v>
      </c>
      <c r="D173" s="1">
        <v>38834</v>
      </c>
      <c r="E173" s="1">
        <v>39565</v>
      </c>
      <c r="F173" t="s">
        <v>99</v>
      </c>
      <c r="G173" t="s">
        <v>270</v>
      </c>
      <c r="H173" t="s">
        <v>1807</v>
      </c>
      <c r="I173" t="s">
        <v>2253</v>
      </c>
      <c r="J173">
        <v>124</v>
      </c>
      <c r="K173" t="s">
        <v>271</v>
      </c>
      <c r="L173">
        <v>7000</v>
      </c>
      <c r="M173">
        <v>7000</v>
      </c>
      <c r="N173" t="s">
        <v>1734</v>
      </c>
      <c r="O173" t="s">
        <v>1823</v>
      </c>
      <c r="P173" t="s">
        <v>95</v>
      </c>
      <c r="Q173" t="s">
        <v>94</v>
      </c>
      <c r="R173" t="s">
        <v>1733</v>
      </c>
      <c r="S173" t="s">
        <v>2180</v>
      </c>
      <c r="T173" t="s">
        <v>89</v>
      </c>
      <c r="V173" t="s">
        <v>2233</v>
      </c>
      <c r="W173" t="s">
        <v>2228</v>
      </c>
      <c r="X173" t="s">
        <v>1731</v>
      </c>
      <c r="Y173" t="s">
        <v>1803</v>
      </c>
      <c r="Z173" t="s">
        <v>99</v>
      </c>
      <c r="AA173">
        <v>78401</v>
      </c>
      <c r="AH173" t="s">
        <v>273</v>
      </c>
      <c r="AI173" t="s">
        <v>1727</v>
      </c>
      <c r="AJ173">
        <v>213</v>
      </c>
      <c r="AK173">
        <v>18546102</v>
      </c>
      <c r="AL173" t="b">
        <v>0</v>
      </c>
      <c r="AM173">
        <v>27.514029300000001</v>
      </c>
      <c r="AN173">
        <v>-98.411684300000005</v>
      </c>
      <c r="AO173" t="s">
        <v>1802</v>
      </c>
      <c r="AP173">
        <v>27.514029300000001</v>
      </c>
      <c r="AQ173">
        <v>-98.411684300000005</v>
      </c>
      <c r="AR173">
        <v>218182</v>
      </c>
      <c r="AS173" t="s">
        <v>1727</v>
      </c>
      <c r="AT173">
        <v>618316</v>
      </c>
      <c r="AU173" t="s">
        <v>96</v>
      </c>
      <c r="AX173" t="s">
        <v>89</v>
      </c>
    </row>
    <row r="174" spans="1:50">
      <c r="A174" s="2">
        <v>4207132329</v>
      </c>
      <c r="B174">
        <v>3</v>
      </c>
      <c r="C174" s="1">
        <v>38791</v>
      </c>
      <c r="D174" s="1">
        <v>38791</v>
      </c>
      <c r="E174" s="1">
        <v>39522</v>
      </c>
      <c r="F174" t="s">
        <v>99</v>
      </c>
      <c r="G174" t="s">
        <v>507</v>
      </c>
      <c r="H174" t="s">
        <v>1807</v>
      </c>
      <c r="I174" t="s">
        <v>2252</v>
      </c>
      <c r="J174">
        <v>1</v>
      </c>
      <c r="K174" t="s">
        <v>2251</v>
      </c>
      <c r="L174">
        <v>10000</v>
      </c>
      <c r="N174" t="s">
        <v>1734</v>
      </c>
      <c r="O174" t="s">
        <v>1823</v>
      </c>
      <c r="P174" t="s">
        <v>119</v>
      </c>
      <c r="Q174" t="s">
        <v>194</v>
      </c>
      <c r="R174" t="s">
        <v>1733</v>
      </c>
      <c r="S174" t="s">
        <v>2250</v>
      </c>
      <c r="T174" t="s">
        <v>89</v>
      </c>
      <c r="X174" t="s">
        <v>1731</v>
      </c>
      <c r="Y174" t="s">
        <v>1803</v>
      </c>
      <c r="Z174" t="s">
        <v>99</v>
      </c>
      <c r="AA174">
        <v>78401</v>
      </c>
      <c r="AH174" t="s">
        <v>2249</v>
      </c>
      <c r="AJ174">
        <v>243</v>
      </c>
      <c r="AK174">
        <v>18236752</v>
      </c>
      <c r="AL174" t="b">
        <v>0</v>
      </c>
      <c r="AM174">
        <v>29.5949873</v>
      </c>
      <c r="AN174">
        <v>-94.6990835</v>
      </c>
      <c r="AO174" t="s">
        <v>1802</v>
      </c>
      <c r="AP174">
        <v>29.599757499999999</v>
      </c>
      <c r="AQ174">
        <v>-94.702129799999994</v>
      </c>
      <c r="AS174" t="s">
        <v>1727</v>
      </c>
      <c r="AT174">
        <v>615898</v>
      </c>
      <c r="AU174" t="s">
        <v>108</v>
      </c>
      <c r="AX174" t="s">
        <v>89</v>
      </c>
    </row>
    <row r="175" spans="1:50" hidden="1">
      <c r="A175" s="2">
        <v>4240932586</v>
      </c>
      <c r="B175">
        <v>4</v>
      </c>
      <c r="C175" s="1">
        <v>38783</v>
      </c>
      <c r="D175" s="1">
        <v>38784</v>
      </c>
      <c r="E175" s="1">
        <v>39515</v>
      </c>
      <c r="F175" t="s">
        <v>99</v>
      </c>
      <c r="G175" t="s">
        <v>293</v>
      </c>
      <c r="H175" t="s">
        <v>1807</v>
      </c>
      <c r="I175" t="s">
        <v>358</v>
      </c>
      <c r="J175">
        <v>1</v>
      </c>
      <c r="K175" t="s">
        <v>359</v>
      </c>
      <c r="L175">
        <v>8000</v>
      </c>
      <c r="M175">
        <v>8000</v>
      </c>
      <c r="N175" t="s">
        <v>1869</v>
      </c>
      <c r="O175" t="s">
        <v>93</v>
      </c>
      <c r="P175" t="s">
        <v>95</v>
      </c>
      <c r="Q175" t="s">
        <v>94</v>
      </c>
      <c r="R175" t="s">
        <v>1733</v>
      </c>
      <c r="S175" t="s">
        <v>349</v>
      </c>
      <c r="T175" t="s">
        <v>89</v>
      </c>
      <c r="X175" t="s">
        <v>1731</v>
      </c>
      <c r="Y175" t="s">
        <v>1803</v>
      </c>
      <c r="Z175" t="s">
        <v>99</v>
      </c>
      <c r="AA175">
        <v>78401</v>
      </c>
      <c r="AH175" t="s">
        <v>2248</v>
      </c>
      <c r="AI175" t="s">
        <v>1727</v>
      </c>
      <c r="AJ175">
        <v>231</v>
      </c>
      <c r="AK175">
        <v>17540555</v>
      </c>
      <c r="AL175" t="b">
        <v>0</v>
      </c>
      <c r="AM175">
        <v>27.984111899999998</v>
      </c>
      <c r="AN175">
        <v>-97.264984999999996</v>
      </c>
      <c r="AO175" t="s">
        <v>1802</v>
      </c>
      <c r="AP175">
        <v>27.984111899999998</v>
      </c>
      <c r="AQ175">
        <v>-97.264984999999996</v>
      </c>
      <c r="AR175">
        <v>13742</v>
      </c>
      <c r="AS175" t="s">
        <v>1727</v>
      </c>
      <c r="AT175">
        <v>615410</v>
      </c>
      <c r="AU175" t="s">
        <v>96</v>
      </c>
      <c r="AX175" t="s">
        <v>89</v>
      </c>
    </row>
    <row r="176" spans="1:50">
      <c r="A176" s="2">
        <v>4246933969</v>
      </c>
      <c r="B176">
        <v>2</v>
      </c>
      <c r="C176" s="1">
        <v>38775</v>
      </c>
      <c r="D176" s="1">
        <v>38775</v>
      </c>
      <c r="E176" s="1">
        <v>39505</v>
      </c>
      <c r="F176" t="s">
        <v>99</v>
      </c>
      <c r="G176" t="s">
        <v>91</v>
      </c>
      <c r="H176" t="s">
        <v>1807</v>
      </c>
      <c r="I176" t="s">
        <v>699</v>
      </c>
      <c r="J176">
        <v>1</v>
      </c>
      <c r="K176" t="s">
        <v>2247</v>
      </c>
      <c r="L176">
        <v>5000</v>
      </c>
      <c r="M176">
        <v>5000</v>
      </c>
      <c r="N176" t="s">
        <v>1734</v>
      </c>
      <c r="O176" t="s">
        <v>1823</v>
      </c>
      <c r="P176" t="s">
        <v>95</v>
      </c>
      <c r="Q176" t="s">
        <v>194</v>
      </c>
      <c r="R176" t="s">
        <v>1733</v>
      </c>
      <c r="S176" t="s">
        <v>2246</v>
      </c>
      <c r="T176" t="s">
        <v>89</v>
      </c>
      <c r="X176" t="s">
        <v>1731</v>
      </c>
      <c r="Y176" t="s">
        <v>1803</v>
      </c>
      <c r="Z176" t="s">
        <v>99</v>
      </c>
      <c r="AA176">
        <v>78401</v>
      </c>
      <c r="AH176" t="s">
        <v>703</v>
      </c>
      <c r="AI176" t="s">
        <v>1727</v>
      </c>
      <c r="AJ176">
        <v>389</v>
      </c>
      <c r="AK176">
        <v>17128075</v>
      </c>
      <c r="AL176" t="b">
        <v>0</v>
      </c>
      <c r="AM176">
        <v>28.940550600000002</v>
      </c>
      <c r="AN176">
        <v>-96.868168900000001</v>
      </c>
      <c r="AO176" t="s">
        <v>1802</v>
      </c>
      <c r="AP176">
        <v>28.940550600000002</v>
      </c>
      <c r="AQ176">
        <v>-96.868168900000001</v>
      </c>
      <c r="AR176">
        <v>220555</v>
      </c>
      <c r="AS176" t="s">
        <v>1727</v>
      </c>
      <c r="AT176">
        <v>614902</v>
      </c>
      <c r="AU176" t="s">
        <v>96</v>
      </c>
      <c r="AX176" t="s">
        <v>89</v>
      </c>
    </row>
    <row r="177" spans="1:50" hidden="1">
      <c r="A177" s="2">
        <v>4201500262</v>
      </c>
      <c r="B177">
        <v>3</v>
      </c>
      <c r="D177" s="1">
        <v>38758</v>
      </c>
      <c r="E177" s="1">
        <v>39488</v>
      </c>
      <c r="F177" t="s">
        <v>99</v>
      </c>
      <c r="G177" t="s">
        <v>236</v>
      </c>
      <c r="H177" t="s">
        <v>1807</v>
      </c>
      <c r="I177" t="s">
        <v>752</v>
      </c>
      <c r="J177">
        <v>2</v>
      </c>
      <c r="K177" t="s">
        <v>822</v>
      </c>
      <c r="L177">
        <v>10884</v>
      </c>
      <c r="N177" t="s">
        <v>1869</v>
      </c>
      <c r="O177" t="s">
        <v>2245</v>
      </c>
      <c r="P177" t="s">
        <v>122</v>
      </c>
      <c r="Q177" t="s">
        <v>94</v>
      </c>
      <c r="R177" t="s">
        <v>1733</v>
      </c>
      <c r="S177" t="s">
        <v>2145</v>
      </c>
      <c r="T177" t="s">
        <v>89</v>
      </c>
      <c r="X177" t="s">
        <v>1731</v>
      </c>
      <c r="Y177" t="s">
        <v>1803</v>
      </c>
      <c r="Z177" t="s">
        <v>99</v>
      </c>
      <c r="AA177">
        <v>78401</v>
      </c>
      <c r="AC177">
        <v>179</v>
      </c>
      <c r="AG177">
        <v>2</v>
      </c>
      <c r="AH177" t="s">
        <v>152</v>
      </c>
      <c r="AJ177">
        <v>214</v>
      </c>
      <c r="AK177">
        <v>17250541</v>
      </c>
      <c r="AL177" t="b">
        <v>0</v>
      </c>
      <c r="AM177">
        <v>29.760844899999999</v>
      </c>
      <c r="AN177">
        <v>-96.201915299999996</v>
      </c>
      <c r="AO177" t="s">
        <v>1802</v>
      </c>
      <c r="AP177">
        <v>29.760844899999999</v>
      </c>
      <c r="AQ177">
        <v>-96.201915299999996</v>
      </c>
      <c r="AR177">
        <v>215622</v>
      </c>
      <c r="AS177" t="s">
        <v>1727</v>
      </c>
      <c r="AT177">
        <v>614008</v>
      </c>
      <c r="AU177" t="s">
        <v>108</v>
      </c>
      <c r="AV177" t="s">
        <v>181</v>
      </c>
      <c r="AX177" t="s">
        <v>89</v>
      </c>
    </row>
    <row r="178" spans="1:50" hidden="1">
      <c r="A178" s="2">
        <v>4214932424</v>
      </c>
      <c r="B178">
        <v>3</v>
      </c>
      <c r="C178" s="1">
        <v>38757</v>
      </c>
      <c r="D178" s="1">
        <v>38757</v>
      </c>
      <c r="E178" s="1">
        <v>39487</v>
      </c>
      <c r="F178" t="s">
        <v>99</v>
      </c>
      <c r="G178" t="s">
        <v>281</v>
      </c>
      <c r="H178" t="s">
        <v>1807</v>
      </c>
      <c r="I178" t="s">
        <v>1195</v>
      </c>
      <c r="J178">
        <v>1</v>
      </c>
      <c r="K178" t="s">
        <v>1196</v>
      </c>
      <c r="L178">
        <v>14000</v>
      </c>
      <c r="M178">
        <v>12793</v>
      </c>
      <c r="N178" t="s">
        <v>1869</v>
      </c>
      <c r="O178" t="s">
        <v>107</v>
      </c>
      <c r="P178" t="s">
        <v>149</v>
      </c>
      <c r="Q178" t="s">
        <v>194</v>
      </c>
      <c r="R178" t="s">
        <v>1733</v>
      </c>
      <c r="S178" t="s">
        <v>283</v>
      </c>
      <c r="T178" t="s">
        <v>89</v>
      </c>
      <c r="V178" t="s">
        <v>2233</v>
      </c>
      <c r="W178" t="s">
        <v>2228</v>
      </c>
      <c r="X178" t="s">
        <v>1731</v>
      </c>
      <c r="Y178" t="s">
        <v>1803</v>
      </c>
      <c r="Z178" t="s">
        <v>99</v>
      </c>
      <c r="AA178">
        <v>78401</v>
      </c>
      <c r="AH178" t="s">
        <v>1197</v>
      </c>
      <c r="AI178" t="s">
        <v>1727</v>
      </c>
      <c r="AJ178">
        <v>22</v>
      </c>
      <c r="AK178">
        <v>17736559</v>
      </c>
      <c r="AL178" t="b">
        <v>0</v>
      </c>
      <c r="AM178">
        <v>29.979092600000001</v>
      </c>
      <c r="AN178">
        <v>-96.812266199999996</v>
      </c>
      <c r="AO178" t="s">
        <v>1802</v>
      </c>
      <c r="AP178">
        <v>29.977291300000001</v>
      </c>
      <c r="AQ178">
        <v>-96.804639800000004</v>
      </c>
      <c r="AR178">
        <v>21068</v>
      </c>
      <c r="AS178" t="s">
        <v>1727</v>
      </c>
      <c r="AT178">
        <v>613915</v>
      </c>
      <c r="AU178" t="s">
        <v>108</v>
      </c>
      <c r="AV178" t="s">
        <v>181</v>
      </c>
      <c r="AW178" t="s">
        <v>283</v>
      </c>
      <c r="AX178" t="s">
        <v>89</v>
      </c>
    </row>
    <row r="179" spans="1:50">
      <c r="A179" s="2">
        <v>4213138858</v>
      </c>
      <c r="B179">
        <v>4</v>
      </c>
      <c r="C179" s="1">
        <v>38749</v>
      </c>
      <c r="D179" s="1">
        <v>38750</v>
      </c>
      <c r="E179" s="1">
        <v>39480</v>
      </c>
      <c r="F179" t="s">
        <v>99</v>
      </c>
      <c r="G179" t="s">
        <v>270</v>
      </c>
      <c r="H179" t="s">
        <v>1807</v>
      </c>
      <c r="I179" t="s">
        <v>774</v>
      </c>
      <c r="J179">
        <v>112</v>
      </c>
      <c r="K179" t="s">
        <v>271</v>
      </c>
      <c r="L179">
        <v>5000</v>
      </c>
      <c r="M179">
        <v>5000</v>
      </c>
      <c r="N179" t="s">
        <v>1734</v>
      </c>
      <c r="O179" t="s">
        <v>1823</v>
      </c>
      <c r="P179" t="s">
        <v>95</v>
      </c>
      <c r="Q179" t="s">
        <v>194</v>
      </c>
      <c r="R179" t="s">
        <v>1733</v>
      </c>
      <c r="S179" t="s">
        <v>2180</v>
      </c>
      <c r="T179" t="s">
        <v>89</v>
      </c>
      <c r="V179" t="s">
        <v>2233</v>
      </c>
      <c r="W179" t="s">
        <v>2228</v>
      </c>
      <c r="X179" t="s">
        <v>1731</v>
      </c>
      <c r="Y179" t="s">
        <v>1803</v>
      </c>
      <c r="Z179" t="s">
        <v>99</v>
      </c>
      <c r="AA179">
        <v>78401</v>
      </c>
      <c r="AH179" t="s">
        <v>767</v>
      </c>
      <c r="AI179" t="s">
        <v>1727</v>
      </c>
      <c r="AJ179">
        <v>657</v>
      </c>
      <c r="AK179">
        <v>16068892</v>
      </c>
      <c r="AL179" t="b">
        <v>0</v>
      </c>
      <c r="AM179">
        <v>27.504384699999999</v>
      </c>
      <c r="AN179">
        <v>-98.397668600000003</v>
      </c>
      <c r="AO179" t="s">
        <v>1802</v>
      </c>
      <c r="AP179">
        <v>27.504384699999999</v>
      </c>
      <c r="AQ179">
        <v>-98.397668600000003</v>
      </c>
      <c r="AS179" t="s">
        <v>1727</v>
      </c>
      <c r="AT179">
        <v>613454</v>
      </c>
      <c r="AU179" t="s">
        <v>96</v>
      </c>
      <c r="AX179" t="s">
        <v>89</v>
      </c>
    </row>
    <row r="180" spans="1:50">
      <c r="A180" s="2">
        <v>4213138852</v>
      </c>
      <c r="B180">
        <v>4</v>
      </c>
      <c r="C180" s="1">
        <v>38722</v>
      </c>
      <c r="D180" s="1">
        <v>38722</v>
      </c>
      <c r="E180" s="1">
        <v>39452</v>
      </c>
      <c r="F180" t="s">
        <v>99</v>
      </c>
      <c r="G180" t="s">
        <v>270</v>
      </c>
      <c r="H180" t="s">
        <v>1807</v>
      </c>
      <c r="I180" t="s">
        <v>774</v>
      </c>
      <c r="J180">
        <v>136</v>
      </c>
      <c r="K180" t="s">
        <v>271</v>
      </c>
      <c r="L180">
        <v>6000</v>
      </c>
      <c r="M180">
        <v>6000</v>
      </c>
      <c r="N180" t="s">
        <v>1734</v>
      </c>
      <c r="O180" t="s">
        <v>1823</v>
      </c>
      <c r="P180" t="s">
        <v>95</v>
      </c>
      <c r="Q180" t="s">
        <v>194</v>
      </c>
      <c r="R180" t="s">
        <v>1733</v>
      </c>
      <c r="S180" t="s">
        <v>2180</v>
      </c>
      <c r="T180" t="s">
        <v>89</v>
      </c>
      <c r="X180" t="s">
        <v>1731</v>
      </c>
      <c r="Y180" t="s">
        <v>1803</v>
      </c>
      <c r="Z180" t="s">
        <v>99</v>
      </c>
      <c r="AA180">
        <v>78401</v>
      </c>
      <c r="AH180" t="s">
        <v>2208</v>
      </c>
      <c r="AI180" t="s">
        <v>1727</v>
      </c>
      <c r="AJ180">
        <v>657</v>
      </c>
      <c r="AK180">
        <v>17360751</v>
      </c>
      <c r="AL180" t="b">
        <v>0</v>
      </c>
      <c r="AM180">
        <v>27.4918671</v>
      </c>
      <c r="AN180">
        <v>-98.355182799999994</v>
      </c>
      <c r="AO180" t="s">
        <v>1802</v>
      </c>
      <c r="AP180">
        <v>27.4918671</v>
      </c>
      <c r="AQ180">
        <v>-98.355182799999994</v>
      </c>
      <c r="AR180">
        <v>216875</v>
      </c>
      <c r="AS180" t="s">
        <v>1727</v>
      </c>
      <c r="AT180">
        <v>611919</v>
      </c>
      <c r="AU180" t="s">
        <v>96</v>
      </c>
      <c r="AX180" t="s">
        <v>89</v>
      </c>
    </row>
    <row r="181" spans="1:50">
      <c r="A181" s="2">
        <v>4233931073</v>
      </c>
      <c r="B181">
        <v>3</v>
      </c>
      <c r="C181" s="1">
        <v>38722</v>
      </c>
      <c r="D181" s="1">
        <v>38722</v>
      </c>
      <c r="E181" s="1">
        <v>39452</v>
      </c>
      <c r="F181" t="s">
        <v>99</v>
      </c>
      <c r="G181" t="s">
        <v>602</v>
      </c>
      <c r="H181" t="s">
        <v>1807</v>
      </c>
      <c r="I181" t="s">
        <v>709</v>
      </c>
      <c r="J181">
        <v>1</v>
      </c>
      <c r="K181" t="s">
        <v>356</v>
      </c>
      <c r="L181">
        <v>12000</v>
      </c>
      <c r="M181">
        <v>12000</v>
      </c>
      <c r="N181" t="s">
        <v>1734</v>
      </c>
      <c r="O181" t="s">
        <v>1823</v>
      </c>
      <c r="P181" t="s">
        <v>95</v>
      </c>
      <c r="Q181" t="s">
        <v>194</v>
      </c>
      <c r="R181" t="s">
        <v>1733</v>
      </c>
      <c r="S181" t="s">
        <v>2022</v>
      </c>
      <c r="T181" t="s">
        <v>89</v>
      </c>
      <c r="X181" t="s">
        <v>1731</v>
      </c>
      <c r="Y181" t="s">
        <v>1803</v>
      </c>
      <c r="Z181" t="s">
        <v>99</v>
      </c>
      <c r="AA181">
        <v>78401</v>
      </c>
      <c r="AH181" t="s">
        <v>307</v>
      </c>
      <c r="AI181" t="s">
        <v>1727</v>
      </c>
      <c r="AJ181">
        <v>575</v>
      </c>
      <c r="AK181">
        <v>17096823</v>
      </c>
      <c r="AL181" t="b">
        <v>0</v>
      </c>
      <c r="AM181">
        <v>30.211342399999999</v>
      </c>
      <c r="AN181">
        <v>-95.311372300000002</v>
      </c>
      <c r="AO181" t="s">
        <v>1802</v>
      </c>
      <c r="AP181">
        <v>30.211342399999999</v>
      </c>
      <c r="AQ181">
        <v>-95.311372300000002</v>
      </c>
      <c r="AR181">
        <v>221752</v>
      </c>
      <c r="AS181" t="s">
        <v>1727</v>
      </c>
      <c r="AT181">
        <v>611921</v>
      </c>
      <c r="AU181" t="s">
        <v>108</v>
      </c>
      <c r="AX181" t="s">
        <v>89</v>
      </c>
    </row>
    <row r="182" spans="1:50">
      <c r="A182" s="2">
        <v>4223933353</v>
      </c>
      <c r="B182">
        <v>2</v>
      </c>
      <c r="C182" s="1">
        <v>38714</v>
      </c>
      <c r="D182" s="1">
        <v>38714</v>
      </c>
      <c r="E182" s="1">
        <v>39444</v>
      </c>
      <c r="F182" t="s">
        <v>99</v>
      </c>
      <c r="G182" t="s">
        <v>246</v>
      </c>
      <c r="H182" t="s">
        <v>1807</v>
      </c>
      <c r="I182" t="s">
        <v>695</v>
      </c>
      <c r="J182">
        <v>1</v>
      </c>
      <c r="K182" t="s">
        <v>92</v>
      </c>
      <c r="L182">
        <v>11000</v>
      </c>
      <c r="M182">
        <v>11000</v>
      </c>
      <c r="N182" t="s">
        <v>1734</v>
      </c>
      <c r="O182" t="s">
        <v>1823</v>
      </c>
      <c r="P182" t="s">
        <v>95</v>
      </c>
      <c r="Q182" t="s">
        <v>194</v>
      </c>
      <c r="R182" t="s">
        <v>1733</v>
      </c>
      <c r="S182" t="s">
        <v>2244</v>
      </c>
      <c r="T182" t="s">
        <v>89</v>
      </c>
      <c r="X182" t="s">
        <v>1731</v>
      </c>
      <c r="Y182" t="s">
        <v>1803</v>
      </c>
      <c r="Z182" t="s">
        <v>99</v>
      </c>
      <c r="AA182">
        <v>78401</v>
      </c>
      <c r="AH182" t="s">
        <v>696</v>
      </c>
      <c r="AI182" t="s">
        <v>1727</v>
      </c>
      <c r="AJ182">
        <v>3</v>
      </c>
      <c r="AK182">
        <v>17429715</v>
      </c>
      <c r="AL182" t="b">
        <v>0</v>
      </c>
      <c r="AM182">
        <v>29.176930899999999</v>
      </c>
      <c r="AN182">
        <v>-96.768606300000002</v>
      </c>
      <c r="AO182" t="s">
        <v>1802</v>
      </c>
      <c r="AP182">
        <v>29.176930899999999</v>
      </c>
      <c r="AQ182">
        <v>-96.768606300000002</v>
      </c>
      <c r="AR182">
        <v>224928</v>
      </c>
      <c r="AS182" t="s">
        <v>1727</v>
      </c>
      <c r="AT182">
        <v>611668</v>
      </c>
      <c r="AU182" t="s">
        <v>96</v>
      </c>
      <c r="AX182" t="s">
        <v>89</v>
      </c>
    </row>
    <row r="183" spans="1:50">
      <c r="A183" s="2">
        <v>4213138850</v>
      </c>
      <c r="B183">
        <v>4</v>
      </c>
      <c r="C183" s="1">
        <v>38707</v>
      </c>
      <c r="D183" s="1">
        <v>38708</v>
      </c>
      <c r="E183" s="1">
        <v>39438</v>
      </c>
      <c r="F183" t="s">
        <v>99</v>
      </c>
      <c r="G183" t="s">
        <v>270</v>
      </c>
      <c r="H183" t="s">
        <v>1807</v>
      </c>
      <c r="I183" t="s">
        <v>2243</v>
      </c>
      <c r="J183">
        <v>132</v>
      </c>
      <c r="K183" t="s">
        <v>271</v>
      </c>
      <c r="L183">
        <v>7000</v>
      </c>
      <c r="M183">
        <v>7000</v>
      </c>
      <c r="N183" t="s">
        <v>1734</v>
      </c>
      <c r="O183" t="s">
        <v>1823</v>
      </c>
      <c r="P183" t="s">
        <v>95</v>
      </c>
      <c r="Q183" t="s">
        <v>194</v>
      </c>
      <c r="R183" t="s">
        <v>1733</v>
      </c>
      <c r="S183" t="s">
        <v>2180</v>
      </c>
      <c r="T183" t="s">
        <v>89</v>
      </c>
      <c r="V183" t="s">
        <v>2233</v>
      </c>
      <c r="W183" t="s">
        <v>2228</v>
      </c>
      <c r="X183" t="s">
        <v>1731</v>
      </c>
      <c r="Y183" t="s">
        <v>1803</v>
      </c>
      <c r="Z183" t="s">
        <v>99</v>
      </c>
      <c r="AA183">
        <v>78401</v>
      </c>
      <c r="AH183" t="s">
        <v>767</v>
      </c>
      <c r="AI183" t="s">
        <v>1727</v>
      </c>
      <c r="AJ183">
        <v>657</v>
      </c>
      <c r="AK183">
        <v>16046776</v>
      </c>
      <c r="AL183" t="b">
        <v>0</v>
      </c>
      <c r="AM183">
        <v>27.5330087</v>
      </c>
      <c r="AN183">
        <v>-98.400598000000002</v>
      </c>
      <c r="AO183" t="s">
        <v>1802</v>
      </c>
      <c r="AP183">
        <v>27.5330087</v>
      </c>
      <c r="AQ183">
        <v>-98.400598000000002</v>
      </c>
      <c r="AS183" t="s">
        <v>1727</v>
      </c>
      <c r="AT183">
        <v>611444</v>
      </c>
      <c r="AU183" t="s">
        <v>96</v>
      </c>
      <c r="AX183" t="s">
        <v>89</v>
      </c>
    </row>
    <row r="184" spans="1:50" hidden="1">
      <c r="A184" s="2">
        <v>4213138752</v>
      </c>
      <c r="B184">
        <v>4</v>
      </c>
      <c r="C184" s="1">
        <v>38706</v>
      </c>
      <c r="D184" s="1">
        <v>38707</v>
      </c>
      <c r="E184" s="1">
        <v>39437</v>
      </c>
      <c r="F184" t="s">
        <v>99</v>
      </c>
      <c r="G184" t="s">
        <v>270</v>
      </c>
      <c r="H184" t="s">
        <v>1807</v>
      </c>
      <c r="I184" t="s">
        <v>774</v>
      </c>
      <c r="J184" t="s">
        <v>2242</v>
      </c>
      <c r="K184" t="s">
        <v>271</v>
      </c>
      <c r="L184">
        <v>8000</v>
      </c>
      <c r="N184" t="s">
        <v>1869</v>
      </c>
      <c r="O184" t="s">
        <v>107</v>
      </c>
      <c r="P184" t="s">
        <v>119</v>
      </c>
      <c r="Q184" t="s">
        <v>194</v>
      </c>
      <c r="R184" t="s">
        <v>1733</v>
      </c>
      <c r="S184" t="s">
        <v>272</v>
      </c>
      <c r="T184" t="s">
        <v>89</v>
      </c>
      <c r="X184" t="s">
        <v>1731</v>
      </c>
      <c r="Y184" t="s">
        <v>1803</v>
      </c>
      <c r="Z184" t="s">
        <v>99</v>
      </c>
      <c r="AA184">
        <v>78401</v>
      </c>
      <c r="AH184" t="s">
        <v>767</v>
      </c>
      <c r="AJ184">
        <v>657</v>
      </c>
      <c r="AK184">
        <v>18584416</v>
      </c>
      <c r="AL184" t="b">
        <v>0</v>
      </c>
      <c r="AM184">
        <v>27.4759837</v>
      </c>
      <c r="AN184">
        <v>-98.357747599999996</v>
      </c>
      <c r="AO184" t="s">
        <v>1802</v>
      </c>
      <c r="AP184">
        <v>27.476600300000001</v>
      </c>
      <c r="AQ184">
        <v>-98.357802199999995</v>
      </c>
      <c r="AR184">
        <v>208062</v>
      </c>
      <c r="AS184" t="s">
        <v>1727</v>
      </c>
      <c r="AT184">
        <v>611313</v>
      </c>
      <c r="AU184" t="s">
        <v>96</v>
      </c>
      <c r="AX184" t="s">
        <v>89</v>
      </c>
    </row>
    <row r="185" spans="1:50" hidden="1">
      <c r="A185" s="2">
        <v>4229734417</v>
      </c>
      <c r="B185">
        <v>2</v>
      </c>
      <c r="C185" s="1">
        <v>38706</v>
      </c>
      <c r="D185" s="1">
        <v>38706</v>
      </c>
      <c r="E185" s="1">
        <v>39436</v>
      </c>
      <c r="F185" t="s">
        <v>99</v>
      </c>
      <c r="G185" t="s">
        <v>439</v>
      </c>
      <c r="H185" t="s">
        <v>1807</v>
      </c>
      <c r="I185" t="s">
        <v>725</v>
      </c>
      <c r="J185">
        <v>1</v>
      </c>
      <c r="K185" t="s">
        <v>356</v>
      </c>
      <c r="L185">
        <v>12500</v>
      </c>
      <c r="M185">
        <v>12500</v>
      </c>
      <c r="N185" t="s">
        <v>1869</v>
      </c>
      <c r="O185" t="s">
        <v>1823</v>
      </c>
      <c r="P185" t="s">
        <v>95</v>
      </c>
      <c r="Q185" t="s">
        <v>194</v>
      </c>
      <c r="R185" t="s">
        <v>1733</v>
      </c>
      <c r="S185" t="s">
        <v>2241</v>
      </c>
      <c r="T185" t="s">
        <v>89</v>
      </c>
      <c r="X185" t="s">
        <v>1731</v>
      </c>
      <c r="Y185" t="s">
        <v>1803</v>
      </c>
      <c r="Z185" t="s">
        <v>99</v>
      </c>
      <c r="AA185">
        <v>78401</v>
      </c>
      <c r="AC185">
        <v>16</v>
      </c>
      <c r="AH185" t="s">
        <v>729</v>
      </c>
      <c r="AI185" t="s">
        <v>1727</v>
      </c>
      <c r="AJ185">
        <v>394</v>
      </c>
      <c r="AK185">
        <v>17723110</v>
      </c>
      <c r="AL185" t="b">
        <v>0</v>
      </c>
      <c r="AM185">
        <v>28.283633699999999</v>
      </c>
      <c r="AN185">
        <v>-98.083770099999995</v>
      </c>
      <c r="AO185" t="s">
        <v>1802</v>
      </c>
      <c r="AP185">
        <v>28.283633699999999</v>
      </c>
      <c r="AQ185">
        <v>-98.083770099999995</v>
      </c>
      <c r="AR185">
        <v>218342</v>
      </c>
      <c r="AS185" t="s">
        <v>1727</v>
      </c>
      <c r="AT185">
        <v>611310</v>
      </c>
      <c r="AU185" t="s">
        <v>96</v>
      </c>
      <c r="AV185" t="s">
        <v>164</v>
      </c>
      <c r="AW185" t="s">
        <v>163</v>
      </c>
      <c r="AX185" t="s">
        <v>89</v>
      </c>
    </row>
    <row r="186" spans="1:50" hidden="1">
      <c r="A186" s="2">
        <v>4221531660</v>
      </c>
      <c r="B186">
        <v>4</v>
      </c>
      <c r="C186" s="1">
        <v>38688</v>
      </c>
      <c r="D186" s="1">
        <v>38688</v>
      </c>
      <c r="E186" s="1">
        <v>39418</v>
      </c>
      <c r="F186" t="s">
        <v>99</v>
      </c>
      <c r="G186" t="s">
        <v>443</v>
      </c>
      <c r="H186" t="s">
        <v>1807</v>
      </c>
      <c r="I186" t="s">
        <v>553</v>
      </c>
      <c r="J186">
        <v>10</v>
      </c>
      <c r="K186" t="s">
        <v>1346</v>
      </c>
      <c r="L186">
        <v>7500</v>
      </c>
      <c r="M186">
        <v>7500</v>
      </c>
      <c r="N186" t="s">
        <v>1869</v>
      </c>
      <c r="O186" t="s">
        <v>93</v>
      </c>
      <c r="P186" t="s">
        <v>95</v>
      </c>
      <c r="Q186" t="s">
        <v>194</v>
      </c>
      <c r="R186" t="s">
        <v>1733</v>
      </c>
      <c r="S186" t="s">
        <v>445</v>
      </c>
      <c r="T186" t="s">
        <v>89</v>
      </c>
      <c r="X186" t="s">
        <v>1731</v>
      </c>
      <c r="Y186" t="s">
        <v>1803</v>
      </c>
      <c r="Z186" t="s">
        <v>99</v>
      </c>
      <c r="AA186">
        <v>78401</v>
      </c>
      <c r="AH186" t="s">
        <v>2240</v>
      </c>
      <c r="AI186" t="s">
        <v>1727</v>
      </c>
      <c r="AJ186">
        <v>54</v>
      </c>
      <c r="AK186">
        <v>17369438</v>
      </c>
      <c r="AL186" t="b">
        <v>0</v>
      </c>
      <c r="AM186">
        <v>26.252957500000001</v>
      </c>
      <c r="AN186">
        <v>-97.9096397</v>
      </c>
      <c r="AO186" t="s">
        <v>1802</v>
      </c>
      <c r="AP186">
        <v>26.252957500000001</v>
      </c>
      <c r="AQ186">
        <v>-97.9096397</v>
      </c>
      <c r="AR186">
        <v>181469</v>
      </c>
      <c r="AS186" t="s">
        <v>1727</v>
      </c>
      <c r="AT186">
        <v>610391</v>
      </c>
      <c r="AU186" t="s">
        <v>96</v>
      </c>
      <c r="AX186" t="s">
        <v>89</v>
      </c>
    </row>
    <row r="187" spans="1:50">
      <c r="A187" s="2">
        <v>4228533216</v>
      </c>
      <c r="B187">
        <v>2</v>
      </c>
      <c r="C187" s="1">
        <v>38679</v>
      </c>
      <c r="D187" s="1">
        <v>38684</v>
      </c>
      <c r="E187" s="1">
        <v>39414</v>
      </c>
      <c r="F187" t="s">
        <v>99</v>
      </c>
      <c r="G187" t="s">
        <v>228</v>
      </c>
      <c r="H187" t="s">
        <v>1807</v>
      </c>
      <c r="I187" t="s">
        <v>678</v>
      </c>
      <c r="J187">
        <v>3</v>
      </c>
      <c r="K187" t="s">
        <v>162</v>
      </c>
      <c r="L187">
        <v>3200</v>
      </c>
      <c r="M187">
        <v>3200</v>
      </c>
      <c r="N187" t="s">
        <v>1734</v>
      </c>
      <c r="O187" t="s">
        <v>1823</v>
      </c>
      <c r="P187" t="s">
        <v>95</v>
      </c>
      <c r="Q187" t="s">
        <v>94</v>
      </c>
      <c r="R187" t="s">
        <v>1733</v>
      </c>
      <c r="S187" t="s">
        <v>2239</v>
      </c>
      <c r="T187" t="s">
        <v>89</v>
      </c>
      <c r="V187" t="s">
        <v>2233</v>
      </c>
      <c r="W187" t="s">
        <v>2228</v>
      </c>
      <c r="X187" t="s">
        <v>1731</v>
      </c>
      <c r="Y187" t="s">
        <v>1803</v>
      </c>
      <c r="Z187" t="s">
        <v>99</v>
      </c>
      <c r="AA187">
        <v>78401</v>
      </c>
      <c r="AH187" t="s">
        <v>680</v>
      </c>
      <c r="AI187" t="s">
        <v>1727</v>
      </c>
      <c r="AJ187">
        <v>19</v>
      </c>
      <c r="AK187">
        <v>17266264</v>
      </c>
      <c r="AL187" t="b">
        <v>0</v>
      </c>
      <c r="AM187">
        <v>29.1897497</v>
      </c>
      <c r="AN187">
        <v>-96.7771398</v>
      </c>
      <c r="AO187" t="s">
        <v>1802</v>
      </c>
      <c r="AP187">
        <v>29.1897497</v>
      </c>
      <c r="AQ187">
        <v>-96.7771398</v>
      </c>
      <c r="AR187">
        <v>227768</v>
      </c>
      <c r="AS187" t="s">
        <v>1727</v>
      </c>
      <c r="AT187">
        <v>610046</v>
      </c>
      <c r="AU187" t="s">
        <v>96</v>
      </c>
      <c r="AV187" t="s">
        <v>164</v>
      </c>
      <c r="AW187" t="s">
        <v>163</v>
      </c>
      <c r="AX187" t="s">
        <v>89</v>
      </c>
    </row>
    <row r="188" spans="1:50">
      <c r="A188" s="2">
        <v>4213138844</v>
      </c>
      <c r="B188">
        <v>4</v>
      </c>
      <c r="C188" s="1">
        <v>38657</v>
      </c>
      <c r="D188" s="1">
        <v>38658</v>
      </c>
      <c r="E188" s="1">
        <v>39388</v>
      </c>
      <c r="F188" t="s">
        <v>99</v>
      </c>
      <c r="G188" t="s">
        <v>270</v>
      </c>
      <c r="H188" t="s">
        <v>1807</v>
      </c>
      <c r="I188" t="s">
        <v>765</v>
      </c>
      <c r="J188">
        <v>109</v>
      </c>
      <c r="K188" t="s">
        <v>2210</v>
      </c>
      <c r="L188">
        <v>7000</v>
      </c>
      <c r="M188">
        <v>7000</v>
      </c>
      <c r="N188" t="s">
        <v>1734</v>
      </c>
      <c r="O188" t="s">
        <v>1823</v>
      </c>
      <c r="P188" t="s">
        <v>95</v>
      </c>
      <c r="Q188" t="s">
        <v>194</v>
      </c>
      <c r="R188" t="s">
        <v>1733</v>
      </c>
      <c r="S188" t="s">
        <v>2169</v>
      </c>
      <c r="T188" t="s">
        <v>89</v>
      </c>
      <c r="X188" t="s">
        <v>1731</v>
      </c>
      <c r="Y188" t="s">
        <v>1803</v>
      </c>
      <c r="Z188" t="s">
        <v>99</v>
      </c>
      <c r="AA188">
        <v>78401</v>
      </c>
      <c r="AH188" t="s">
        <v>767</v>
      </c>
      <c r="AI188" t="s">
        <v>1727</v>
      </c>
      <c r="AJ188">
        <v>657</v>
      </c>
      <c r="AK188">
        <v>17786624</v>
      </c>
      <c r="AL188" t="b">
        <v>0</v>
      </c>
      <c r="AM188">
        <v>27.528462000000001</v>
      </c>
      <c r="AN188">
        <v>-98.399204299999994</v>
      </c>
      <c r="AO188" t="s">
        <v>1802</v>
      </c>
      <c r="AP188">
        <v>27.528462000000001</v>
      </c>
      <c r="AQ188">
        <v>-98.399204299999994</v>
      </c>
      <c r="AR188">
        <v>216852</v>
      </c>
      <c r="AS188" t="s">
        <v>1727</v>
      </c>
      <c r="AT188">
        <v>608797</v>
      </c>
      <c r="AU188" t="s">
        <v>96</v>
      </c>
      <c r="AX188" t="s">
        <v>89</v>
      </c>
    </row>
    <row r="189" spans="1:50" hidden="1">
      <c r="A189" s="2">
        <v>4221531521</v>
      </c>
      <c r="B189">
        <v>4</v>
      </c>
      <c r="C189" s="1">
        <v>38646</v>
      </c>
      <c r="D189" s="1">
        <v>38651</v>
      </c>
      <c r="E189" s="1">
        <v>39381</v>
      </c>
      <c r="F189" t="s">
        <v>99</v>
      </c>
      <c r="G189" t="s">
        <v>443</v>
      </c>
      <c r="H189" t="s">
        <v>1807</v>
      </c>
      <c r="I189" t="s">
        <v>553</v>
      </c>
      <c r="J189">
        <v>9</v>
      </c>
      <c r="K189" t="s">
        <v>746</v>
      </c>
      <c r="L189">
        <v>9000</v>
      </c>
      <c r="M189">
        <v>9000</v>
      </c>
      <c r="N189" t="s">
        <v>1869</v>
      </c>
      <c r="O189" t="s">
        <v>93</v>
      </c>
      <c r="P189" t="s">
        <v>95</v>
      </c>
      <c r="Q189" t="s">
        <v>194</v>
      </c>
      <c r="R189" t="s">
        <v>1733</v>
      </c>
      <c r="S189" t="s">
        <v>445</v>
      </c>
      <c r="T189" t="s">
        <v>89</v>
      </c>
      <c r="X189" t="s">
        <v>1731</v>
      </c>
      <c r="Y189" t="s">
        <v>1803</v>
      </c>
      <c r="Z189" t="s">
        <v>99</v>
      </c>
      <c r="AA189">
        <v>78401</v>
      </c>
      <c r="AH189" t="s">
        <v>2238</v>
      </c>
      <c r="AI189" t="s">
        <v>1727</v>
      </c>
      <c r="AJ189">
        <v>54</v>
      </c>
      <c r="AK189">
        <v>17644279</v>
      </c>
      <c r="AL189" t="b">
        <v>0</v>
      </c>
      <c r="AM189">
        <v>26.2612174</v>
      </c>
      <c r="AN189">
        <v>-97.909182999999999</v>
      </c>
      <c r="AO189" t="s">
        <v>1802</v>
      </c>
      <c r="AP189">
        <v>26.2612174</v>
      </c>
      <c r="AQ189">
        <v>-97.909182999999999</v>
      </c>
      <c r="AR189">
        <v>243094</v>
      </c>
      <c r="AS189" t="s">
        <v>1727</v>
      </c>
      <c r="AT189">
        <v>608328</v>
      </c>
      <c r="AU189" t="s">
        <v>96</v>
      </c>
      <c r="AX189" t="s">
        <v>89</v>
      </c>
    </row>
    <row r="190" spans="1:50">
      <c r="A190" s="2">
        <v>4223933342</v>
      </c>
      <c r="B190">
        <v>2</v>
      </c>
      <c r="C190" s="1">
        <v>38646</v>
      </c>
      <c r="D190" s="1">
        <v>38646</v>
      </c>
      <c r="E190" s="1">
        <v>39376</v>
      </c>
      <c r="F190" t="s">
        <v>99</v>
      </c>
      <c r="G190" t="s">
        <v>246</v>
      </c>
      <c r="H190" t="s">
        <v>1807</v>
      </c>
      <c r="I190" t="s">
        <v>721</v>
      </c>
      <c r="J190">
        <v>1</v>
      </c>
      <c r="K190" t="s">
        <v>162</v>
      </c>
      <c r="L190">
        <v>6200</v>
      </c>
      <c r="M190">
        <v>6200</v>
      </c>
      <c r="N190" t="s">
        <v>1734</v>
      </c>
      <c r="O190" t="s">
        <v>1823</v>
      </c>
      <c r="P190" t="s">
        <v>95</v>
      </c>
      <c r="Q190" t="s">
        <v>194</v>
      </c>
      <c r="R190" t="s">
        <v>1733</v>
      </c>
      <c r="S190" t="s">
        <v>2237</v>
      </c>
      <c r="T190" t="s">
        <v>89</v>
      </c>
      <c r="X190" t="s">
        <v>1731</v>
      </c>
      <c r="Y190" t="s">
        <v>1803</v>
      </c>
      <c r="Z190" t="s">
        <v>99</v>
      </c>
      <c r="AA190">
        <v>78401</v>
      </c>
      <c r="AH190" t="s">
        <v>723</v>
      </c>
      <c r="AI190" t="s">
        <v>1727</v>
      </c>
      <c r="AJ190">
        <v>63</v>
      </c>
      <c r="AK190">
        <v>16617495</v>
      </c>
      <c r="AL190" t="b">
        <v>0</v>
      </c>
      <c r="AM190">
        <v>29.0727768</v>
      </c>
      <c r="AN190">
        <v>-96.566170600000007</v>
      </c>
      <c r="AO190" t="s">
        <v>1802</v>
      </c>
      <c r="AP190">
        <v>29.0727768</v>
      </c>
      <c r="AQ190">
        <v>-96.566170600000007</v>
      </c>
      <c r="AR190">
        <v>219656</v>
      </c>
      <c r="AS190" t="s">
        <v>1727</v>
      </c>
      <c r="AT190">
        <v>608310</v>
      </c>
      <c r="AU190" t="s">
        <v>96</v>
      </c>
      <c r="AX190" t="s">
        <v>89</v>
      </c>
    </row>
    <row r="191" spans="1:50" hidden="1">
      <c r="A191" s="2">
        <v>4208931629</v>
      </c>
      <c r="B191">
        <v>3</v>
      </c>
      <c r="C191" s="1">
        <v>38644</v>
      </c>
      <c r="D191" s="1">
        <v>38644</v>
      </c>
      <c r="E191" s="1">
        <v>39374</v>
      </c>
      <c r="F191" t="s">
        <v>99</v>
      </c>
      <c r="G191" t="s">
        <v>179</v>
      </c>
      <c r="H191" t="s">
        <v>1807</v>
      </c>
      <c r="I191" t="s">
        <v>756</v>
      </c>
      <c r="J191">
        <v>2</v>
      </c>
      <c r="K191" t="s">
        <v>356</v>
      </c>
      <c r="L191">
        <v>11000</v>
      </c>
      <c r="M191">
        <v>11000</v>
      </c>
      <c r="N191" t="s">
        <v>1863</v>
      </c>
      <c r="O191" t="s">
        <v>1823</v>
      </c>
      <c r="P191" t="s">
        <v>95</v>
      </c>
      <c r="Q191" t="s">
        <v>94</v>
      </c>
      <c r="R191" t="s">
        <v>1733</v>
      </c>
      <c r="S191" t="s">
        <v>2236</v>
      </c>
      <c r="T191" t="s">
        <v>89</v>
      </c>
      <c r="X191" t="s">
        <v>1731</v>
      </c>
      <c r="Y191" t="s">
        <v>1803</v>
      </c>
      <c r="Z191" t="s">
        <v>99</v>
      </c>
      <c r="AA191">
        <v>78401</v>
      </c>
      <c r="AH191" t="s">
        <v>576</v>
      </c>
      <c r="AI191" t="s">
        <v>1727</v>
      </c>
      <c r="AJ191">
        <v>84</v>
      </c>
      <c r="AK191">
        <v>16558303</v>
      </c>
      <c r="AL191" t="b">
        <v>0</v>
      </c>
      <c r="AM191">
        <v>29.6697256</v>
      </c>
      <c r="AN191">
        <v>-96.3658109</v>
      </c>
      <c r="AO191" t="s">
        <v>1802</v>
      </c>
      <c r="AP191">
        <v>29.6697256</v>
      </c>
      <c r="AQ191">
        <v>-96.3658109</v>
      </c>
      <c r="AR191">
        <v>214235</v>
      </c>
      <c r="AS191" t="s">
        <v>1727</v>
      </c>
      <c r="AT191">
        <v>608173</v>
      </c>
      <c r="AU191" t="s">
        <v>108</v>
      </c>
      <c r="AV191" t="s">
        <v>181</v>
      </c>
      <c r="AX191" t="s">
        <v>89</v>
      </c>
    </row>
    <row r="192" spans="1:50">
      <c r="A192" s="2">
        <v>4229734649</v>
      </c>
      <c r="B192">
        <v>2</v>
      </c>
      <c r="C192" s="1">
        <v>38639</v>
      </c>
      <c r="D192" s="1">
        <v>38639</v>
      </c>
      <c r="E192" s="1">
        <v>39369</v>
      </c>
      <c r="F192" t="s">
        <v>99</v>
      </c>
      <c r="G192" t="s">
        <v>439</v>
      </c>
      <c r="H192" t="s">
        <v>1807</v>
      </c>
      <c r="I192" t="s">
        <v>711</v>
      </c>
      <c r="J192">
        <v>101</v>
      </c>
      <c r="K192" t="s">
        <v>2235</v>
      </c>
      <c r="L192">
        <v>9000</v>
      </c>
      <c r="M192">
        <v>9000</v>
      </c>
      <c r="N192" t="s">
        <v>1734</v>
      </c>
      <c r="O192" t="s">
        <v>1823</v>
      </c>
      <c r="P192" t="s">
        <v>95</v>
      </c>
      <c r="Q192" t="s">
        <v>94</v>
      </c>
      <c r="R192" t="s">
        <v>1733</v>
      </c>
      <c r="S192" t="s">
        <v>2234</v>
      </c>
      <c r="T192" t="s">
        <v>89</v>
      </c>
      <c r="U192" s="1">
        <v>38897</v>
      </c>
      <c r="V192" t="s">
        <v>2233</v>
      </c>
      <c r="W192" t="s">
        <v>2228</v>
      </c>
      <c r="X192" t="s">
        <v>1731</v>
      </c>
      <c r="Y192" t="s">
        <v>1803</v>
      </c>
      <c r="Z192" t="s">
        <v>99</v>
      </c>
      <c r="AA192">
        <v>78401</v>
      </c>
      <c r="AH192" t="s">
        <v>715</v>
      </c>
      <c r="AJ192">
        <v>478</v>
      </c>
      <c r="AK192">
        <v>17088493</v>
      </c>
      <c r="AM192">
        <v>28.454570700000001</v>
      </c>
      <c r="AN192">
        <v>-98.032982000000004</v>
      </c>
      <c r="AO192" t="s">
        <v>1802</v>
      </c>
      <c r="AP192">
        <v>28.454570700000001</v>
      </c>
      <c r="AQ192">
        <v>-98.032982000000004</v>
      </c>
      <c r="AR192">
        <v>221008</v>
      </c>
      <c r="AS192" t="s">
        <v>1727</v>
      </c>
      <c r="AT192">
        <v>607913</v>
      </c>
      <c r="AU192" t="s">
        <v>96</v>
      </c>
      <c r="AV192" t="s">
        <v>164</v>
      </c>
      <c r="AW192" t="s">
        <v>163</v>
      </c>
      <c r="AX192" t="s">
        <v>89</v>
      </c>
    </row>
    <row r="193" spans="1:50" hidden="1">
      <c r="A193" s="2">
        <v>4221531408</v>
      </c>
      <c r="B193">
        <v>4</v>
      </c>
      <c r="C193" s="1">
        <v>38616</v>
      </c>
      <c r="D193" s="1">
        <v>38616</v>
      </c>
      <c r="E193" s="1">
        <v>39346</v>
      </c>
      <c r="F193" t="s">
        <v>99</v>
      </c>
      <c r="G193" t="s">
        <v>443</v>
      </c>
      <c r="H193" t="s">
        <v>1807</v>
      </c>
      <c r="I193" t="s">
        <v>553</v>
      </c>
      <c r="J193">
        <v>8</v>
      </c>
      <c r="K193" t="s">
        <v>751</v>
      </c>
      <c r="L193">
        <v>8500</v>
      </c>
      <c r="M193">
        <v>8500</v>
      </c>
      <c r="N193" t="s">
        <v>1869</v>
      </c>
      <c r="O193" t="s">
        <v>1823</v>
      </c>
      <c r="P193" t="s">
        <v>95</v>
      </c>
      <c r="Q193" t="s">
        <v>194</v>
      </c>
      <c r="R193" t="s">
        <v>1733</v>
      </c>
      <c r="S193" t="s">
        <v>2206</v>
      </c>
      <c r="T193" t="s">
        <v>89</v>
      </c>
      <c r="X193" t="s">
        <v>1731</v>
      </c>
      <c r="Y193" t="s">
        <v>1803</v>
      </c>
      <c r="Z193" t="s">
        <v>99</v>
      </c>
      <c r="AA193">
        <v>78401</v>
      </c>
      <c r="AH193" t="s">
        <v>2232</v>
      </c>
      <c r="AI193" t="s">
        <v>1727</v>
      </c>
      <c r="AJ193">
        <v>54</v>
      </c>
      <c r="AK193">
        <v>18611426</v>
      </c>
      <c r="AL193" t="b">
        <v>0</v>
      </c>
      <c r="AM193">
        <v>26.2634267</v>
      </c>
      <c r="AN193">
        <v>-97.9081525</v>
      </c>
      <c r="AO193" t="s">
        <v>1802</v>
      </c>
      <c r="AP193">
        <v>26.2634267</v>
      </c>
      <c r="AQ193">
        <v>-97.9081525</v>
      </c>
      <c r="AR193">
        <v>242317</v>
      </c>
      <c r="AS193" t="s">
        <v>1727</v>
      </c>
      <c r="AT193">
        <v>606733</v>
      </c>
      <c r="AU193" t="s">
        <v>96</v>
      </c>
      <c r="AX193" t="s">
        <v>89</v>
      </c>
    </row>
    <row r="194" spans="1:50">
      <c r="A194" s="2">
        <v>4213138837</v>
      </c>
      <c r="B194">
        <v>4</v>
      </c>
      <c r="C194" s="1">
        <v>38609</v>
      </c>
      <c r="D194" s="1">
        <v>38609</v>
      </c>
      <c r="E194" s="1">
        <v>39339</v>
      </c>
      <c r="F194" t="s">
        <v>99</v>
      </c>
      <c r="G194" t="s">
        <v>270</v>
      </c>
      <c r="H194" t="s">
        <v>1807</v>
      </c>
      <c r="I194" t="s">
        <v>765</v>
      </c>
      <c r="J194">
        <v>116</v>
      </c>
      <c r="K194" t="s">
        <v>2210</v>
      </c>
      <c r="L194">
        <v>7000</v>
      </c>
      <c r="M194">
        <v>7000</v>
      </c>
      <c r="N194" t="s">
        <v>1734</v>
      </c>
      <c r="O194" t="s">
        <v>1823</v>
      </c>
      <c r="P194" t="s">
        <v>95</v>
      </c>
      <c r="Q194" t="s">
        <v>404</v>
      </c>
      <c r="R194" t="s">
        <v>1733</v>
      </c>
      <c r="S194" t="s">
        <v>2169</v>
      </c>
      <c r="T194" t="s">
        <v>89</v>
      </c>
      <c r="U194" s="1">
        <v>38657</v>
      </c>
      <c r="X194" t="s">
        <v>1731</v>
      </c>
      <c r="Y194" t="s">
        <v>1803</v>
      </c>
      <c r="Z194" t="s">
        <v>99</v>
      </c>
      <c r="AA194">
        <v>78401</v>
      </c>
      <c r="AH194" t="s">
        <v>2231</v>
      </c>
      <c r="AJ194">
        <v>657</v>
      </c>
      <c r="AK194">
        <v>17441086</v>
      </c>
      <c r="AM194">
        <v>27.526168599999998</v>
      </c>
      <c r="AN194">
        <v>-98.394340999999997</v>
      </c>
      <c r="AO194" t="s">
        <v>1802</v>
      </c>
      <c r="AP194">
        <v>27.526168599999998</v>
      </c>
      <c r="AQ194">
        <v>-98.394340999999997</v>
      </c>
      <c r="AR194">
        <v>14148</v>
      </c>
      <c r="AS194" t="s">
        <v>1727</v>
      </c>
      <c r="AT194">
        <v>606317</v>
      </c>
      <c r="AU194" t="s">
        <v>96</v>
      </c>
      <c r="AX194" t="s">
        <v>89</v>
      </c>
    </row>
    <row r="195" spans="1:50">
      <c r="A195" s="2">
        <v>4213138827</v>
      </c>
      <c r="B195">
        <v>4</v>
      </c>
      <c r="C195" s="1">
        <v>38579</v>
      </c>
      <c r="D195" s="1">
        <v>38579</v>
      </c>
      <c r="E195" s="1">
        <v>39309</v>
      </c>
      <c r="F195" t="s">
        <v>99</v>
      </c>
      <c r="G195" t="s">
        <v>270</v>
      </c>
      <c r="H195" t="s">
        <v>1807</v>
      </c>
      <c r="I195" t="s">
        <v>2230</v>
      </c>
      <c r="J195">
        <v>1</v>
      </c>
      <c r="K195" t="s">
        <v>776</v>
      </c>
      <c r="L195">
        <v>8000</v>
      </c>
      <c r="M195">
        <v>8000</v>
      </c>
      <c r="N195" t="s">
        <v>1734</v>
      </c>
      <c r="O195" t="s">
        <v>93</v>
      </c>
      <c r="P195" t="s">
        <v>95</v>
      </c>
      <c r="Q195" t="s">
        <v>194</v>
      </c>
      <c r="R195" t="s">
        <v>1733</v>
      </c>
      <c r="S195" t="s">
        <v>272</v>
      </c>
      <c r="T195" t="s">
        <v>89</v>
      </c>
      <c r="U195" s="1">
        <v>38701</v>
      </c>
      <c r="V195" t="s">
        <v>2229</v>
      </c>
      <c r="W195" t="s">
        <v>2228</v>
      </c>
      <c r="X195" t="s">
        <v>1731</v>
      </c>
      <c r="Y195" t="s">
        <v>1803</v>
      </c>
      <c r="Z195" t="s">
        <v>99</v>
      </c>
      <c r="AA195">
        <v>78401</v>
      </c>
      <c r="AH195" t="s">
        <v>2208</v>
      </c>
      <c r="AJ195">
        <v>657</v>
      </c>
      <c r="AK195">
        <v>18479480</v>
      </c>
      <c r="AM195">
        <v>27.485964500000001</v>
      </c>
      <c r="AN195">
        <v>-98.353407500000003</v>
      </c>
      <c r="AO195" t="s">
        <v>1802</v>
      </c>
      <c r="AP195">
        <v>27.485964500000001</v>
      </c>
      <c r="AQ195">
        <v>-98.353407500000003</v>
      </c>
      <c r="AR195">
        <v>215514</v>
      </c>
      <c r="AS195" t="s">
        <v>1727</v>
      </c>
      <c r="AT195">
        <v>604968</v>
      </c>
      <c r="AU195" t="s">
        <v>96</v>
      </c>
      <c r="AX195" t="s">
        <v>89</v>
      </c>
    </row>
    <row r="196" spans="1:50">
      <c r="A196" s="2">
        <v>4229132610</v>
      </c>
      <c r="B196">
        <v>3</v>
      </c>
      <c r="C196" s="1">
        <v>38553</v>
      </c>
      <c r="D196" s="1">
        <v>38554</v>
      </c>
      <c r="E196" s="1">
        <v>39284</v>
      </c>
      <c r="F196" t="s">
        <v>99</v>
      </c>
      <c r="G196" t="s">
        <v>492</v>
      </c>
      <c r="H196" t="s">
        <v>1807</v>
      </c>
      <c r="I196" t="s">
        <v>2227</v>
      </c>
      <c r="J196">
        <v>1</v>
      </c>
      <c r="K196" t="s">
        <v>2226</v>
      </c>
      <c r="L196">
        <v>10300</v>
      </c>
      <c r="M196">
        <v>10300</v>
      </c>
      <c r="N196" t="s">
        <v>1734</v>
      </c>
      <c r="O196" t="s">
        <v>1823</v>
      </c>
      <c r="P196" t="s">
        <v>95</v>
      </c>
      <c r="Q196" t="s">
        <v>94</v>
      </c>
      <c r="R196" t="s">
        <v>1733</v>
      </c>
      <c r="S196" t="s">
        <v>2225</v>
      </c>
      <c r="T196" t="s">
        <v>89</v>
      </c>
      <c r="X196" t="s">
        <v>1731</v>
      </c>
      <c r="Y196" t="s">
        <v>1803</v>
      </c>
      <c r="Z196" t="s">
        <v>99</v>
      </c>
      <c r="AA196">
        <v>78401</v>
      </c>
      <c r="AH196" t="s">
        <v>2224</v>
      </c>
      <c r="AI196" t="s">
        <v>1727</v>
      </c>
      <c r="AJ196">
        <v>24</v>
      </c>
      <c r="AK196">
        <v>17274355</v>
      </c>
      <c r="AL196" t="b">
        <v>0</v>
      </c>
      <c r="AM196">
        <v>30.350968600000002</v>
      </c>
      <c r="AN196">
        <v>-95.003729000000007</v>
      </c>
      <c r="AO196" t="s">
        <v>1802</v>
      </c>
      <c r="AP196">
        <v>30.350968600000002</v>
      </c>
      <c r="AQ196">
        <v>-95.003729000000007</v>
      </c>
      <c r="AR196">
        <v>214543</v>
      </c>
      <c r="AS196" t="s">
        <v>1727</v>
      </c>
      <c r="AT196">
        <v>603715</v>
      </c>
      <c r="AU196" t="s">
        <v>108</v>
      </c>
      <c r="AX196" t="s">
        <v>89</v>
      </c>
    </row>
    <row r="197" spans="1:50">
      <c r="A197" s="2">
        <v>4213138821</v>
      </c>
      <c r="B197">
        <v>4</v>
      </c>
      <c r="C197" s="1">
        <v>38553</v>
      </c>
      <c r="D197" s="1">
        <v>38553</v>
      </c>
      <c r="E197" s="1">
        <v>39283</v>
      </c>
      <c r="F197" t="s">
        <v>99</v>
      </c>
      <c r="G197" t="s">
        <v>270</v>
      </c>
      <c r="H197" t="s">
        <v>1807</v>
      </c>
      <c r="I197" t="s">
        <v>2223</v>
      </c>
      <c r="J197">
        <v>115</v>
      </c>
      <c r="K197" t="s">
        <v>2210</v>
      </c>
      <c r="L197">
        <v>6800</v>
      </c>
      <c r="M197">
        <v>6800</v>
      </c>
      <c r="N197" t="s">
        <v>1734</v>
      </c>
      <c r="O197" t="s">
        <v>1823</v>
      </c>
      <c r="P197" t="s">
        <v>95</v>
      </c>
      <c r="Q197" t="s">
        <v>94</v>
      </c>
      <c r="R197" t="s">
        <v>1733</v>
      </c>
      <c r="S197" t="s">
        <v>2169</v>
      </c>
      <c r="T197" t="s">
        <v>89</v>
      </c>
      <c r="X197" t="s">
        <v>1731</v>
      </c>
      <c r="Y197" t="s">
        <v>1803</v>
      </c>
      <c r="Z197" t="s">
        <v>99</v>
      </c>
      <c r="AA197">
        <v>78401</v>
      </c>
      <c r="AH197" t="s">
        <v>2222</v>
      </c>
      <c r="AI197" t="s">
        <v>1727</v>
      </c>
      <c r="AJ197">
        <v>657</v>
      </c>
      <c r="AK197">
        <v>17497933</v>
      </c>
      <c r="AL197" t="b">
        <v>0</v>
      </c>
      <c r="AM197">
        <v>27.535363700000001</v>
      </c>
      <c r="AN197">
        <v>-98.388560299999995</v>
      </c>
      <c r="AO197" t="s">
        <v>1802</v>
      </c>
      <c r="AP197">
        <v>27.535363700000001</v>
      </c>
      <c r="AQ197">
        <v>-98.388560299999995</v>
      </c>
      <c r="AR197">
        <v>215828</v>
      </c>
      <c r="AS197" t="s">
        <v>1727</v>
      </c>
      <c r="AT197">
        <v>603698</v>
      </c>
      <c r="AU197" t="s">
        <v>96</v>
      </c>
      <c r="AX197" t="s">
        <v>89</v>
      </c>
    </row>
    <row r="198" spans="1:50">
      <c r="A198" s="2">
        <v>4240932799</v>
      </c>
      <c r="B198">
        <v>4</v>
      </c>
      <c r="C198" s="1">
        <v>38553</v>
      </c>
      <c r="D198" s="1">
        <v>38553</v>
      </c>
      <c r="E198" s="1">
        <v>39283</v>
      </c>
      <c r="F198" t="s">
        <v>99</v>
      </c>
      <c r="G198" t="s">
        <v>293</v>
      </c>
      <c r="H198" t="s">
        <v>1807</v>
      </c>
      <c r="I198" t="s">
        <v>747</v>
      </c>
      <c r="J198">
        <v>3</v>
      </c>
      <c r="K198" t="s">
        <v>2221</v>
      </c>
      <c r="L198">
        <v>6000</v>
      </c>
      <c r="M198">
        <v>6000</v>
      </c>
      <c r="N198" t="s">
        <v>1734</v>
      </c>
      <c r="O198" t="s">
        <v>1823</v>
      </c>
      <c r="P198" t="s">
        <v>95</v>
      </c>
      <c r="Q198" t="s">
        <v>194</v>
      </c>
      <c r="R198" t="s">
        <v>1733</v>
      </c>
      <c r="S198" t="s">
        <v>1873</v>
      </c>
      <c r="T198" t="s">
        <v>89</v>
      </c>
      <c r="X198" t="s">
        <v>1731</v>
      </c>
      <c r="Y198" t="s">
        <v>1803</v>
      </c>
      <c r="Z198" t="s">
        <v>99</v>
      </c>
      <c r="AA198">
        <v>78401</v>
      </c>
      <c r="AH198" t="s">
        <v>401</v>
      </c>
      <c r="AI198" t="s">
        <v>1727</v>
      </c>
      <c r="AJ198">
        <v>316</v>
      </c>
      <c r="AK198">
        <v>17681496</v>
      </c>
      <c r="AL198" t="b">
        <v>0</v>
      </c>
      <c r="AM198">
        <v>28.113720600000001</v>
      </c>
      <c r="AN198">
        <v>-97.679789099999994</v>
      </c>
      <c r="AO198" t="s">
        <v>1802</v>
      </c>
      <c r="AP198">
        <v>28.113720600000001</v>
      </c>
      <c r="AQ198">
        <v>-97.679789099999994</v>
      </c>
      <c r="AR198">
        <v>216299</v>
      </c>
      <c r="AS198" t="s">
        <v>1727</v>
      </c>
      <c r="AT198">
        <v>603697</v>
      </c>
      <c r="AU198" t="s">
        <v>96</v>
      </c>
      <c r="AX198" t="s">
        <v>89</v>
      </c>
    </row>
    <row r="199" spans="1:50">
      <c r="A199" s="2">
        <v>4228533171</v>
      </c>
      <c r="B199">
        <v>2</v>
      </c>
      <c r="C199" s="1">
        <v>38527</v>
      </c>
      <c r="D199" s="1">
        <v>38527</v>
      </c>
      <c r="E199" s="1">
        <v>39257</v>
      </c>
      <c r="F199" t="s">
        <v>99</v>
      </c>
      <c r="G199" t="s">
        <v>228</v>
      </c>
      <c r="H199" t="s">
        <v>1807</v>
      </c>
      <c r="I199" t="s">
        <v>469</v>
      </c>
      <c r="J199">
        <v>1</v>
      </c>
      <c r="K199" t="s">
        <v>162</v>
      </c>
      <c r="L199">
        <v>4200</v>
      </c>
      <c r="M199">
        <v>4200</v>
      </c>
      <c r="N199" t="s">
        <v>1734</v>
      </c>
      <c r="O199" t="s">
        <v>1823</v>
      </c>
      <c r="P199" t="s">
        <v>95</v>
      </c>
      <c r="Q199" t="s">
        <v>94</v>
      </c>
      <c r="R199" t="s">
        <v>1733</v>
      </c>
      <c r="S199" t="s">
        <v>2220</v>
      </c>
      <c r="T199" t="s">
        <v>89</v>
      </c>
      <c r="X199" t="s">
        <v>1731</v>
      </c>
      <c r="Y199" t="s">
        <v>1803</v>
      </c>
      <c r="Z199" t="s">
        <v>99</v>
      </c>
      <c r="AA199">
        <v>78401</v>
      </c>
      <c r="AH199" t="s">
        <v>2219</v>
      </c>
      <c r="AI199" t="s">
        <v>1727</v>
      </c>
      <c r="AJ199">
        <v>564</v>
      </c>
      <c r="AK199">
        <v>18433473</v>
      </c>
      <c r="AL199" t="b">
        <v>0</v>
      </c>
      <c r="AM199">
        <v>29.119761400000002</v>
      </c>
      <c r="AN199">
        <v>-96.9236614</v>
      </c>
      <c r="AO199" t="s">
        <v>1802</v>
      </c>
      <c r="AP199">
        <v>29.119761400000002</v>
      </c>
      <c r="AQ199">
        <v>-96.9236614</v>
      </c>
      <c r="AR199">
        <v>250887</v>
      </c>
      <c r="AS199" t="s">
        <v>1727</v>
      </c>
      <c r="AT199">
        <v>602547</v>
      </c>
      <c r="AU199" t="s">
        <v>96</v>
      </c>
      <c r="AV199" t="s">
        <v>164</v>
      </c>
      <c r="AW199" t="s">
        <v>163</v>
      </c>
      <c r="AX199" t="s">
        <v>89</v>
      </c>
    </row>
    <row r="200" spans="1:50">
      <c r="A200" s="2">
        <v>4201530898</v>
      </c>
      <c r="B200">
        <v>3</v>
      </c>
      <c r="C200" s="1">
        <v>38527</v>
      </c>
      <c r="D200" s="1">
        <v>38530</v>
      </c>
      <c r="E200" s="1">
        <v>39260</v>
      </c>
      <c r="F200" t="s">
        <v>99</v>
      </c>
      <c r="G200" t="s">
        <v>236</v>
      </c>
      <c r="H200" t="s">
        <v>1807</v>
      </c>
      <c r="I200" t="s">
        <v>734</v>
      </c>
      <c r="J200">
        <v>5</v>
      </c>
      <c r="K200" t="s">
        <v>2158</v>
      </c>
      <c r="L200">
        <v>11000</v>
      </c>
      <c r="M200">
        <v>11000</v>
      </c>
      <c r="N200" t="s">
        <v>1734</v>
      </c>
      <c r="O200" t="s">
        <v>1823</v>
      </c>
      <c r="P200" t="s">
        <v>95</v>
      </c>
      <c r="Q200" t="s">
        <v>94</v>
      </c>
      <c r="R200" t="s">
        <v>1733</v>
      </c>
      <c r="S200" t="s">
        <v>2145</v>
      </c>
      <c r="T200" t="s">
        <v>89</v>
      </c>
      <c r="X200" t="s">
        <v>1731</v>
      </c>
      <c r="Y200" t="s">
        <v>1803</v>
      </c>
      <c r="Z200" t="s">
        <v>99</v>
      </c>
      <c r="AA200">
        <v>78401</v>
      </c>
      <c r="AC200">
        <v>180</v>
      </c>
      <c r="AG200">
        <v>2</v>
      </c>
      <c r="AH200" t="s">
        <v>2218</v>
      </c>
      <c r="AI200" t="s">
        <v>1727</v>
      </c>
      <c r="AJ200">
        <v>364</v>
      </c>
      <c r="AK200">
        <v>17292217</v>
      </c>
      <c r="AL200" t="b">
        <v>0</v>
      </c>
      <c r="AM200">
        <v>29.763769799999999</v>
      </c>
      <c r="AN200">
        <v>-96.197590300000002</v>
      </c>
      <c r="AO200" t="s">
        <v>1802</v>
      </c>
      <c r="AP200">
        <v>29.763721</v>
      </c>
      <c r="AQ200">
        <v>-96.197903699999998</v>
      </c>
      <c r="AR200">
        <v>216963</v>
      </c>
      <c r="AS200" t="s">
        <v>1727</v>
      </c>
      <c r="AT200">
        <v>602546</v>
      </c>
      <c r="AU200" t="s">
        <v>108</v>
      </c>
      <c r="AV200" t="s">
        <v>181</v>
      </c>
      <c r="AX200" t="s">
        <v>89</v>
      </c>
    </row>
    <row r="201" spans="1:50">
      <c r="A201" s="2">
        <v>4223933318</v>
      </c>
      <c r="B201">
        <v>2</v>
      </c>
      <c r="C201" s="1">
        <v>38511</v>
      </c>
      <c r="D201" s="1">
        <v>38511</v>
      </c>
      <c r="E201" s="1">
        <v>39241</v>
      </c>
      <c r="F201" t="s">
        <v>99</v>
      </c>
      <c r="G201" t="s">
        <v>246</v>
      </c>
      <c r="H201" t="s">
        <v>1807</v>
      </c>
      <c r="I201" t="s">
        <v>739</v>
      </c>
      <c r="J201">
        <v>1</v>
      </c>
      <c r="L201">
        <v>4000</v>
      </c>
      <c r="M201">
        <v>4000</v>
      </c>
      <c r="N201" t="s">
        <v>1734</v>
      </c>
      <c r="O201" t="s">
        <v>1823</v>
      </c>
      <c r="P201" t="s">
        <v>95</v>
      </c>
      <c r="Q201" t="s">
        <v>194</v>
      </c>
      <c r="R201" t="s">
        <v>1733</v>
      </c>
      <c r="S201" t="s">
        <v>2217</v>
      </c>
      <c r="T201" t="s">
        <v>89</v>
      </c>
      <c r="X201" t="s">
        <v>1731</v>
      </c>
      <c r="Y201" t="s">
        <v>1803</v>
      </c>
      <c r="Z201" t="s">
        <v>99</v>
      </c>
      <c r="AA201">
        <v>78401</v>
      </c>
      <c r="AH201" t="s">
        <v>2216</v>
      </c>
      <c r="AI201" t="s">
        <v>1727</v>
      </c>
      <c r="AJ201">
        <v>282</v>
      </c>
      <c r="AK201">
        <v>16793206</v>
      </c>
      <c r="AL201" t="b">
        <v>0</v>
      </c>
      <c r="AM201">
        <v>29.121355900000001</v>
      </c>
      <c r="AN201">
        <v>-96.799461800000003</v>
      </c>
      <c r="AO201" t="s">
        <v>1802</v>
      </c>
      <c r="AP201">
        <v>29.121355900000001</v>
      </c>
      <c r="AQ201">
        <v>-96.799461800000003</v>
      </c>
      <c r="AR201">
        <v>217812</v>
      </c>
      <c r="AS201" t="s">
        <v>1727</v>
      </c>
      <c r="AT201">
        <v>601782</v>
      </c>
      <c r="AU201" t="s">
        <v>96</v>
      </c>
      <c r="AX201" t="s">
        <v>89</v>
      </c>
    </row>
    <row r="202" spans="1:50">
      <c r="A202" s="2">
        <v>4213138810</v>
      </c>
      <c r="B202">
        <v>4</v>
      </c>
      <c r="C202" s="1">
        <v>38505</v>
      </c>
      <c r="D202" s="1">
        <v>38505</v>
      </c>
      <c r="E202" s="1">
        <v>39235</v>
      </c>
      <c r="F202" t="s">
        <v>99</v>
      </c>
      <c r="G202" t="s">
        <v>270</v>
      </c>
      <c r="H202" t="s">
        <v>1807</v>
      </c>
      <c r="I202" t="s">
        <v>765</v>
      </c>
      <c r="J202">
        <v>111</v>
      </c>
      <c r="K202" t="s">
        <v>2210</v>
      </c>
      <c r="L202">
        <v>6200</v>
      </c>
      <c r="M202">
        <v>6200</v>
      </c>
      <c r="N202" t="s">
        <v>1734</v>
      </c>
      <c r="O202" t="s">
        <v>1823</v>
      </c>
      <c r="P202" t="s">
        <v>95</v>
      </c>
      <c r="Q202" t="s">
        <v>194</v>
      </c>
      <c r="R202" t="s">
        <v>1733</v>
      </c>
      <c r="S202" t="s">
        <v>2169</v>
      </c>
      <c r="T202" t="s">
        <v>89</v>
      </c>
      <c r="X202" t="s">
        <v>1731</v>
      </c>
      <c r="Y202" t="s">
        <v>1803</v>
      </c>
      <c r="Z202" t="s">
        <v>99</v>
      </c>
      <c r="AA202">
        <v>78401</v>
      </c>
      <c r="AH202" t="s">
        <v>767</v>
      </c>
      <c r="AI202" t="s">
        <v>1727</v>
      </c>
      <c r="AJ202">
        <v>657</v>
      </c>
      <c r="AK202">
        <v>18715845</v>
      </c>
      <c r="AL202" t="b">
        <v>0</v>
      </c>
      <c r="AM202">
        <v>27.5270701</v>
      </c>
      <c r="AN202">
        <v>-98.386266399999997</v>
      </c>
      <c r="AO202" t="s">
        <v>1802</v>
      </c>
      <c r="AP202">
        <v>27.5270701</v>
      </c>
      <c r="AQ202">
        <v>-98.386266399999997</v>
      </c>
      <c r="AR202">
        <v>212935</v>
      </c>
      <c r="AS202" t="s">
        <v>1727</v>
      </c>
      <c r="AT202">
        <v>601535</v>
      </c>
      <c r="AU202" t="s">
        <v>96</v>
      </c>
      <c r="AX202" t="s">
        <v>89</v>
      </c>
    </row>
    <row r="203" spans="1:50">
      <c r="A203" s="2">
        <v>4213138811</v>
      </c>
      <c r="B203">
        <v>4</v>
      </c>
      <c r="C203" s="1">
        <v>38505</v>
      </c>
      <c r="D203" s="1">
        <v>38506</v>
      </c>
      <c r="E203" s="1">
        <v>39236</v>
      </c>
      <c r="F203" t="s">
        <v>99</v>
      </c>
      <c r="G203" t="s">
        <v>270</v>
      </c>
      <c r="H203" t="s">
        <v>1807</v>
      </c>
      <c r="I203" t="s">
        <v>765</v>
      </c>
      <c r="J203">
        <v>122</v>
      </c>
      <c r="K203" t="s">
        <v>2210</v>
      </c>
      <c r="L203">
        <v>6200</v>
      </c>
      <c r="M203">
        <v>6200</v>
      </c>
      <c r="N203" t="s">
        <v>1734</v>
      </c>
      <c r="O203" t="s">
        <v>1823</v>
      </c>
      <c r="P203" t="s">
        <v>95</v>
      </c>
      <c r="Q203" t="s">
        <v>94</v>
      </c>
      <c r="R203" t="s">
        <v>1733</v>
      </c>
      <c r="S203" t="s">
        <v>2169</v>
      </c>
      <c r="T203" t="s">
        <v>89</v>
      </c>
      <c r="X203" t="s">
        <v>1731</v>
      </c>
      <c r="Y203" t="s">
        <v>1803</v>
      </c>
      <c r="Z203" t="s">
        <v>99</v>
      </c>
      <c r="AA203">
        <v>78401</v>
      </c>
      <c r="AH203" t="s">
        <v>767</v>
      </c>
      <c r="AI203" t="s">
        <v>1727</v>
      </c>
      <c r="AJ203">
        <v>657</v>
      </c>
      <c r="AK203">
        <v>16644122</v>
      </c>
      <c r="AL203" t="b">
        <v>0</v>
      </c>
      <c r="AM203">
        <v>27.521167299999998</v>
      </c>
      <c r="AN203">
        <v>-98.399319199999994</v>
      </c>
      <c r="AO203" t="s">
        <v>1802</v>
      </c>
      <c r="AP203">
        <v>27.521167299999998</v>
      </c>
      <c r="AQ203">
        <v>-98.399319199999994</v>
      </c>
      <c r="AR203">
        <v>13326</v>
      </c>
      <c r="AS203" t="s">
        <v>1727</v>
      </c>
      <c r="AT203">
        <v>601534</v>
      </c>
      <c r="AU203" t="s">
        <v>96</v>
      </c>
      <c r="AX203" t="s">
        <v>89</v>
      </c>
    </row>
    <row r="204" spans="1:50" hidden="1">
      <c r="A204" s="2">
        <v>4221531107</v>
      </c>
      <c r="B204">
        <v>4</v>
      </c>
      <c r="C204" s="1">
        <v>38499</v>
      </c>
      <c r="D204" s="1">
        <v>38499</v>
      </c>
      <c r="E204" s="1">
        <v>39229</v>
      </c>
      <c r="F204" t="s">
        <v>99</v>
      </c>
      <c r="G204" t="s">
        <v>443</v>
      </c>
      <c r="H204" t="s">
        <v>1807</v>
      </c>
      <c r="I204" t="s">
        <v>553</v>
      </c>
      <c r="J204">
        <v>7</v>
      </c>
      <c r="K204" t="s">
        <v>444</v>
      </c>
      <c r="L204">
        <v>7300</v>
      </c>
      <c r="M204">
        <v>7300</v>
      </c>
      <c r="N204" t="s">
        <v>1869</v>
      </c>
      <c r="O204" t="s">
        <v>1823</v>
      </c>
      <c r="P204" t="s">
        <v>95</v>
      </c>
      <c r="Q204" t="s">
        <v>194</v>
      </c>
      <c r="R204" t="s">
        <v>1733</v>
      </c>
      <c r="S204" t="s">
        <v>2206</v>
      </c>
      <c r="T204" t="s">
        <v>89</v>
      </c>
      <c r="X204" t="s">
        <v>1731</v>
      </c>
      <c r="Y204" t="s">
        <v>1803</v>
      </c>
      <c r="Z204" t="s">
        <v>99</v>
      </c>
      <c r="AA204">
        <v>78401</v>
      </c>
      <c r="AH204" t="s">
        <v>2215</v>
      </c>
      <c r="AI204" t="s">
        <v>1727</v>
      </c>
      <c r="AJ204">
        <v>54</v>
      </c>
      <c r="AK204">
        <v>17641409</v>
      </c>
      <c r="AL204" t="b">
        <v>0</v>
      </c>
      <c r="AM204">
        <v>26.262508499999999</v>
      </c>
      <c r="AN204">
        <v>-97.909125000000003</v>
      </c>
      <c r="AO204" t="s">
        <v>1802</v>
      </c>
      <c r="AP204">
        <v>26.262508499999999</v>
      </c>
      <c r="AQ204">
        <v>-97.909125000000003</v>
      </c>
      <c r="AR204">
        <v>216585</v>
      </c>
      <c r="AS204" t="s">
        <v>1727</v>
      </c>
      <c r="AT204">
        <v>601367</v>
      </c>
      <c r="AU204" t="s">
        <v>96</v>
      </c>
      <c r="AX204" t="s">
        <v>89</v>
      </c>
    </row>
    <row r="205" spans="1:50" hidden="1">
      <c r="A205" s="2">
        <v>4208900471</v>
      </c>
      <c r="B205">
        <v>3</v>
      </c>
      <c r="C205" s="1">
        <v>38492</v>
      </c>
      <c r="D205" s="1">
        <v>38492</v>
      </c>
      <c r="E205" s="1">
        <v>39222</v>
      </c>
      <c r="F205" t="s">
        <v>99</v>
      </c>
      <c r="G205" t="s">
        <v>179</v>
      </c>
      <c r="H205" t="s">
        <v>1807</v>
      </c>
      <c r="I205" t="s">
        <v>342</v>
      </c>
      <c r="J205">
        <v>1</v>
      </c>
      <c r="K205" t="s">
        <v>356</v>
      </c>
      <c r="L205">
        <v>10280</v>
      </c>
      <c r="M205">
        <v>10280</v>
      </c>
      <c r="N205" t="s">
        <v>1741</v>
      </c>
      <c r="O205" t="s">
        <v>1823</v>
      </c>
      <c r="P205" t="s">
        <v>95</v>
      </c>
      <c r="Q205" t="s">
        <v>194</v>
      </c>
      <c r="R205" t="s">
        <v>1733</v>
      </c>
      <c r="S205" t="s">
        <v>1898</v>
      </c>
      <c r="T205" t="s">
        <v>89</v>
      </c>
      <c r="U205" s="1">
        <v>38905</v>
      </c>
      <c r="X205" t="s">
        <v>1731</v>
      </c>
      <c r="Y205" t="s">
        <v>1803</v>
      </c>
      <c r="Z205" t="s">
        <v>99</v>
      </c>
      <c r="AA205">
        <v>78401</v>
      </c>
      <c r="AH205" t="s">
        <v>345</v>
      </c>
      <c r="AI205" t="s">
        <v>1727</v>
      </c>
      <c r="AJ205">
        <v>456</v>
      </c>
      <c r="AK205">
        <v>16979780</v>
      </c>
      <c r="AM205">
        <v>29.513596199999999</v>
      </c>
      <c r="AN205">
        <v>-96.599137900000002</v>
      </c>
      <c r="AO205" t="s">
        <v>1802</v>
      </c>
      <c r="AP205">
        <v>29.513748700000001</v>
      </c>
      <c r="AQ205">
        <v>-96.599375800000004</v>
      </c>
      <c r="AR205">
        <v>26012</v>
      </c>
      <c r="AS205" t="s">
        <v>1727</v>
      </c>
      <c r="AT205">
        <v>600998</v>
      </c>
      <c r="AU205" t="s">
        <v>108</v>
      </c>
      <c r="AV205" t="s">
        <v>181</v>
      </c>
      <c r="AX205" t="s">
        <v>89</v>
      </c>
    </row>
    <row r="206" spans="1:50" hidden="1">
      <c r="A206" s="2">
        <v>4202532776</v>
      </c>
      <c r="B206">
        <v>2</v>
      </c>
      <c r="C206" s="1">
        <v>38464</v>
      </c>
      <c r="D206" s="1">
        <v>38464</v>
      </c>
      <c r="E206" s="1">
        <v>39194</v>
      </c>
      <c r="F206" t="s">
        <v>99</v>
      </c>
      <c r="G206" t="s">
        <v>161</v>
      </c>
      <c r="H206" t="s">
        <v>1737</v>
      </c>
      <c r="I206" t="s">
        <v>768</v>
      </c>
      <c r="J206">
        <v>3</v>
      </c>
      <c r="K206" t="s">
        <v>717</v>
      </c>
      <c r="L206">
        <v>10600</v>
      </c>
      <c r="M206">
        <v>10600</v>
      </c>
      <c r="N206" t="s">
        <v>1741</v>
      </c>
      <c r="O206" t="s">
        <v>93</v>
      </c>
      <c r="P206" t="s">
        <v>95</v>
      </c>
      <c r="Q206" t="s">
        <v>94</v>
      </c>
      <c r="R206" t="s">
        <v>1733</v>
      </c>
      <c r="S206" t="s">
        <v>718</v>
      </c>
      <c r="T206" t="s">
        <v>495</v>
      </c>
      <c r="U206" s="1">
        <v>38546</v>
      </c>
      <c r="V206" t="s">
        <v>1809</v>
      </c>
      <c r="W206" t="s">
        <v>1808</v>
      </c>
      <c r="X206" t="s">
        <v>1821</v>
      </c>
      <c r="Y206" t="s">
        <v>1803</v>
      </c>
      <c r="Z206" t="s">
        <v>99</v>
      </c>
      <c r="AA206" t="s">
        <v>1820</v>
      </c>
      <c r="AH206" t="s">
        <v>2214</v>
      </c>
      <c r="AI206" t="s">
        <v>1727</v>
      </c>
      <c r="AJ206">
        <v>271</v>
      </c>
      <c r="AK206">
        <v>17233122</v>
      </c>
      <c r="AM206">
        <v>28.445926499999999</v>
      </c>
      <c r="AN206">
        <v>-97.848774199999994</v>
      </c>
      <c r="AO206" t="s">
        <v>1802</v>
      </c>
      <c r="AP206">
        <v>28.445926499999999</v>
      </c>
      <c r="AQ206">
        <v>-97.848774199999994</v>
      </c>
      <c r="AR206">
        <v>212589</v>
      </c>
      <c r="AS206" t="s">
        <v>1727</v>
      </c>
      <c r="AT206">
        <v>560992</v>
      </c>
      <c r="AU206" t="s">
        <v>96</v>
      </c>
      <c r="AV206" t="s">
        <v>164</v>
      </c>
      <c r="AW206" t="s">
        <v>163</v>
      </c>
      <c r="AX206" t="s">
        <v>495</v>
      </c>
    </row>
    <row r="207" spans="1:50" hidden="1">
      <c r="A207" s="2">
        <v>4213108776</v>
      </c>
      <c r="B207">
        <v>4</v>
      </c>
      <c r="C207" s="1">
        <v>38462</v>
      </c>
      <c r="D207" s="1">
        <v>38462</v>
      </c>
      <c r="E207" s="1">
        <v>39192</v>
      </c>
      <c r="F207" t="s">
        <v>99</v>
      </c>
      <c r="G207" t="s">
        <v>270</v>
      </c>
      <c r="H207" t="s">
        <v>1807</v>
      </c>
      <c r="I207" t="s">
        <v>774</v>
      </c>
      <c r="J207">
        <v>120</v>
      </c>
      <c r="K207" t="s">
        <v>2111</v>
      </c>
      <c r="L207">
        <v>5800</v>
      </c>
      <c r="M207">
        <v>5800</v>
      </c>
      <c r="N207" t="s">
        <v>1863</v>
      </c>
      <c r="O207" t="s">
        <v>93</v>
      </c>
      <c r="P207" t="s">
        <v>95</v>
      </c>
      <c r="Q207" t="s">
        <v>194</v>
      </c>
      <c r="R207" t="s">
        <v>1733</v>
      </c>
      <c r="S207" t="s">
        <v>272</v>
      </c>
      <c r="T207" t="s">
        <v>89</v>
      </c>
      <c r="V207" t="s">
        <v>1809</v>
      </c>
      <c r="W207" t="s">
        <v>1808</v>
      </c>
      <c r="X207" t="s">
        <v>1731</v>
      </c>
      <c r="Y207" t="s">
        <v>1803</v>
      </c>
      <c r="Z207" t="s">
        <v>99</v>
      </c>
      <c r="AA207">
        <v>78401</v>
      </c>
      <c r="AH207" t="s">
        <v>2163</v>
      </c>
      <c r="AI207" t="s">
        <v>1727</v>
      </c>
      <c r="AJ207">
        <v>657</v>
      </c>
      <c r="AK207">
        <v>17204822</v>
      </c>
      <c r="AL207" t="b">
        <v>0</v>
      </c>
      <c r="AM207">
        <v>27.505186200000001</v>
      </c>
      <c r="AN207">
        <v>-98.351686400000006</v>
      </c>
      <c r="AO207" t="s">
        <v>1802</v>
      </c>
      <c r="AP207">
        <v>27.505186200000001</v>
      </c>
      <c r="AQ207">
        <v>-98.351686400000006</v>
      </c>
      <c r="AR207">
        <v>209714</v>
      </c>
      <c r="AS207" t="s">
        <v>1727</v>
      </c>
      <c r="AT207">
        <v>560823</v>
      </c>
      <c r="AU207" t="s">
        <v>96</v>
      </c>
      <c r="AX207" t="s">
        <v>89</v>
      </c>
    </row>
    <row r="208" spans="1:50">
      <c r="A208" s="2">
        <v>4228533146</v>
      </c>
      <c r="B208">
        <v>2</v>
      </c>
      <c r="C208" s="1">
        <v>38454</v>
      </c>
      <c r="D208" s="1">
        <v>38454</v>
      </c>
      <c r="E208" s="1">
        <v>39184</v>
      </c>
      <c r="F208" t="s">
        <v>99</v>
      </c>
      <c r="G208" t="s">
        <v>228</v>
      </c>
      <c r="H208" t="s">
        <v>1807</v>
      </c>
      <c r="I208" t="s">
        <v>730</v>
      </c>
      <c r="J208">
        <v>1</v>
      </c>
      <c r="K208" t="s">
        <v>2213</v>
      </c>
      <c r="L208">
        <v>3000</v>
      </c>
      <c r="M208">
        <v>3000</v>
      </c>
      <c r="N208" t="s">
        <v>1734</v>
      </c>
      <c r="O208" t="s">
        <v>1823</v>
      </c>
      <c r="P208" t="s">
        <v>95</v>
      </c>
      <c r="Q208" t="s">
        <v>404</v>
      </c>
      <c r="R208" t="s">
        <v>1733</v>
      </c>
      <c r="S208" t="s">
        <v>2212</v>
      </c>
      <c r="T208" t="s">
        <v>89</v>
      </c>
      <c r="V208" t="s">
        <v>1809</v>
      </c>
      <c r="W208" t="s">
        <v>1808</v>
      </c>
      <c r="X208" t="s">
        <v>1731</v>
      </c>
      <c r="Y208" t="s">
        <v>1803</v>
      </c>
      <c r="Z208" t="s">
        <v>99</v>
      </c>
      <c r="AA208">
        <v>78401</v>
      </c>
      <c r="AH208" t="s">
        <v>2211</v>
      </c>
      <c r="AI208" t="s">
        <v>1727</v>
      </c>
      <c r="AJ208">
        <v>299</v>
      </c>
      <c r="AK208">
        <v>18667952</v>
      </c>
      <c r="AL208" t="b">
        <v>0</v>
      </c>
      <c r="AM208">
        <v>29.142320399999999</v>
      </c>
      <c r="AN208">
        <v>-96.8381823</v>
      </c>
      <c r="AO208" t="s">
        <v>1802</v>
      </c>
      <c r="AP208">
        <v>29.142320399999999</v>
      </c>
      <c r="AQ208">
        <v>-96.8381823</v>
      </c>
      <c r="AR208">
        <v>218325</v>
      </c>
      <c r="AS208" t="s">
        <v>1727</v>
      </c>
      <c r="AT208">
        <v>560348</v>
      </c>
      <c r="AU208" t="s">
        <v>96</v>
      </c>
      <c r="AV208" t="s">
        <v>164</v>
      </c>
      <c r="AW208" t="s">
        <v>163</v>
      </c>
      <c r="AX208" t="s">
        <v>89</v>
      </c>
    </row>
    <row r="209" spans="1:50">
      <c r="A209" s="2">
        <v>4228533147</v>
      </c>
      <c r="B209">
        <v>2</v>
      </c>
      <c r="C209" s="1">
        <v>38454</v>
      </c>
      <c r="D209" s="1">
        <v>38454</v>
      </c>
      <c r="E209" s="1">
        <v>39184</v>
      </c>
      <c r="F209" t="s">
        <v>99</v>
      </c>
      <c r="G209" t="s">
        <v>228</v>
      </c>
      <c r="H209" t="s">
        <v>1807</v>
      </c>
      <c r="I209" t="s">
        <v>733</v>
      </c>
      <c r="J209">
        <v>2</v>
      </c>
      <c r="K209" t="s">
        <v>2213</v>
      </c>
      <c r="L209">
        <v>3000</v>
      </c>
      <c r="M209">
        <v>3000</v>
      </c>
      <c r="N209" t="s">
        <v>1734</v>
      </c>
      <c r="O209" t="s">
        <v>1823</v>
      </c>
      <c r="P209" t="s">
        <v>95</v>
      </c>
      <c r="Q209" t="s">
        <v>194</v>
      </c>
      <c r="R209" t="s">
        <v>1733</v>
      </c>
      <c r="S209" t="s">
        <v>2212</v>
      </c>
      <c r="T209" t="s">
        <v>89</v>
      </c>
      <c r="V209" t="s">
        <v>1809</v>
      </c>
      <c r="W209" t="s">
        <v>1808</v>
      </c>
      <c r="X209" t="s">
        <v>1731</v>
      </c>
      <c r="Y209" t="s">
        <v>1803</v>
      </c>
      <c r="Z209" t="s">
        <v>99</v>
      </c>
      <c r="AA209">
        <v>78401</v>
      </c>
      <c r="AH209" t="s">
        <v>2211</v>
      </c>
      <c r="AI209" t="s">
        <v>1727</v>
      </c>
      <c r="AJ209">
        <v>299</v>
      </c>
      <c r="AK209">
        <v>16728298</v>
      </c>
      <c r="AL209" t="b">
        <v>0</v>
      </c>
      <c r="AM209">
        <v>29.150232200000001</v>
      </c>
      <c r="AN209">
        <v>-96.829083600000004</v>
      </c>
      <c r="AO209" t="s">
        <v>1802</v>
      </c>
      <c r="AP209">
        <v>29.150232200000001</v>
      </c>
      <c r="AQ209">
        <v>-96.829083600000004</v>
      </c>
      <c r="AR209">
        <v>218344</v>
      </c>
      <c r="AS209" t="s">
        <v>1727</v>
      </c>
      <c r="AT209">
        <v>560350</v>
      </c>
      <c r="AU209" t="s">
        <v>96</v>
      </c>
      <c r="AV209" t="s">
        <v>164</v>
      </c>
      <c r="AW209" t="s">
        <v>163</v>
      </c>
      <c r="AX209" t="s">
        <v>89</v>
      </c>
    </row>
    <row r="210" spans="1:50">
      <c r="A210" s="2">
        <v>4213138793</v>
      </c>
      <c r="B210">
        <v>4</v>
      </c>
      <c r="C210" s="1">
        <v>38442</v>
      </c>
      <c r="D210" s="1">
        <v>38442</v>
      </c>
      <c r="E210" s="1">
        <v>39172</v>
      </c>
      <c r="F210" t="s">
        <v>99</v>
      </c>
      <c r="G210" t="s">
        <v>270</v>
      </c>
      <c r="H210" t="s">
        <v>1807</v>
      </c>
      <c r="I210" t="s">
        <v>771</v>
      </c>
      <c r="J210">
        <v>105</v>
      </c>
      <c r="K210" t="s">
        <v>2210</v>
      </c>
      <c r="L210">
        <v>6200</v>
      </c>
      <c r="M210">
        <v>6200</v>
      </c>
      <c r="N210" t="s">
        <v>1734</v>
      </c>
      <c r="O210" t="s">
        <v>1823</v>
      </c>
      <c r="P210" t="s">
        <v>95</v>
      </c>
      <c r="Q210" t="s">
        <v>194</v>
      </c>
      <c r="R210" t="s">
        <v>1733</v>
      </c>
      <c r="S210" t="s">
        <v>2169</v>
      </c>
      <c r="T210" t="s">
        <v>89</v>
      </c>
      <c r="V210" t="s">
        <v>1809</v>
      </c>
      <c r="W210" t="s">
        <v>1808</v>
      </c>
      <c r="X210" t="s">
        <v>1731</v>
      </c>
      <c r="Y210" t="s">
        <v>1803</v>
      </c>
      <c r="Z210" t="s">
        <v>99</v>
      </c>
      <c r="AA210">
        <v>78401</v>
      </c>
      <c r="AH210" t="s">
        <v>2208</v>
      </c>
      <c r="AI210" t="s">
        <v>1727</v>
      </c>
      <c r="AJ210">
        <v>657</v>
      </c>
      <c r="AK210">
        <v>16687928</v>
      </c>
      <c r="AL210" t="b">
        <v>0</v>
      </c>
      <c r="AM210">
        <v>27.526585099999998</v>
      </c>
      <c r="AN210">
        <v>-98.390918499999998</v>
      </c>
      <c r="AO210" t="s">
        <v>1802</v>
      </c>
      <c r="AP210">
        <v>27.526585099999998</v>
      </c>
      <c r="AQ210">
        <v>-98.390918499999998</v>
      </c>
      <c r="AR210">
        <v>13326</v>
      </c>
      <c r="AS210" t="s">
        <v>1727</v>
      </c>
      <c r="AT210">
        <v>559796</v>
      </c>
      <c r="AU210" t="s">
        <v>96</v>
      </c>
      <c r="AX210" t="s">
        <v>89</v>
      </c>
    </row>
    <row r="211" spans="1:50">
      <c r="A211" s="2">
        <v>4213138790</v>
      </c>
      <c r="B211">
        <v>4</v>
      </c>
      <c r="C211" s="1">
        <v>38421</v>
      </c>
      <c r="D211" s="1">
        <v>38421</v>
      </c>
      <c r="E211" s="1">
        <v>39151</v>
      </c>
      <c r="F211" t="s">
        <v>99</v>
      </c>
      <c r="G211" t="s">
        <v>270</v>
      </c>
      <c r="H211" t="s">
        <v>1807</v>
      </c>
      <c r="I211" t="s">
        <v>774</v>
      </c>
      <c r="J211">
        <v>106</v>
      </c>
      <c r="K211" t="s">
        <v>2209</v>
      </c>
      <c r="L211">
        <v>7500</v>
      </c>
      <c r="M211">
        <v>7500</v>
      </c>
      <c r="N211" t="s">
        <v>1734</v>
      </c>
      <c r="O211" t="s">
        <v>1823</v>
      </c>
      <c r="P211" t="s">
        <v>95</v>
      </c>
      <c r="Q211" t="s">
        <v>194</v>
      </c>
      <c r="R211" t="s">
        <v>1733</v>
      </c>
      <c r="S211" t="s">
        <v>2177</v>
      </c>
      <c r="T211" t="s">
        <v>89</v>
      </c>
      <c r="V211" t="s">
        <v>1809</v>
      </c>
      <c r="W211" t="s">
        <v>1808</v>
      </c>
      <c r="X211" t="s">
        <v>1731</v>
      </c>
      <c r="Y211" t="s">
        <v>1803</v>
      </c>
      <c r="Z211" t="s">
        <v>99</v>
      </c>
      <c r="AA211">
        <v>78401</v>
      </c>
      <c r="AH211" t="s">
        <v>2208</v>
      </c>
      <c r="AI211" t="s">
        <v>1727</v>
      </c>
      <c r="AJ211">
        <v>657</v>
      </c>
      <c r="AK211">
        <v>17338997</v>
      </c>
      <c r="AL211" t="b">
        <v>0</v>
      </c>
      <c r="AM211">
        <v>27.485074399999998</v>
      </c>
      <c r="AN211">
        <v>-98.371221599999998</v>
      </c>
      <c r="AO211" t="s">
        <v>1802</v>
      </c>
      <c r="AP211">
        <v>27.485074399999998</v>
      </c>
      <c r="AQ211">
        <v>-98.371221599999998</v>
      </c>
      <c r="AR211">
        <v>210933</v>
      </c>
      <c r="AS211" t="s">
        <v>1727</v>
      </c>
      <c r="AT211">
        <v>558854</v>
      </c>
      <c r="AU211" t="s">
        <v>96</v>
      </c>
      <c r="AX211" t="s">
        <v>89</v>
      </c>
    </row>
    <row r="212" spans="1:50">
      <c r="A212" s="2">
        <v>4213138784</v>
      </c>
      <c r="B212">
        <v>4</v>
      </c>
      <c r="C212" s="1">
        <v>38400</v>
      </c>
      <c r="D212" s="1">
        <v>38400</v>
      </c>
      <c r="E212" s="1">
        <v>39130</v>
      </c>
      <c r="F212" t="s">
        <v>99</v>
      </c>
      <c r="G212" t="s">
        <v>270</v>
      </c>
      <c r="H212" t="s">
        <v>1807</v>
      </c>
      <c r="I212" t="s">
        <v>774</v>
      </c>
      <c r="J212">
        <v>121</v>
      </c>
      <c r="K212" t="s">
        <v>2207</v>
      </c>
      <c r="L212">
        <v>8000</v>
      </c>
      <c r="M212">
        <v>8000</v>
      </c>
      <c r="N212" t="s">
        <v>1734</v>
      </c>
      <c r="O212" t="s">
        <v>1823</v>
      </c>
      <c r="P212" t="s">
        <v>95</v>
      </c>
      <c r="Q212" t="s">
        <v>194</v>
      </c>
      <c r="R212" t="s">
        <v>1733</v>
      </c>
      <c r="S212" t="s">
        <v>2180</v>
      </c>
      <c r="T212" t="s">
        <v>89</v>
      </c>
      <c r="U212" s="1">
        <v>38442</v>
      </c>
      <c r="V212" t="s">
        <v>1809</v>
      </c>
      <c r="W212" t="s">
        <v>1808</v>
      </c>
      <c r="X212" t="s">
        <v>1731</v>
      </c>
      <c r="Y212" t="s">
        <v>1803</v>
      </c>
      <c r="Z212" t="s">
        <v>99</v>
      </c>
      <c r="AA212">
        <v>78401</v>
      </c>
      <c r="AH212" t="s">
        <v>2163</v>
      </c>
      <c r="AJ212">
        <v>657</v>
      </c>
      <c r="AK212">
        <v>16762682</v>
      </c>
      <c r="AM212">
        <v>27.504580099999998</v>
      </c>
      <c r="AN212">
        <v>-98.351192900000001</v>
      </c>
      <c r="AO212" t="s">
        <v>1802</v>
      </c>
      <c r="AP212">
        <v>27.504580099999998</v>
      </c>
      <c r="AQ212">
        <v>-98.351192900000001</v>
      </c>
      <c r="AR212">
        <v>210836</v>
      </c>
      <c r="AS212" t="s">
        <v>1727</v>
      </c>
      <c r="AT212">
        <v>557899</v>
      </c>
      <c r="AU212" t="s">
        <v>96</v>
      </c>
      <c r="AX212" t="s">
        <v>89</v>
      </c>
    </row>
    <row r="213" spans="1:50" hidden="1">
      <c r="A213" s="2">
        <v>4221532309</v>
      </c>
      <c r="B213">
        <v>4</v>
      </c>
      <c r="C213" s="1">
        <v>38400</v>
      </c>
      <c r="D213" s="1">
        <v>38400</v>
      </c>
      <c r="E213" s="1">
        <v>39130</v>
      </c>
      <c r="F213" t="s">
        <v>99</v>
      </c>
      <c r="G213" t="s">
        <v>443</v>
      </c>
      <c r="H213" t="s">
        <v>1807</v>
      </c>
      <c r="I213" t="s">
        <v>783</v>
      </c>
      <c r="J213">
        <v>14</v>
      </c>
      <c r="K213" t="s">
        <v>784</v>
      </c>
      <c r="L213">
        <v>7595</v>
      </c>
      <c r="M213">
        <v>7595</v>
      </c>
      <c r="N213" t="s">
        <v>1869</v>
      </c>
      <c r="O213" t="s">
        <v>1823</v>
      </c>
      <c r="P213" t="s">
        <v>95</v>
      </c>
      <c r="Q213" t="s">
        <v>194</v>
      </c>
      <c r="R213" t="s">
        <v>1733</v>
      </c>
      <c r="S213" t="s">
        <v>2206</v>
      </c>
      <c r="T213" t="s">
        <v>89</v>
      </c>
      <c r="V213" t="s">
        <v>1809</v>
      </c>
      <c r="W213" t="s">
        <v>1808</v>
      </c>
      <c r="X213" t="s">
        <v>1731</v>
      </c>
      <c r="Y213" t="s">
        <v>1803</v>
      </c>
      <c r="Z213" t="s">
        <v>99</v>
      </c>
      <c r="AA213">
        <v>78401</v>
      </c>
      <c r="AH213" t="s">
        <v>2205</v>
      </c>
      <c r="AI213" t="s">
        <v>1727</v>
      </c>
      <c r="AJ213">
        <v>54</v>
      </c>
      <c r="AK213">
        <v>18416787</v>
      </c>
      <c r="AL213" t="b">
        <v>0</v>
      </c>
      <c r="AM213">
        <v>26.262395699999999</v>
      </c>
      <c r="AN213">
        <v>-97.910305399999999</v>
      </c>
      <c r="AO213" t="s">
        <v>1802</v>
      </c>
      <c r="AP213">
        <v>26.262395699999999</v>
      </c>
      <c r="AQ213">
        <v>-97.910305399999999</v>
      </c>
      <c r="AR213">
        <v>207597</v>
      </c>
      <c r="AS213" t="s">
        <v>1727</v>
      </c>
      <c r="AT213">
        <v>557898</v>
      </c>
      <c r="AU213" t="s">
        <v>96</v>
      </c>
      <c r="AX213" t="s">
        <v>89</v>
      </c>
    </row>
    <row r="214" spans="1:50">
      <c r="A214" s="2">
        <v>4224532394</v>
      </c>
      <c r="B214">
        <v>3</v>
      </c>
      <c r="C214" s="1">
        <v>38397</v>
      </c>
      <c r="D214" s="1">
        <v>38397</v>
      </c>
      <c r="E214" s="1">
        <v>39127</v>
      </c>
      <c r="F214" t="s">
        <v>99</v>
      </c>
      <c r="G214" t="s">
        <v>105</v>
      </c>
      <c r="H214" t="s">
        <v>1807</v>
      </c>
      <c r="I214" t="s">
        <v>2204</v>
      </c>
      <c r="J214">
        <v>5</v>
      </c>
      <c r="K214" t="s">
        <v>2203</v>
      </c>
      <c r="L214">
        <v>11000</v>
      </c>
      <c r="M214">
        <v>11000</v>
      </c>
      <c r="N214" t="s">
        <v>1734</v>
      </c>
      <c r="O214" t="s">
        <v>1823</v>
      </c>
      <c r="P214" t="s">
        <v>95</v>
      </c>
      <c r="Q214" t="s">
        <v>2161</v>
      </c>
      <c r="R214" t="s">
        <v>1733</v>
      </c>
      <c r="S214" t="s">
        <v>2202</v>
      </c>
      <c r="T214" t="s">
        <v>89</v>
      </c>
      <c r="V214" t="s">
        <v>1809</v>
      </c>
      <c r="W214" t="s">
        <v>1808</v>
      </c>
      <c r="X214" t="s">
        <v>1731</v>
      </c>
      <c r="Y214" t="s">
        <v>1803</v>
      </c>
      <c r="Z214" t="s">
        <v>99</v>
      </c>
      <c r="AA214">
        <v>78401</v>
      </c>
      <c r="AC214">
        <v>164</v>
      </c>
      <c r="AH214" t="s">
        <v>2201</v>
      </c>
      <c r="AI214" t="s">
        <v>1727</v>
      </c>
      <c r="AJ214">
        <v>623</v>
      </c>
      <c r="AK214">
        <v>17511414</v>
      </c>
      <c r="AL214" t="b">
        <v>0</v>
      </c>
      <c r="AM214">
        <v>29.778525900000002</v>
      </c>
      <c r="AN214">
        <v>-94.283501000000001</v>
      </c>
      <c r="AO214" t="s">
        <v>1802</v>
      </c>
      <c r="AP214">
        <v>29.778525900000002</v>
      </c>
      <c r="AQ214">
        <v>-94.283501000000001</v>
      </c>
      <c r="AR214">
        <v>223401</v>
      </c>
      <c r="AS214" t="s">
        <v>1727</v>
      </c>
      <c r="AT214">
        <v>557635</v>
      </c>
      <c r="AU214" t="s">
        <v>108</v>
      </c>
      <c r="AX214" t="s">
        <v>89</v>
      </c>
    </row>
    <row r="215" spans="1:50">
      <c r="A215" s="2">
        <v>4213138783</v>
      </c>
      <c r="B215">
        <v>4</v>
      </c>
      <c r="C215" s="1">
        <v>38394</v>
      </c>
      <c r="D215" s="1">
        <v>38394</v>
      </c>
      <c r="E215" s="1">
        <v>39124</v>
      </c>
      <c r="F215" t="s">
        <v>99</v>
      </c>
      <c r="G215" t="s">
        <v>270</v>
      </c>
      <c r="H215" t="s">
        <v>1807</v>
      </c>
      <c r="I215" t="s">
        <v>774</v>
      </c>
      <c r="J215">
        <v>102</v>
      </c>
      <c r="K215" t="s">
        <v>2200</v>
      </c>
      <c r="L215">
        <v>5950</v>
      </c>
      <c r="M215">
        <v>5950</v>
      </c>
      <c r="N215" t="s">
        <v>1734</v>
      </c>
      <c r="O215" t="s">
        <v>1823</v>
      </c>
      <c r="P215" t="s">
        <v>95</v>
      </c>
      <c r="Q215" t="s">
        <v>194</v>
      </c>
      <c r="R215" t="s">
        <v>1733</v>
      </c>
      <c r="S215" t="s">
        <v>2180</v>
      </c>
      <c r="T215" t="s">
        <v>89</v>
      </c>
      <c r="V215" t="s">
        <v>1809</v>
      </c>
      <c r="W215" t="s">
        <v>1808</v>
      </c>
      <c r="X215" t="s">
        <v>1731</v>
      </c>
      <c r="Y215" t="s">
        <v>1803</v>
      </c>
      <c r="Z215" t="s">
        <v>99</v>
      </c>
      <c r="AA215">
        <v>78401</v>
      </c>
      <c r="AH215" t="s">
        <v>2199</v>
      </c>
      <c r="AI215" t="s">
        <v>1727</v>
      </c>
      <c r="AJ215">
        <v>657</v>
      </c>
      <c r="AK215">
        <v>18422768</v>
      </c>
      <c r="AL215" t="b">
        <v>0</v>
      </c>
      <c r="AM215">
        <v>27.5055914</v>
      </c>
      <c r="AN215">
        <v>-98.353381900000002</v>
      </c>
      <c r="AO215" t="s">
        <v>1802</v>
      </c>
      <c r="AP215">
        <v>27.5055914</v>
      </c>
      <c r="AQ215">
        <v>-98.353381900000002</v>
      </c>
      <c r="AR215">
        <v>209800</v>
      </c>
      <c r="AS215" t="s">
        <v>1727</v>
      </c>
      <c r="AT215">
        <v>557587</v>
      </c>
      <c r="AU215" t="s">
        <v>96</v>
      </c>
      <c r="AX215" t="s">
        <v>89</v>
      </c>
    </row>
    <row r="216" spans="1:50">
      <c r="A216" s="2">
        <v>4213138782</v>
      </c>
      <c r="B216">
        <v>4</v>
      </c>
      <c r="C216" s="1">
        <v>38390</v>
      </c>
      <c r="D216" s="1">
        <v>38390</v>
      </c>
      <c r="E216" s="1">
        <v>39120</v>
      </c>
      <c r="F216" t="s">
        <v>99</v>
      </c>
      <c r="G216" t="s">
        <v>270</v>
      </c>
      <c r="H216" t="s">
        <v>1807</v>
      </c>
      <c r="I216" t="s">
        <v>774</v>
      </c>
      <c r="J216">
        <v>103</v>
      </c>
      <c r="K216" t="s">
        <v>766</v>
      </c>
      <c r="L216">
        <v>2900</v>
      </c>
      <c r="M216">
        <v>2900</v>
      </c>
      <c r="N216" t="s">
        <v>1734</v>
      </c>
      <c r="O216" t="s">
        <v>1823</v>
      </c>
      <c r="P216" t="s">
        <v>95</v>
      </c>
      <c r="Q216" t="s">
        <v>194</v>
      </c>
      <c r="R216" t="s">
        <v>1733</v>
      </c>
      <c r="S216" t="s">
        <v>2194</v>
      </c>
      <c r="T216" t="s">
        <v>89</v>
      </c>
      <c r="V216" t="s">
        <v>1809</v>
      </c>
      <c r="W216" t="s">
        <v>1808</v>
      </c>
      <c r="X216" t="s">
        <v>1731</v>
      </c>
      <c r="Y216" t="s">
        <v>1803</v>
      </c>
      <c r="Z216" t="s">
        <v>99</v>
      </c>
      <c r="AA216">
        <v>78401</v>
      </c>
      <c r="AH216" t="s">
        <v>2198</v>
      </c>
      <c r="AI216" t="s">
        <v>1727</v>
      </c>
      <c r="AJ216">
        <v>657</v>
      </c>
      <c r="AK216">
        <v>16046726</v>
      </c>
      <c r="AL216" t="b">
        <v>0</v>
      </c>
      <c r="AM216">
        <v>27.492348700000001</v>
      </c>
      <c r="AN216">
        <v>-98.385464400000004</v>
      </c>
      <c r="AO216" t="s">
        <v>1802</v>
      </c>
      <c r="AP216">
        <v>27.492348700000001</v>
      </c>
      <c r="AQ216">
        <v>-98.385464400000004</v>
      </c>
      <c r="AS216" t="s">
        <v>1727</v>
      </c>
      <c r="AT216">
        <v>557354</v>
      </c>
      <c r="AU216" t="s">
        <v>96</v>
      </c>
      <c r="AX216" t="s">
        <v>89</v>
      </c>
    </row>
    <row r="217" spans="1:50">
      <c r="A217" s="2">
        <v>4201530889</v>
      </c>
      <c r="B217">
        <v>3</v>
      </c>
      <c r="C217" s="1">
        <v>38386</v>
      </c>
      <c r="D217" s="1">
        <v>38386</v>
      </c>
      <c r="E217" s="1">
        <v>39116</v>
      </c>
      <c r="F217" t="s">
        <v>99</v>
      </c>
      <c r="G217" t="s">
        <v>236</v>
      </c>
      <c r="H217" t="s">
        <v>1807</v>
      </c>
      <c r="I217" t="s">
        <v>752</v>
      </c>
      <c r="J217">
        <v>6</v>
      </c>
      <c r="K217" t="s">
        <v>2197</v>
      </c>
      <c r="L217">
        <v>11000</v>
      </c>
      <c r="M217">
        <v>11000</v>
      </c>
      <c r="N217" t="s">
        <v>1734</v>
      </c>
      <c r="O217" t="s">
        <v>1823</v>
      </c>
      <c r="P217" t="s">
        <v>95</v>
      </c>
      <c r="Q217" t="s">
        <v>94</v>
      </c>
      <c r="R217" t="s">
        <v>1733</v>
      </c>
      <c r="S217" t="s">
        <v>2145</v>
      </c>
      <c r="T217" t="s">
        <v>89</v>
      </c>
      <c r="U217" s="1">
        <v>38464</v>
      </c>
      <c r="V217" t="s">
        <v>1809</v>
      </c>
      <c r="W217" t="s">
        <v>1808</v>
      </c>
      <c r="X217" t="s">
        <v>1731</v>
      </c>
      <c r="Y217" t="s">
        <v>1803</v>
      </c>
      <c r="Z217" t="s">
        <v>99</v>
      </c>
      <c r="AA217">
        <v>78401</v>
      </c>
      <c r="AC217">
        <v>179</v>
      </c>
      <c r="AG217">
        <v>2</v>
      </c>
      <c r="AH217" t="s">
        <v>2196</v>
      </c>
      <c r="AJ217">
        <v>214</v>
      </c>
      <c r="AK217">
        <v>17266978</v>
      </c>
      <c r="AM217">
        <v>29.757826900000001</v>
      </c>
      <c r="AN217">
        <v>-96.199272199999996</v>
      </c>
      <c r="AO217" t="s">
        <v>1802</v>
      </c>
      <c r="AP217">
        <v>29.758045500000001</v>
      </c>
      <c r="AQ217">
        <v>-96.199591400000003</v>
      </c>
      <c r="AR217">
        <v>210200</v>
      </c>
      <c r="AS217" t="s">
        <v>1727</v>
      </c>
      <c r="AT217">
        <v>557189</v>
      </c>
      <c r="AU217" t="s">
        <v>108</v>
      </c>
      <c r="AV217" t="s">
        <v>181</v>
      </c>
      <c r="AX217" t="s">
        <v>89</v>
      </c>
    </row>
    <row r="218" spans="1:50">
      <c r="A218" s="2">
        <v>4213138772</v>
      </c>
      <c r="B218">
        <v>4</v>
      </c>
      <c r="C218" s="1">
        <v>38376</v>
      </c>
      <c r="D218" s="1">
        <v>38376</v>
      </c>
      <c r="E218" s="1">
        <v>39106</v>
      </c>
      <c r="F218" t="s">
        <v>99</v>
      </c>
      <c r="G218" t="s">
        <v>270</v>
      </c>
      <c r="H218" t="s">
        <v>1807</v>
      </c>
      <c r="I218" t="s">
        <v>774</v>
      </c>
      <c r="J218">
        <v>114</v>
      </c>
      <c r="K218" t="s">
        <v>2195</v>
      </c>
      <c r="L218">
        <v>3700</v>
      </c>
      <c r="M218">
        <v>3700</v>
      </c>
      <c r="N218" t="s">
        <v>1734</v>
      </c>
      <c r="O218" t="s">
        <v>1823</v>
      </c>
      <c r="P218" t="s">
        <v>95</v>
      </c>
      <c r="Q218" t="s">
        <v>194</v>
      </c>
      <c r="R218" t="s">
        <v>1733</v>
      </c>
      <c r="S218" t="s">
        <v>2194</v>
      </c>
      <c r="T218" t="s">
        <v>89</v>
      </c>
      <c r="V218" t="s">
        <v>1809</v>
      </c>
      <c r="W218" t="s">
        <v>1808</v>
      </c>
      <c r="X218" t="s">
        <v>1731</v>
      </c>
      <c r="Y218" t="s">
        <v>1803</v>
      </c>
      <c r="Z218" t="s">
        <v>99</v>
      </c>
      <c r="AA218">
        <v>78401</v>
      </c>
      <c r="AH218" t="s">
        <v>2193</v>
      </c>
      <c r="AI218" t="s">
        <v>1727</v>
      </c>
      <c r="AJ218">
        <v>657</v>
      </c>
      <c r="AK218">
        <v>18253980</v>
      </c>
      <c r="AL218" t="b">
        <v>0</v>
      </c>
      <c r="AM218">
        <v>27.516166699999999</v>
      </c>
      <c r="AN218">
        <v>-98.3709329</v>
      </c>
      <c r="AO218" t="s">
        <v>1802</v>
      </c>
      <c r="AP218">
        <v>27.516166699999999</v>
      </c>
      <c r="AQ218">
        <v>-98.3709329</v>
      </c>
      <c r="AS218" t="s">
        <v>1727</v>
      </c>
      <c r="AT218">
        <v>556643</v>
      </c>
      <c r="AU218" t="s">
        <v>96</v>
      </c>
      <c r="AX218" t="s">
        <v>89</v>
      </c>
    </row>
    <row r="219" spans="1:50" hidden="1">
      <c r="A219" s="2">
        <v>4229132269</v>
      </c>
      <c r="B219">
        <v>3</v>
      </c>
      <c r="C219" s="1">
        <v>38364</v>
      </c>
      <c r="D219" s="1">
        <v>37633</v>
      </c>
      <c r="E219" s="1">
        <v>38364</v>
      </c>
      <c r="F219" t="s">
        <v>99</v>
      </c>
      <c r="G219" t="s">
        <v>492</v>
      </c>
      <c r="H219" t="s">
        <v>1737</v>
      </c>
      <c r="I219" t="s">
        <v>491</v>
      </c>
      <c r="J219">
        <v>32</v>
      </c>
      <c r="K219" t="s">
        <v>2192</v>
      </c>
      <c r="L219">
        <v>3200</v>
      </c>
      <c r="M219">
        <v>3200</v>
      </c>
      <c r="N219" t="s">
        <v>1869</v>
      </c>
      <c r="O219" t="s">
        <v>1823</v>
      </c>
      <c r="P219" t="s">
        <v>95</v>
      </c>
      <c r="Q219" t="s">
        <v>94</v>
      </c>
      <c r="R219" t="s">
        <v>1733</v>
      </c>
      <c r="S219" t="s">
        <v>2191</v>
      </c>
      <c r="T219" t="s">
        <v>495</v>
      </c>
      <c r="V219" t="s">
        <v>1809</v>
      </c>
      <c r="W219" t="s">
        <v>1808</v>
      </c>
      <c r="X219" t="s">
        <v>1821</v>
      </c>
      <c r="Y219" t="s">
        <v>1803</v>
      </c>
      <c r="Z219" t="s">
        <v>99</v>
      </c>
      <c r="AA219" t="s">
        <v>1820</v>
      </c>
      <c r="AC219">
        <v>123</v>
      </c>
      <c r="AG219">
        <v>3</v>
      </c>
      <c r="AH219" t="s">
        <v>2120</v>
      </c>
      <c r="AI219" t="s">
        <v>1727</v>
      </c>
      <c r="AJ219">
        <v>262</v>
      </c>
      <c r="AK219">
        <v>16676751</v>
      </c>
      <c r="AL219" t="b">
        <v>0</v>
      </c>
      <c r="AM219">
        <v>30.115647599999999</v>
      </c>
      <c r="AN219">
        <v>-94.986960499999995</v>
      </c>
      <c r="AO219" t="s">
        <v>1802</v>
      </c>
      <c r="AP219">
        <v>30.115647599999999</v>
      </c>
      <c r="AQ219">
        <v>-94.986960499999995</v>
      </c>
      <c r="AR219">
        <v>23140</v>
      </c>
      <c r="AS219" t="s">
        <v>1727</v>
      </c>
      <c r="AT219">
        <v>556077</v>
      </c>
      <c r="AU219" t="s">
        <v>108</v>
      </c>
      <c r="AX219" t="s">
        <v>495</v>
      </c>
    </row>
    <row r="220" spans="1:50">
      <c r="A220" s="2">
        <v>4228533124</v>
      </c>
      <c r="B220">
        <v>2</v>
      </c>
      <c r="C220" s="1">
        <v>38358</v>
      </c>
      <c r="D220" s="1">
        <v>38358</v>
      </c>
      <c r="E220" s="1">
        <v>39088</v>
      </c>
      <c r="F220" t="s">
        <v>99</v>
      </c>
      <c r="G220" t="s">
        <v>228</v>
      </c>
      <c r="H220" t="s">
        <v>1807</v>
      </c>
      <c r="I220" t="s">
        <v>686</v>
      </c>
      <c r="J220">
        <v>1</v>
      </c>
      <c r="K220" t="s">
        <v>162</v>
      </c>
      <c r="L220">
        <v>4500</v>
      </c>
      <c r="M220">
        <v>4500</v>
      </c>
      <c r="N220" t="s">
        <v>1734</v>
      </c>
      <c r="O220" t="s">
        <v>1823</v>
      </c>
      <c r="P220" t="s">
        <v>95</v>
      </c>
      <c r="Q220" t="s">
        <v>194</v>
      </c>
      <c r="R220" t="s">
        <v>1733</v>
      </c>
      <c r="S220" t="s">
        <v>2190</v>
      </c>
      <c r="T220" t="s">
        <v>89</v>
      </c>
      <c r="V220" t="s">
        <v>1809</v>
      </c>
      <c r="W220" t="s">
        <v>1808</v>
      </c>
      <c r="X220" t="s">
        <v>1731</v>
      </c>
      <c r="Y220" t="s">
        <v>1803</v>
      </c>
      <c r="Z220" t="s">
        <v>99</v>
      </c>
      <c r="AA220">
        <v>78401</v>
      </c>
      <c r="AH220" t="s">
        <v>2188</v>
      </c>
      <c r="AI220" t="s">
        <v>1727</v>
      </c>
      <c r="AJ220">
        <v>19</v>
      </c>
      <c r="AK220">
        <v>16975569</v>
      </c>
      <c r="AL220" t="b">
        <v>0</v>
      </c>
      <c r="AM220">
        <v>29.192066000000001</v>
      </c>
      <c r="AN220">
        <v>-96.761214300000006</v>
      </c>
      <c r="AO220" t="s">
        <v>1802</v>
      </c>
      <c r="AP220">
        <v>29.192066000000001</v>
      </c>
      <c r="AQ220">
        <v>-96.761214300000006</v>
      </c>
      <c r="AR220">
        <v>217734</v>
      </c>
      <c r="AS220" t="s">
        <v>1727</v>
      </c>
      <c r="AT220">
        <v>555812</v>
      </c>
      <c r="AU220" t="s">
        <v>96</v>
      </c>
      <c r="AV220" t="s">
        <v>164</v>
      </c>
      <c r="AW220" t="s">
        <v>163</v>
      </c>
      <c r="AX220" t="s">
        <v>89</v>
      </c>
    </row>
    <row r="221" spans="1:50">
      <c r="A221" s="2">
        <v>4228533123</v>
      </c>
      <c r="B221">
        <v>2</v>
      </c>
      <c r="C221" s="1">
        <v>38358</v>
      </c>
      <c r="E221" s="1">
        <v>39088</v>
      </c>
      <c r="F221" t="s">
        <v>99</v>
      </c>
      <c r="G221" t="s">
        <v>228</v>
      </c>
      <c r="H221" t="s">
        <v>1807</v>
      </c>
      <c r="I221" t="s">
        <v>735</v>
      </c>
      <c r="J221">
        <v>2</v>
      </c>
      <c r="L221">
        <v>4500</v>
      </c>
      <c r="M221">
        <v>4500</v>
      </c>
      <c r="N221" t="s">
        <v>1734</v>
      </c>
      <c r="O221" t="s">
        <v>93</v>
      </c>
      <c r="P221" t="s">
        <v>95</v>
      </c>
      <c r="Q221" t="s">
        <v>194</v>
      </c>
      <c r="R221" t="s">
        <v>1733</v>
      </c>
      <c r="S221" t="s">
        <v>2189</v>
      </c>
      <c r="T221" t="s">
        <v>89</v>
      </c>
      <c r="U221" s="1">
        <v>38610</v>
      </c>
      <c r="V221" t="s">
        <v>1809</v>
      </c>
      <c r="W221" t="s">
        <v>1808</v>
      </c>
      <c r="X221" t="s">
        <v>1731</v>
      </c>
      <c r="Y221" t="s">
        <v>1803</v>
      </c>
      <c r="Z221" t="s">
        <v>99</v>
      </c>
      <c r="AA221">
        <v>78401</v>
      </c>
      <c r="AH221" t="s">
        <v>2188</v>
      </c>
      <c r="AJ221">
        <v>19</v>
      </c>
      <c r="AK221">
        <v>17727092</v>
      </c>
      <c r="AM221">
        <v>29.194727</v>
      </c>
      <c r="AN221">
        <v>-96.773967999999996</v>
      </c>
      <c r="AO221" t="s">
        <v>1802</v>
      </c>
      <c r="AP221">
        <v>29.194727</v>
      </c>
      <c r="AQ221">
        <v>-96.773967999999996</v>
      </c>
      <c r="AR221">
        <v>217738</v>
      </c>
      <c r="AS221" t="s">
        <v>1727</v>
      </c>
      <c r="AT221">
        <v>555793</v>
      </c>
      <c r="AU221" t="s">
        <v>96</v>
      </c>
      <c r="AV221" t="s">
        <v>164</v>
      </c>
      <c r="AW221" t="s">
        <v>163</v>
      </c>
      <c r="AX221" t="s">
        <v>89</v>
      </c>
    </row>
    <row r="222" spans="1:50" hidden="1">
      <c r="A222" s="2">
        <v>4201530295</v>
      </c>
      <c r="B222">
        <v>3</v>
      </c>
      <c r="C222" s="1">
        <v>38335</v>
      </c>
      <c r="D222" s="1">
        <v>38335</v>
      </c>
      <c r="E222" s="1">
        <v>39065</v>
      </c>
      <c r="F222" t="s">
        <v>99</v>
      </c>
      <c r="G222" t="s">
        <v>236</v>
      </c>
      <c r="H222" t="s">
        <v>1807</v>
      </c>
      <c r="I222" t="s">
        <v>777</v>
      </c>
      <c r="J222">
        <v>1</v>
      </c>
      <c r="K222" t="s">
        <v>2187</v>
      </c>
      <c r="L222">
        <v>13500</v>
      </c>
      <c r="M222">
        <v>13500</v>
      </c>
      <c r="N222" t="s">
        <v>1869</v>
      </c>
      <c r="O222" t="s">
        <v>1823</v>
      </c>
      <c r="P222" t="s">
        <v>95</v>
      </c>
      <c r="Q222" t="s">
        <v>94</v>
      </c>
      <c r="R222" t="s">
        <v>1733</v>
      </c>
      <c r="S222" t="s">
        <v>2145</v>
      </c>
      <c r="T222" t="s">
        <v>89</v>
      </c>
      <c r="V222" t="s">
        <v>1809</v>
      </c>
      <c r="W222" t="s">
        <v>1808</v>
      </c>
      <c r="X222" t="s">
        <v>1731</v>
      </c>
      <c r="Y222" t="s">
        <v>1803</v>
      </c>
      <c r="Z222" t="s">
        <v>99</v>
      </c>
      <c r="AA222">
        <v>78401</v>
      </c>
      <c r="AH222" t="s">
        <v>2186</v>
      </c>
      <c r="AI222" t="s">
        <v>1727</v>
      </c>
      <c r="AJ222">
        <v>5</v>
      </c>
      <c r="AK222">
        <v>17006108</v>
      </c>
      <c r="AL222" t="b">
        <v>0</v>
      </c>
      <c r="AM222">
        <v>29.7605939</v>
      </c>
      <c r="AN222">
        <v>-96.189263100000005</v>
      </c>
      <c r="AO222" t="s">
        <v>1802</v>
      </c>
      <c r="AP222">
        <v>29.7605939</v>
      </c>
      <c r="AQ222">
        <v>-96.189263100000005</v>
      </c>
      <c r="AR222">
        <v>210199</v>
      </c>
      <c r="AS222" t="s">
        <v>1727</v>
      </c>
      <c r="AT222">
        <v>554837</v>
      </c>
      <c r="AU222" t="s">
        <v>108</v>
      </c>
      <c r="AV222" t="s">
        <v>181</v>
      </c>
      <c r="AX222" t="s">
        <v>89</v>
      </c>
    </row>
    <row r="223" spans="1:50" hidden="1">
      <c r="A223" s="2">
        <v>4212331885</v>
      </c>
      <c r="B223">
        <v>2</v>
      </c>
      <c r="C223" s="1">
        <v>38323</v>
      </c>
      <c r="D223" s="1">
        <v>38323</v>
      </c>
      <c r="E223" s="1">
        <v>39053</v>
      </c>
      <c r="F223" t="s">
        <v>99</v>
      </c>
      <c r="G223" t="s">
        <v>275</v>
      </c>
      <c r="H223" t="s">
        <v>1807</v>
      </c>
      <c r="I223" t="s">
        <v>813</v>
      </c>
      <c r="J223">
        <v>1</v>
      </c>
      <c r="K223" t="s">
        <v>356</v>
      </c>
      <c r="L223">
        <v>7554</v>
      </c>
      <c r="M223">
        <v>7554</v>
      </c>
      <c r="N223" t="s">
        <v>1869</v>
      </c>
      <c r="O223" t="s">
        <v>1823</v>
      </c>
      <c r="P223" t="s">
        <v>95</v>
      </c>
      <c r="Q223" t="s">
        <v>194</v>
      </c>
      <c r="R223" t="s">
        <v>1733</v>
      </c>
      <c r="S223" t="s">
        <v>2185</v>
      </c>
      <c r="T223" t="s">
        <v>89</v>
      </c>
      <c r="V223" t="s">
        <v>1809</v>
      </c>
      <c r="W223" t="s">
        <v>1808</v>
      </c>
      <c r="X223" t="s">
        <v>1731</v>
      </c>
      <c r="Y223" t="s">
        <v>1803</v>
      </c>
      <c r="Z223" t="s">
        <v>99</v>
      </c>
      <c r="AA223">
        <v>78401</v>
      </c>
      <c r="AH223" t="s">
        <v>2184</v>
      </c>
      <c r="AI223" t="s">
        <v>1727</v>
      </c>
      <c r="AJ223">
        <v>52</v>
      </c>
      <c r="AK223">
        <v>16890471</v>
      </c>
      <c r="AL223" t="b">
        <v>0</v>
      </c>
      <c r="AM223">
        <v>28.861675300000002</v>
      </c>
      <c r="AN223">
        <v>-97.554166100000003</v>
      </c>
      <c r="AO223" t="s">
        <v>1802</v>
      </c>
      <c r="AP223">
        <v>28.861675300000002</v>
      </c>
      <c r="AQ223">
        <v>-97.554166100000003</v>
      </c>
      <c r="AR223">
        <v>203190</v>
      </c>
      <c r="AS223" t="s">
        <v>1727</v>
      </c>
      <c r="AT223">
        <v>554318</v>
      </c>
      <c r="AU223" t="s">
        <v>96</v>
      </c>
      <c r="AV223" t="s">
        <v>164</v>
      </c>
      <c r="AW223" t="s">
        <v>163</v>
      </c>
      <c r="AX223" t="s">
        <v>89</v>
      </c>
    </row>
    <row r="224" spans="1:50">
      <c r="A224" s="2">
        <v>4235533683</v>
      </c>
      <c r="B224">
        <v>4</v>
      </c>
      <c r="C224" s="1">
        <v>38299</v>
      </c>
      <c r="D224" s="1">
        <v>38301</v>
      </c>
      <c r="E224" s="1">
        <v>39031</v>
      </c>
      <c r="F224" t="s">
        <v>99</v>
      </c>
      <c r="G224" t="s">
        <v>363</v>
      </c>
      <c r="H224" t="s">
        <v>1807</v>
      </c>
      <c r="I224" t="s">
        <v>742</v>
      </c>
      <c r="J224">
        <v>1</v>
      </c>
      <c r="K224" t="s">
        <v>689</v>
      </c>
      <c r="L224">
        <v>12200</v>
      </c>
      <c r="M224">
        <v>12200</v>
      </c>
      <c r="N224" t="s">
        <v>1734</v>
      </c>
      <c r="O224" t="s">
        <v>1823</v>
      </c>
      <c r="P224" t="s">
        <v>95</v>
      </c>
      <c r="Q224" t="s">
        <v>94</v>
      </c>
      <c r="R224" t="s">
        <v>1733</v>
      </c>
      <c r="S224" t="s">
        <v>690</v>
      </c>
      <c r="T224" t="s">
        <v>89</v>
      </c>
      <c r="U224" s="1">
        <v>38782</v>
      </c>
      <c r="V224" t="s">
        <v>2183</v>
      </c>
      <c r="W224" t="s">
        <v>2182</v>
      </c>
      <c r="X224" t="s">
        <v>1731</v>
      </c>
      <c r="Y224" t="s">
        <v>1803</v>
      </c>
      <c r="Z224" t="s">
        <v>99</v>
      </c>
      <c r="AA224">
        <v>78401</v>
      </c>
      <c r="AH224" t="s">
        <v>743</v>
      </c>
      <c r="AJ224">
        <v>62</v>
      </c>
      <c r="AK224">
        <v>16771247</v>
      </c>
      <c r="AM224">
        <v>27.793750800000002</v>
      </c>
      <c r="AN224">
        <v>-97.777662399999997</v>
      </c>
      <c r="AO224" t="s">
        <v>1802</v>
      </c>
      <c r="AP224">
        <v>27.793750800000002</v>
      </c>
      <c r="AQ224">
        <v>-97.777662399999997</v>
      </c>
      <c r="AR224">
        <v>13355</v>
      </c>
      <c r="AS224" t="s">
        <v>1727</v>
      </c>
      <c r="AT224">
        <v>553356</v>
      </c>
      <c r="AU224" t="s">
        <v>96</v>
      </c>
      <c r="AX224" t="s">
        <v>89</v>
      </c>
    </row>
    <row r="225" spans="1:50">
      <c r="A225" s="2">
        <v>4213138752</v>
      </c>
      <c r="B225">
        <v>4</v>
      </c>
      <c r="C225" s="1">
        <v>38289</v>
      </c>
      <c r="D225" s="1">
        <v>38289</v>
      </c>
      <c r="E225" s="1">
        <v>39019</v>
      </c>
      <c r="F225" t="s">
        <v>99</v>
      </c>
      <c r="G225" t="s">
        <v>270</v>
      </c>
      <c r="H225" t="s">
        <v>1807</v>
      </c>
      <c r="I225" t="s">
        <v>774</v>
      </c>
      <c r="J225">
        <v>101</v>
      </c>
      <c r="K225" t="s">
        <v>2181</v>
      </c>
      <c r="L225">
        <v>13000</v>
      </c>
      <c r="M225">
        <v>13000</v>
      </c>
      <c r="N225" t="s">
        <v>1734</v>
      </c>
      <c r="O225" t="s">
        <v>1823</v>
      </c>
      <c r="P225" t="s">
        <v>95</v>
      </c>
      <c r="Q225" t="s">
        <v>194</v>
      </c>
      <c r="R225" t="s">
        <v>1733</v>
      </c>
      <c r="S225" t="s">
        <v>2180</v>
      </c>
      <c r="T225" t="s">
        <v>89</v>
      </c>
      <c r="U225" s="1">
        <v>38401</v>
      </c>
      <c r="V225" t="s">
        <v>1809</v>
      </c>
      <c r="W225" t="s">
        <v>1808</v>
      </c>
      <c r="X225" t="s">
        <v>1731</v>
      </c>
      <c r="Y225" t="s">
        <v>1803</v>
      </c>
      <c r="Z225" t="s">
        <v>99</v>
      </c>
      <c r="AA225">
        <v>78401</v>
      </c>
      <c r="AG225">
        <v>64</v>
      </c>
      <c r="AH225" t="s">
        <v>2179</v>
      </c>
      <c r="AJ225">
        <v>657</v>
      </c>
      <c r="AK225">
        <v>18584416</v>
      </c>
      <c r="AM225">
        <v>27.4759837</v>
      </c>
      <c r="AN225">
        <v>-98.357747599999996</v>
      </c>
      <c r="AO225" t="s">
        <v>1802</v>
      </c>
      <c r="AP225">
        <v>27.476600300000001</v>
      </c>
      <c r="AQ225">
        <v>-98.357802199999995</v>
      </c>
      <c r="AR225">
        <v>208062</v>
      </c>
      <c r="AS225" t="s">
        <v>1727</v>
      </c>
      <c r="AT225">
        <v>552991</v>
      </c>
      <c r="AU225" t="s">
        <v>96</v>
      </c>
      <c r="AX225" t="s">
        <v>89</v>
      </c>
    </row>
    <row r="226" spans="1:50">
      <c r="A226" s="2">
        <v>4213138751</v>
      </c>
      <c r="B226">
        <v>4</v>
      </c>
      <c r="C226" s="1">
        <v>38279</v>
      </c>
      <c r="D226" s="1">
        <v>38279</v>
      </c>
      <c r="E226" s="1">
        <v>39009</v>
      </c>
      <c r="F226" t="s">
        <v>99</v>
      </c>
      <c r="G226" t="s">
        <v>270</v>
      </c>
      <c r="H226" t="s">
        <v>1807</v>
      </c>
      <c r="I226" t="s">
        <v>774</v>
      </c>
      <c r="J226">
        <v>104</v>
      </c>
      <c r="K226" t="s">
        <v>2178</v>
      </c>
      <c r="L226">
        <v>7500</v>
      </c>
      <c r="M226">
        <v>7500</v>
      </c>
      <c r="N226" t="s">
        <v>1734</v>
      </c>
      <c r="O226" t="s">
        <v>1823</v>
      </c>
      <c r="P226" t="s">
        <v>95</v>
      </c>
      <c r="Q226" t="s">
        <v>194</v>
      </c>
      <c r="R226" t="s">
        <v>1733</v>
      </c>
      <c r="S226" t="s">
        <v>2177</v>
      </c>
      <c r="T226" t="s">
        <v>89</v>
      </c>
      <c r="U226" s="1">
        <v>38363</v>
      </c>
      <c r="V226" t="s">
        <v>1809</v>
      </c>
      <c r="W226" t="s">
        <v>1808</v>
      </c>
      <c r="X226" t="s">
        <v>1731</v>
      </c>
      <c r="Y226" t="s">
        <v>1803</v>
      </c>
      <c r="Z226" t="s">
        <v>99</v>
      </c>
      <c r="AA226">
        <v>78401</v>
      </c>
      <c r="AH226" t="s">
        <v>2176</v>
      </c>
      <c r="AJ226">
        <v>657</v>
      </c>
      <c r="AK226">
        <v>17487332</v>
      </c>
      <c r="AM226">
        <v>27.489883800000001</v>
      </c>
      <c r="AN226">
        <v>-98.363658700000002</v>
      </c>
      <c r="AO226" t="s">
        <v>1802</v>
      </c>
      <c r="AP226">
        <v>27.489883800000001</v>
      </c>
      <c r="AQ226">
        <v>-98.363658700000002</v>
      </c>
      <c r="AR226">
        <v>208061</v>
      </c>
      <c r="AS226" t="s">
        <v>1727</v>
      </c>
      <c r="AT226">
        <v>552503</v>
      </c>
      <c r="AU226" t="s">
        <v>96</v>
      </c>
      <c r="AX226" t="s">
        <v>89</v>
      </c>
    </row>
    <row r="227" spans="1:50" hidden="1">
      <c r="A227" s="2">
        <v>4212330992</v>
      </c>
      <c r="B227">
        <v>2</v>
      </c>
      <c r="C227" s="1">
        <v>38278</v>
      </c>
      <c r="D227" s="1">
        <v>38278</v>
      </c>
      <c r="E227" s="1">
        <v>39008</v>
      </c>
      <c r="F227" t="s">
        <v>99</v>
      </c>
      <c r="G227" t="s">
        <v>275</v>
      </c>
      <c r="H227" t="s">
        <v>1807</v>
      </c>
      <c r="I227" t="s">
        <v>779</v>
      </c>
      <c r="J227">
        <v>1</v>
      </c>
      <c r="K227" t="s">
        <v>162</v>
      </c>
      <c r="L227">
        <v>5500</v>
      </c>
      <c r="M227">
        <v>5500</v>
      </c>
      <c r="N227" t="s">
        <v>1863</v>
      </c>
      <c r="O227" t="s">
        <v>1823</v>
      </c>
      <c r="P227" t="s">
        <v>95</v>
      </c>
      <c r="Q227" t="s">
        <v>94</v>
      </c>
      <c r="R227" t="s">
        <v>1733</v>
      </c>
      <c r="S227" t="s">
        <v>1852</v>
      </c>
      <c r="T227" t="s">
        <v>89</v>
      </c>
      <c r="V227" t="s">
        <v>1809</v>
      </c>
      <c r="W227" t="s">
        <v>1808</v>
      </c>
      <c r="X227" t="s">
        <v>1731</v>
      </c>
      <c r="Y227" t="s">
        <v>1803</v>
      </c>
      <c r="Z227" t="s">
        <v>99</v>
      </c>
      <c r="AA227">
        <v>78401</v>
      </c>
      <c r="AH227" t="s">
        <v>2175</v>
      </c>
      <c r="AI227" t="s">
        <v>1727</v>
      </c>
      <c r="AJ227">
        <v>335</v>
      </c>
      <c r="AK227">
        <v>17402392</v>
      </c>
      <c r="AL227" t="b">
        <v>0</v>
      </c>
      <c r="AM227">
        <v>28.953712199999998</v>
      </c>
      <c r="AN227">
        <v>-97.321757399999996</v>
      </c>
      <c r="AO227" t="s">
        <v>1802</v>
      </c>
      <c r="AP227">
        <v>28.953712199999998</v>
      </c>
      <c r="AQ227">
        <v>-97.321757399999996</v>
      </c>
      <c r="AR227">
        <v>207897</v>
      </c>
      <c r="AS227" t="s">
        <v>1727</v>
      </c>
      <c r="AT227">
        <v>552410</v>
      </c>
      <c r="AU227" t="s">
        <v>96</v>
      </c>
      <c r="AV227" t="s">
        <v>164</v>
      </c>
      <c r="AW227" t="s">
        <v>163</v>
      </c>
      <c r="AX227" t="s">
        <v>89</v>
      </c>
    </row>
    <row r="228" spans="1:50" hidden="1">
      <c r="A228" s="2">
        <v>4201500262</v>
      </c>
      <c r="B228">
        <v>3</v>
      </c>
      <c r="C228" s="1">
        <v>38271</v>
      </c>
      <c r="D228" s="1">
        <v>38271</v>
      </c>
      <c r="E228" s="1">
        <v>39241</v>
      </c>
      <c r="F228" t="s">
        <v>99</v>
      </c>
      <c r="G228" t="s">
        <v>236</v>
      </c>
      <c r="H228" t="s">
        <v>1807</v>
      </c>
      <c r="I228" t="s">
        <v>752</v>
      </c>
      <c r="J228">
        <v>2</v>
      </c>
      <c r="K228" t="s">
        <v>2174</v>
      </c>
      <c r="L228">
        <v>10884</v>
      </c>
      <c r="M228">
        <v>10884</v>
      </c>
      <c r="N228" t="s">
        <v>1741</v>
      </c>
      <c r="O228" t="s">
        <v>1823</v>
      </c>
      <c r="P228" t="s">
        <v>95</v>
      </c>
      <c r="Q228" t="s">
        <v>94</v>
      </c>
      <c r="R228" t="s">
        <v>1733</v>
      </c>
      <c r="S228" t="s">
        <v>2145</v>
      </c>
      <c r="T228" t="s">
        <v>89</v>
      </c>
      <c r="U228" s="1">
        <v>38831</v>
      </c>
      <c r="V228" t="s">
        <v>1809</v>
      </c>
      <c r="W228" t="s">
        <v>1808</v>
      </c>
      <c r="X228" t="s">
        <v>1731</v>
      </c>
      <c r="Y228" t="s">
        <v>1803</v>
      </c>
      <c r="Z228" t="s">
        <v>99</v>
      </c>
      <c r="AA228">
        <v>78401</v>
      </c>
      <c r="AC228">
        <v>179</v>
      </c>
      <c r="AG228">
        <v>2</v>
      </c>
      <c r="AH228" t="s">
        <v>152</v>
      </c>
      <c r="AJ228">
        <v>214</v>
      </c>
      <c r="AK228">
        <v>17250541</v>
      </c>
      <c r="AM228">
        <v>29.760844899999999</v>
      </c>
      <c r="AN228">
        <v>-96.201915299999996</v>
      </c>
      <c r="AO228" t="s">
        <v>1802</v>
      </c>
      <c r="AP228">
        <v>29.760844899999999</v>
      </c>
      <c r="AQ228">
        <v>-96.201915299999996</v>
      </c>
      <c r="AR228">
        <v>215622</v>
      </c>
      <c r="AS228" t="s">
        <v>1727</v>
      </c>
      <c r="AT228">
        <v>552118</v>
      </c>
      <c r="AU228" t="s">
        <v>108</v>
      </c>
      <c r="AV228" t="s">
        <v>181</v>
      </c>
      <c r="AX228" t="s">
        <v>89</v>
      </c>
    </row>
    <row r="229" spans="1:50" hidden="1">
      <c r="A229" s="2">
        <v>4221530887</v>
      </c>
      <c r="B229">
        <v>4</v>
      </c>
      <c r="C229" s="1">
        <v>38260</v>
      </c>
      <c r="D229" s="1">
        <v>38260</v>
      </c>
      <c r="E229" s="1">
        <v>38990</v>
      </c>
      <c r="F229" t="s">
        <v>99</v>
      </c>
      <c r="G229" t="s">
        <v>443</v>
      </c>
      <c r="H229" t="s">
        <v>1807</v>
      </c>
      <c r="I229" t="s">
        <v>2173</v>
      </c>
      <c r="J229">
        <v>1</v>
      </c>
      <c r="K229" t="s">
        <v>1028</v>
      </c>
      <c r="L229">
        <v>14325</v>
      </c>
      <c r="M229">
        <v>14325</v>
      </c>
      <c r="N229" t="s">
        <v>1863</v>
      </c>
      <c r="O229" t="s">
        <v>1823</v>
      </c>
      <c r="P229" t="s">
        <v>95</v>
      </c>
      <c r="Q229" t="s">
        <v>194</v>
      </c>
      <c r="R229" t="s">
        <v>1733</v>
      </c>
      <c r="S229" t="s">
        <v>2172</v>
      </c>
      <c r="T229" t="s">
        <v>89</v>
      </c>
      <c r="V229" t="s">
        <v>1809</v>
      </c>
      <c r="W229" t="s">
        <v>1808</v>
      </c>
      <c r="X229" t="s">
        <v>1731</v>
      </c>
      <c r="Y229" t="s">
        <v>1803</v>
      </c>
      <c r="Z229" t="s">
        <v>99</v>
      </c>
      <c r="AA229">
        <v>78401</v>
      </c>
      <c r="AC229" t="s">
        <v>2171</v>
      </c>
      <c r="AH229" t="s">
        <v>1030</v>
      </c>
      <c r="AI229" t="s">
        <v>1727</v>
      </c>
      <c r="AJ229">
        <v>227</v>
      </c>
      <c r="AK229">
        <v>16954738</v>
      </c>
      <c r="AL229" t="b">
        <v>0</v>
      </c>
      <c r="AM229">
        <v>26.470091499999999</v>
      </c>
      <c r="AN229">
        <v>-98.371158699999995</v>
      </c>
      <c r="AO229" t="s">
        <v>1802</v>
      </c>
      <c r="AP229">
        <v>26.470091499999999</v>
      </c>
      <c r="AQ229">
        <v>-98.371158699999995</v>
      </c>
      <c r="AR229">
        <v>84113</v>
      </c>
      <c r="AS229" t="s">
        <v>1727</v>
      </c>
      <c r="AT229">
        <v>551755</v>
      </c>
      <c r="AU229" t="s">
        <v>96</v>
      </c>
      <c r="AX229" t="s">
        <v>89</v>
      </c>
    </row>
    <row r="230" spans="1:50" hidden="1">
      <c r="A230" s="2">
        <v>4208930650</v>
      </c>
      <c r="B230">
        <v>3</v>
      </c>
      <c r="C230" s="1">
        <v>38260</v>
      </c>
      <c r="D230" s="1">
        <v>38260</v>
      </c>
      <c r="E230" s="1">
        <v>38990</v>
      </c>
      <c r="F230" t="s">
        <v>99</v>
      </c>
      <c r="G230" t="s">
        <v>179</v>
      </c>
      <c r="H230" t="s">
        <v>1807</v>
      </c>
      <c r="I230" t="s">
        <v>793</v>
      </c>
      <c r="J230">
        <v>2</v>
      </c>
      <c r="K230" t="s">
        <v>364</v>
      </c>
      <c r="L230">
        <v>16200</v>
      </c>
      <c r="M230">
        <v>16200</v>
      </c>
      <c r="N230" t="s">
        <v>1869</v>
      </c>
      <c r="O230" t="s">
        <v>1823</v>
      </c>
      <c r="P230" t="s">
        <v>95</v>
      </c>
      <c r="Q230" t="s">
        <v>94</v>
      </c>
      <c r="R230" t="s">
        <v>1733</v>
      </c>
      <c r="S230" t="s">
        <v>2170</v>
      </c>
      <c r="T230" t="s">
        <v>89</v>
      </c>
      <c r="V230" t="s">
        <v>1809</v>
      </c>
      <c r="W230" t="s">
        <v>1808</v>
      </c>
      <c r="X230" t="s">
        <v>1731</v>
      </c>
      <c r="Y230" t="s">
        <v>1803</v>
      </c>
      <c r="Z230" t="s">
        <v>99</v>
      </c>
      <c r="AA230">
        <v>78401</v>
      </c>
      <c r="AH230" t="s">
        <v>2099</v>
      </c>
      <c r="AI230" t="s">
        <v>1727</v>
      </c>
      <c r="AJ230">
        <v>163</v>
      </c>
      <c r="AK230">
        <v>18241699</v>
      </c>
      <c r="AL230" t="b">
        <v>0</v>
      </c>
      <c r="AM230">
        <v>29.653923299999999</v>
      </c>
      <c r="AN230">
        <v>-96.663258999999996</v>
      </c>
      <c r="AO230" t="s">
        <v>1802</v>
      </c>
      <c r="AP230">
        <v>29.653923299999999</v>
      </c>
      <c r="AQ230">
        <v>-96.663258999999996</v>
      </c>
      <c r="AR230">
        <v>205418</v>
      </c>
      <c r="AS230" t="s">
        <v>1727</v>
      </c>
      <c r="AT230">
        <v>551756</v>
      </c>
      <c r="AU230" t="s">
        <v>108</v>
      </c>
      <c r="AV230" t="s">
        <v>181</v>
      </c>
      <c r="AX230" t="s">
        <v>89</v>
      </c>
    </row>
    <row r="231" spans="1:50">
      <c r="A231" s="2">
        <v>4213138744</v>
      </c>
      <c r="B231">
        <v>4</v>
      </c>
      <c r="C231" s="1">
        <v>38260</v>
      </c>
      <c r="D231" s="1">
        <v>38260</v>
      </c>
      <c r="E231" s="1">
        <v>38990</v>
      </c>
      <c r="F231" t="s">
        <v>99</v>
      </c>
      <c r="G231" t="s">
        <v>270</v>
      </c>
      <c r="H231" t="s">
        <v>1807</v>
      </c>
      <c r="I231" t="s">
        <v>771</v>
      </c>
      <c r="J231">
        <v>107</v>
      </c>
      <c r="K231" t="s">
        <v>2166</v>
      </c>
      <c r="L231">
        <v>6900</v>
      </c>
      <c r="M231">
        <v>6900</v>
      </c>
      <c r="N231" t="s">
        <v>1734</v>
      </c>
      <c r="O231" t="s">
        <v>1823</v>
      </c>
      <c r="P231" t="s">
        <v>95</v>
      </c>
      <c r="Q231" t="s">
        <v>194</v>
      </c>
      <c r="R231" t="s">
        <v>1733</v>
      </c>
      <c r="S231" t="s">
        <v>2169</v>
      </c>
      <c r="T231" t="s">
        <v>89</v>
      </c>
      <c r="U231" s="1">
        <v>38301</v>
      </c>
      <c r="V231" t="s">
        <v>1809</v>
      </c>
      <c r="W231" t="s">
        <v>1808</v>
      </c>
      <c r="X231" t="s">
        <v>1731</v>
      </c>
      <c r="Y231" t="s">
        <v>1803</v>
      </c>
      <c r="Z231" t="s">
        <v>99</v>
      </c>
      <c r="AA231">
        <v>78401</v>
      </c>
      <c r="AH231" t="s">
        <v>2168</v>
      </c>
      <c r="AJ231">
        <v>657</v>
      </c>
      <c r="AK231">
        <v>17196396</v>
      </c>
      <c r="AM231">
        <v>27.524120400000001</v>
      </c>
      <c r="AN231">
        <v>-98.398702</v>
      </c>
      <c r="AO231" t="s">
        <v>1802</v>
      </c>
      <c r="AP231">
        <v>27.524120400000001</v>
      </c>
      <c r="AQ231">
        <v>-98.398702</v>
      </c>
      <c r="AR231">
        <v>205938</v>
      </c>
      <c r="AS231" t="s">
        <v>1727</v>
      </c>
      <c r="AT231">
        <v>551757</v>
      </c>
      <c r="AU231" t="s">
        <v>96</v>
      </c>
      <c r="AX231" t="s">
        <v>89</v>
      </c>
    </row>
    <row r="232" spans="1:50" hidden="1">
      <c r="A232" s="2">
        <v>4223933249</v>
      </c>
      <c r="B232">
        <v>2</v>
      </c>
      <c r="C232" s="1">
        <v>38246</v>
      </c>
      <c r="D232" s="1">
        <v>38246</v>
      </c>
      <c r="E232" s="1">
        <v>38976</v>
      </c>
      <c r="F232" t="s">
        <v>99</v>
      </c>
      <c r="G232" t="s">
        <v>246</v>
      </c>
      <c r="H232" t="s">
        <v>1807</v>
      </c>
      <c r="I232" t="s">
        <v>818</v>
      </c>
      <c r="J232">
        <v>1</v>
      </c>
      <c r="K232" t="s">
        <v>2167</v>
      </c>
      <c r="L232">
        <v>9321</v>
      </c>
      <c r="N232" t="s">
        <v>1869</v>
      </c>
      <c r="O232" t="s">
        <v>1823</v>
      </c>
      <c r="P232" t="s">
        <v>119</v>
      </c>
      <c r="Q232" t="s">
        <v>194</v>
      </c>
      <c r="R232" t="s">
        <v>1733</v>
      </c>
      <c r="S232" t="s">
        <v>2150</v>
      </c>
      <c r="T232" t="s">
        <v>89</v>
      </c>
      <c r="V232" t="s">
        <v>1809</v>
      </c>
      <c r="W232" t="s">
        <v>1808</v>
      </c>
      <c r="X232" t="s">
        <v>1731</v>
      </c>
      <c r="Y232" t="s">
        <v>1803</v>
      </c>
      <c r="Z232" t="s">
        <v>99</v>
      </c>
      <c r="AA232">
        <v>78401</v>
      </c>
      <c r="AH232" t="s">
        <v>2149</v>
      </c>
      <c r="AJ232">
        <v>90</v>
      </c>
      <c r="AK232">
        <v>18814140</v>
      </c>
      <c r="AL232" t="b">
        <v>0</v>
      </c>
      <c r="AM232">
        <v>28.681676499999998</v>
      </c>
      <c r="AN232">
        <v>-96.385444000000007</v>
      </c>
      <c r="AO232" t="s">
        <v>1802</v>
      </c>
      <c r="AP232">
        <v>28.680261900000001</v>
      </c>
      <c r="AQ232">
        <v>-96.386585499999995</v>
      </c>
      <c r="AR232">
        <v>8915</v>
      </c>
      <c r="AS232" t="s">
        <v>1727</v>
      </c>
      <c r="AT232">
        <v>551118</v>
      </c>
      <c r="AU232" t="s">
        <v>96</v>
      </c>
      <c r="AX232" t="s">
        <v>89</v>
      </c>
    </row>
    <row r="233" spans="1:50">
      <c r="A233" s="2">
        <v>4213138741</v>
      </c>
      <c r="B233">
        <v>4</v>
      </c>
      <c r="C233" s="1">
        <v>38245</v>
      </c>
      <c r="D233" s="1">
        <v>38245</v>
      </c>
      <c r="E233" s="1">
        <v>38975</v>
      </c>
      <c r="F233" t="s">
        <v>99</v>
      </c>
      <c r="G233" t="s">
        <v>270</v>
      </c>
      <c r="H233" t="s">
        <v>1807</v>
      </c>
      <c r="I233" t="s">
        <v>774</v>
      </c>
      <c r="J233">
        <v>113</v>
      </c>
      <c r="K233" t="s">
        <v>2166</v>
      </c>
      <c r="L233">
        <v>6900</v>
      </c>
      <c r="M233">
        <v>6900</v>
      </c>
      <c r="N233" t="s">
        <v>1734</v>
      </c>
      <c r="O233" t="s">
        <v>1823</v>
      </c>
      <c r="P233" t="s">
        <v>95</v>
      </c>
      <c r="Q233" t="s">
        <v>194</v>
      </c>
      <c r="R233" t="s">
        <v>1733</v>
      </c>
      <c r="S233" t="s">
        <v>2165</v>
      </c>
      <c r="T233" t="s">
        <v>89</v>
      </c>
      <c r="V233" t="s">
        <v>1809</v>
      </c>
      <c r="W233" t="s">
        <v>1808</v>
      </c>
      <c r="X233" t="s">
        <v>1731</v>
      </c>
      <c r="Y233" t="s">
        <v>1803</v>
      </c>
      <c r="Z233" t="s">
        <v>99</v>
      </c>
      <c r="AA233">
        <v>78401</v>
      </c>
      <c r="AG233" t="s">
        <v>2164</v>
      </c>
      <c r="AH233" t="s">
        <v>2163</v>
      </c>
      <c r="AI233" t="s">
        <v>1727</v>
      </c>
      <c r="AJ233">
        <v>657</v>
      </c>
      <c r="AK233">
        <v>16046724</v>
      </c>
      <c r="AL233" t="b">
        <v>0</v>
      </c>
      <c r="AM233">
        <v>27.515713099999999</v>
      </c>
      <c r="AN233">
        <v>-98.387489099999996</v>
      </c>
      <c r="AO233" t="s">
        <v>1802</v>
      </c>
      <c r="AP233">
        <v>27.515713099999999</v>
      </c>
      <c r="AQ233">
        <v>-98.387489099999996</v>
      </c>
      <c r="AS233" t="s">
        <v>1727</v>
      </c>
      <c r="AT233">
        <v>551038</v>
      </c>
      <c r="AU233" t="s">
        <v>96</v>
      </c>
      <c r="AX233" t="s">
        <v>89</v>
      </c>
    </row>
    <row r="234" spans="1:50" hidden="1">
      <c r="A234" s="2">
        <v>4229132345</v>
      </c>
      <c r="B234">
        <v>3</v>
      </c>
      <c r="C234" s="1">
        <v>38233</v>
      </c>
      <c r="D234" s="1">
        <v>38233</v>
      </c>
      <c r="E234" s="1">
        <v>38963</v>
      </c>
      <c r="F234" t="s">
        <v>99</v>
      </c>
      <c r="G234" t="s">
        <v>492</v>
      </c>
      <c r="H234" t="s">
        <v>1807</v>
      </c>
      <c r="I234" t="s">
        <v>781</v>
      </c>
      <c r="J234">
        <v>1</v>
      </c>
      <c r="K234" t="s">
        <v>2162</v>
      </c>
      <c r="L234">
        <v>10000</v>
      </c>
      <c r="M234">
        <v>10000</v>
      </c>
      <c r="N234" t="s">
        <v>1869</v>
      </c>
      <c r="O234" t="s">
        <v>1823</v>
      </c>
      <c r="P234" t="s">
        <v>95</v>
      </c>
      <c r="Q234" t="s">
        <v>2161</v>
      </c>
      <c r="R234" t="s">
        <v>1733</v>
      </c>
      <c r="S234" t="s">
        <v>2160</v>
      </c>
      <c r="T234" t="s">
        <v>89</v>
      </c>
      <c r="V234" t="s">
        <v>1809</v>
      </c>
      <c r="W234" t="s">
        <v>1808</v>
      </c>
      <c r="X234" t="s">
        <v>1731</v>
      </c>
      <c r="Y234" t="s">
        <v>1803</v>
      </c>
      <c r="Z234" t="s">
        <v>99</v>
      </c>
      <c r="AA234">
        <v>78401</v>
      </c>
      <c r="AH234" t="s">
        <v>2159</v>
      </c>
      <c r="AI234" t="s">
        <v>1727</v>
      </c>
      <c r="AJ234">
        <v>24</v>
      </c>
      <c r="AK234">
        <v>18423088</v>
      </c>
      <c r="AL234" t="b">
        <v>0</v>
      </c>
      <c r="AM234">
        <v>30.3485485</v>
      </c>
      <c r="AN234">
        <v>-95.025568699999994</v>
      </c>
      <c r="AO234" t="s">
        <v>1802</v>
      </c>
      <c r="AP234">
        <v>30.343739599999999</v>
      </c>
      <c r="AQ234">
        <v>-95.023180999999994</v>
      </c>
      <c r="AR234">
        <v>24669</v>
      </c>
      <c r="AS234" t="s">
        <v>1727</v>
      </c>
      <c r="AT234">
        <v>550509</v>
      </c>
      <c r="AU234" t="s">
        <v>108</v>
      </c>
      <c r="AX234" t="s">
        <v>89</v>
      </c>
    </row>
    <row r="235" spans="1:50">
      <c r="A235" s="2">
        <v>4201530873</v>
      </c>
      <c r="B235">
        <v>3</v>
      </c>
      <c r="C235" s="1">
        <v>38205</v>
      </c>
      <c r="D235" s="1">
        <v>38205</v>
      </c>
      <c r="E235" s="1">
        <v>39204</v>
      </c>
      <c r="F235" t="s">
        <v>99</v>
      </c>
      <c r="G235" t="s">
        <v>236</v>
      </c>
      <c r="H235" t="s">
        <v>1807</v>
      </c>
      <c r="I235" t="s">
        <v>754</v>
      </c>
      <c r="J235">
        <v>1</v>
      </c>
      <c r="K235" t="s">
        <v>162</v>
      </c>
      <c r="L235">
        <v>10858</v>
      </c>
      <c r="M235">
        <v>10858</v>
      </c>
      <c r="N235" t="s">
        <v>1734</v>
      </c>
      <c r="O235" t="s">
        <v>1823</v>
      </c>
      <c r="P235" t="s">
        <v>95</v>
      </c>
      <c r="Q235" t="s">
        <v>194</v>
      </c>
      <c r="R235" t="s">
        <v>1733</v>
      </c>
      <c r="S235" t="s">
        <v>2145</v>
      </c>
      <c r="T235" t="s">
        <v>89</v>
      </c>
      <c r="U235" s="1">
        <v>38771</v>
      </c>
      <c r="V235" t="s">
        <v>1809</v>
      </c>
      <c r="W235" t="s">
        <v>1808</v>
      </c>
      <c r="X235" t="s">
        <v>1731</v>
      </c>
      <c r="Y235" t="s">
        <v>1803</v>
      </c>
      <c r="Z235" t="s">
        <v>99</v>
      </c>
      <c r="AA235">
        <v>78401</v>
      </c>
      <c r="AC235">
        <v>163</v>
      </c>
      <c r="AG235">
        <v>2</v>
      </c>
      <c r="AH235" t="s">
        <v>152</v>
      </c>
      <c r="AJ235">
        <v>206</v>
      </c>
      <c r="AK235">
        <v>17443778</v>
      </c>
      <c r="AM235">
        <v>29.773352899999999</v>
      </c>
      <c r="AN235">
        <v>-96.212654200000003</v>
      </c>
      <c r="AO235" t="s">
        <v>1802</v>
      </c>
      <c r="AP235">
        <v>29.773352899999999</v>
      </c>
      <c r="AQ235">
        <v>-96.212654200000003</v>
      </c>
      <c r="AR235">
        <v>214501</v>
      </c>
      <c r="AS235" t="s">
        <v>1727</v>
      </c>
      <c r="AT235">
        <v>549263</v>
      </c>
      <c r="AU235" t="s">
        <v>108</v>
      </c>
      <c r="AV235" t="s">
        <v>181</v>
      </c>
      <c r="AX235" t="s">
        <v>89</v>
      </c>
    </row>
    <row r="236" spans="1:50">
      <c r="A236" s="2">
        <v>4201530863</v>
      </c>
      <c r="B236">
        <v>3</v>
      </c>
      <c r="C236" s="1">
        <v>38110</v>
      </c>
      <c r="D236" s="1">
        <v>38110</v>
      </c>
      <c r="E236" s="1">
        <v>38840</v>
      </c>
      <c r="F236" t="s">
        <v>99</v>
      </c>
      <c r="G236" t="s">
        <v>236</v>
      </c>
      <c r="H236" t="s">
        <v>1807</v>
      </c>
      <c r="I236" t="s">
        <v>812</v>
      </c>
      <c r="J236">
        <v>1</v>
      </c>
      <c r="K236" t="s">
        <v>2158</v>
      </c>
      <c r="L236">
        <v>10800</v>
      </c>
      <c r="M236">
        <v>10800</v>
      </c>
      <c r="N236" t="s">
        <v>1734</v>
      </c>
      <c r="O236" t="s">
        <v>1823</v>
      </c>
      <c r="P236" t="s">
        <v>95</v>
      </c>
      <c r="Q236" t="s">
        <v>194</v>
      </c>
      <c r="R236" t="s">
        <v>1733</v>
      </c>
      <c r="S236" t="s">
        <v>2145</v>
      </c>
      <c r="T236" t="s">
        <v>89</v>
      </c>
      <c r="V236" t="s">
        <v>2048</v>
      </c>
      <c r="W236" t="s">
        <v>1808</v>
      </c>
      <c r="X236" t="s">
        <v>1731</v>
      </c>
      <c r="Y236" t="s">
        <v>1803</v>
      </c>
      <c r="Z236" t="s">
        <v>99</v>
      </c>
      <c r="AA236">
        <v>78401</v>
      </c>
      <c r="AC236">
        <v>163</v>
      </c>
      <c r="AG236">
        <v>2</v>
      </c>
      <c r="AH236" t="s">
        <v>2157</v>
      </c>
      <c r="AI236" t="s">
        <v>1727</v>
      </c>
      <c r="AJ236">
        <v>206</v>
      </c>
      <c r="AK236">
        <v>18679293</v>
      </c>
      <c r="AL236" t="b">
        <v>0</v>
      </c>
      <c r="AM236">
        <v>29.772918700000002</v>
      </c>
      <c r="AN236">
        <v>-96.2096248</v>
      </c>
      <c r="AO236" t="s">
        <v>1802</v>
      </c>
      <c r="AP236">
        <v>29.772918700000002</v>
      </c>
      <c r="AQ236">
        <v>-96.2096248</v>
      </c>
      <c r="AR236">
        <v>203442</v>
      </c>
      <c r="AS236" t="s">
        <v>1727</v>
      </c>
      <c r="AT236">
        <v>545207</v>
      </c>
      <c r="AU236" t="s">
        <v>108</v>
      </c>
      <c r="AV236" t="s">
        <v>181</v>
      </c>
      <c r="AX236" t="s">
        <v>89</v>
      </c>
    </row>
    <row r="237" spans="1:50" hidden="1">
      <c r="A237" s="2">
        <v>4212331885</v>
      </c>
      <c r="B237">
        <v>2</v>
      </c>
      <c r="C237" s="1">
        <v>38097</v>
      </c>
      <c r="D237" s="1">
        <v>38097</v>
      </c>
      <c r="E237" s="1">
        <v>38827</v>
      </c>
      <c r="F237" t="s">
        <v>99</v>
      </c>
      <c r="G237" t="s">
        <v>275</v>
      </c>
      <c r="H237" t="s">
        <v>1807</v>
      </c>
      <c r="I237" t="s">
        <v>813</v>
      </c>
      <c r="J237">
        <v>1</v>
      </c>
      <c r="K237" t="s">
        <v>356</v>
      </c>
      <c r="L237">
        <v>14500</v>
      </c>
      <c r="M237">
        <v>14500</v>
      </c>
      <c r="N237" t="s">
        <v>1869</v>
      </c>
      <c r="O237" t="s">
        <v>1823</v>
      </c>
      <c r="P237" t="s">
        <v>95</v>
      </c>
      <c r="Q237" t="s">
        <v>194</v>
      </c>
      <c r="R237" t="s">
        <v>1733</v>
      </c>
      <c r="S237" t="s">
        <v>2156</v>
      </c>
      <c r="T237" t="s">
        <v>89</v>
      </c>
      <c r="V237" t="s">
        <v>2048</v>
      </c>
      <c r="W237" t="s">
        <v>1808</v>
      </c>
      <c r="X237" t="s">
        <v>1731</v>
      </c>
      <c r="Y237" t="s">
        <v>1803</v>
      </c>
      <c r="Z237" t="s">
        <v>99</v>
      </c>
      <c r="AA237">
        <v>78401</v>
      </c>
      <c r="AH237" t="s">
        <v>2155</v>
      </c>
      <c r="AI237" t="s">
        <v>1727</v>
      </c>
      <c r="AJ237">
        <v>52</v>
      </c>
      <c r="AK237">
        <v>16890471</v>
      </c>
      <c r="AL237" t="b">
        <v>0</v>
      </c>
      <c r="AM237">
        <v>28.861675300000002</v>
      </c>
      <c r="AN237">
        <v>-97.554166100000003</v>
      </c>
      <c r="AO237" t="s">
        <v>1802</v>
      </c>
      <c r="AP237">
        <v>28.861675300000002</v>
      </c>
      <c r="AQ237">
        <v>-97.554166100000003</v>
      </c>
      <c r="AR237">
        <v>203190</v>
      </c>
      <c r="AS237" t="s">
        <v>1727</v>
      </c>
      <c r="AT237">
        <v>544683</v>
      </c>
      <c r="AU237" t="s">
        <v>96</v>
      </c>
      <c r="AV237" t="s">
        <v>164</v>
      </c>
      <c r="AW237" t="s">
        <v>163</v>
      </c>
      <c r="AX237" t="s">
        <v>89</v>
      </c>
    </row>
    <row r="238" spans="1:50" hidden="1">
      <c r="A238" s="2">
        <v>4207131688</v>
      </c>
      <c r="B238">
        <v>3</v>
      </c>
      <c r="C238" s="1">
        <v>38086</v>
      </c>
      <c r="D238" s="1">
        <v>38086</v>
      </c>
      <c r="E238" s="1">
        <v>38816</v>
      </c>
      <c r="F238" t="s">
        <v>99</v>
      </c>
      <c r="G238" t="s">
        <v>507</v>
      </c>
      <c r="H238" t="s">
        <v>1807</v>
      </c>
      <c r="I238" t="s">
        <v>825</v>
      </c>
      <c r="J238">
        <v>2</v>
      </c>
      <c r="K238" t="s">
        <v>826</v>
      </c>
      <c r="L238">
        <v>9200</v>
      </c>
      <c r="M238">
        <v>9200</v>
      </c>
      <c r="N238" t="s">
        <v>1869</v>
      </c>
      <c r="O238" t="s">
        <v>1823</v>
      </c>
      <c r="P238" t="s">
        <v>95</v>
      </c>
      <c r="Q238" t="s">
        <v>94</v>
      </c>
      <c r="R238" t="s">
        <v>1733</v>
      </c>
      <c r="S238" t="s">
        <v>1892</v>
      </c>
      <c r="T238" t="s">
        <v>89</v>
      </c>
      <c r="V238" t="s">
        <v>2080</v>
      </c>
      <c r="W238" t="s">
        <v>1808</v>
      </c>
      <c r="X238" t="s">
        <v>1731</v>
      </c>
      <c r="Y238" t="s">
        <v>1803</v>
      </c>
      <c r="Z238" t="s">
        <v>99</v>
      </c>
      <c r="AA238">
        <v>78401</v>
      </c>
      <c r="AH238" t="s">
        <v>2051</v>
      </c>
      <c r="AI238" t="s">
        <v>1727</v>
      </c>
      <c r="AJ238">
        <v>48</v>
      </c>
      <c r="AK238">
        <v>17586774</v>
      </c>
      <c r="AL238" t="b">
        <v>0</v>
      </c>
      <c r="AM238">
        <v>29.8033812</v>
      </c>
      <c r="AN238">
        <v>-94.651257099999995</v>
      </c>
      <c r="AO238" t="s">
        <v>1802</v>
      </c>
      <c r="AP238">
        <v>29.8033812</v>
      </c>
      <c r="AQ238">
        <v>-94.651257099999995</v>
      </c>
      <c r="AR238">
        <v>201104</v>
      </c>
      <c r="AS238" t="s">
        <v>1727</v>
      </c>
      <c r="AT238">
        <v>544271</v>
      </c>
      <c r="AU238" t="s">
        <v>108</v>
      </c>
      <c r="AX238" t="s">
        <v>89</v>
      </c>
    </row>
    <row r="239" spans="1:50">
      <c r="A239" s="2">
        <v>4224532358</v>
      </c>
      <c r="B239">
        <v>3</v>
      </c>
      <c r="C239" s="1">
        <v>38079</v>
      </c>
      <c r="D239" s="1">
        <v>38128</v>
      </c>
      <c r="E239" s="1">
        <v>38858</v>
      </c>
      <c r="F239" t="s">
        <v>99</v>
      </c>
      <c r="G239" t="s">
        <v>105</v>
      </c>
      <c r="H239" t="s">
        <v>1807</v>
      </c>
      <c r="I239" t="s">
        <v>650</v>
      </c>
      <c r="J239">
        <v>2</v>
      </c>
      <c r="K239" t="s">
        <v>2154</v>
      </c>
      <c r="L239">
        <v>11000</v>
      </c>
      <c r="M239">
        <v>11000</v>
      </c>
      <c r="N239" t="s">
        <v>1734</v>
      </c>
      <c r="O239" t="s">
        <v>1823</v>
      </c>
      <c r="P239" t="s">
        <v>95</v>
      </c>
      <c r="Q239" t="s">
        <v>94</v>
      </c>
      <c r="R239" t="s">
        <v>1733</v>
      </c>
      <c r="S239" t="s">
        <v>2053</v>
      </c>
      <c r="T239" t="s">
        <v>89</v>
      </c>
      <c r="V239" t="s">
        <v>2048</v>
      </c>
      <c r="W239" t="s">
        <v>1808</v>
      </c>
      <c r="X239" t="s">
        <v>1731</v>
      </c>
      <c r="Y239" t="s">
        <v>1803</v>
      </c>
      <c r="Z239" t="s">
        <v>99</v>
      </c>
      <c r="AA239">
        <v>78401</v>
      </c>
      <c r="AC239">
        <v>175</v>
      </c>
      <c r="AH239" t="s">
        <v>2153</v>
      </c>
      <c r="AI239" t="s">
        <v>1727</v>
      </c>
      <c r="AJ239">
        <v>342</v>
      </c>
      <c r="AK239">
        <v>17240274</v>
      </c>
      <c r="AL239" t="b">
        <v>0</v>
      </c>
      <c r="AM239">
        <v>29.771073999999999</v>
      </c>
      <c r="AN239">
        <v>-94.284019400000005</v>
      </c>
      <c r="AO239" t="s">
        <v>1802</v>
      </c>
      <c r="AP239">
        <v>29.771073999999999</v>
      </c>
      <c r="AQ239">
        <v>-94.284019400000005</v>
      </c>
      <c r="AR239">
        <v>233357</v>
      </c>
      <c r="AS239" t="s">
        <v>1727</v>
      </c>
      <c r="AT239">
        <v>544008</v>
      </c>
      <c r="AU239" t="s">
        <v>108</v>
      </c>
      <c r="AX239" t="s">
        <v>89</v>
      </c>
    </row>
    <row r="240" spans="1:50" hidden="1">
      <c r="A240" s="2">
        <v>4201530241</v>
      </c>
      <c r="B240">
        <v>3</v>
      </c>
      <c r="C240" s="1">
        <v>38055</v>
      </c>
      <c r="D240" s="1">
        <v>38055</v>
      </c>
      <c r="E240" s="1">
        <v>38785</v>
      </c>
      <c r="F240" t="s">
        <v>99</v>
      </c>
      <c r="G240" t="s">
        <v>236</v>
      </c>
      <c r="H240" t="s">
        <v>1807</v>
      </c>
      <c r="I240" t="s">
        <v>734</v>
      </c>
      <c r="J240">
        <v>1</v>
      </c>
      <c r="K240" t="s">
        <v>822</v>
      </c>
      <c r="L240">
        <v>11100</v>
      </c>
      <c r="M240">
        <v>11100</v>
      </c>
      <c r="N240" t="s">
        <v>1869</v>
      </c>
      <c r="O240" t="s">
        <v>1823</v>
      </c>
      <c r="P240" t="s">
        <v>95</v>
      </c>
      <c r="Q240" t="s">
        <v>94</v>
      </c>
      <c r="R240" t="s">
        <v>1733</v>
      </c>
      <c r="S240" t="s">
        <v>2145</v>
      </c>
      <c r="T240" t="s">
        <v>89</v>
      </c>
      <c r="V240" t="s">
        <v>2080</v>
      </c>
      <c r="W240" t="s">
        <v>1808</v>
      </c>
      <c r="X240" t="s">
        <v>1731</v>
      </c>
      <c r="Y240" t="s">
        <v>1803</v>
      </c>
      <c r="Z240" t="s">
        <v>99</v>
      </c>
      <c r="AA240">
        <v>78401</v>
      </c>
      <c r="AC240">
        <v>180</v>
      </c>
      <c r="AG240">
        <v>2</v>
      </c>
      <c r="AH240" t="s">
        <v>2152</v>
      </c>
      <c r="AI240" t="s">
        <v>1727</v>
      </c>
      <c r="AJ240">
        <v>364</v>
      </c>
      <c r="AK240">
        <v>18224729</v>
      </c>
      <c r="AL240" t="b">
        <v>0</v>
      </c>
      <c r="AM240">
        <v>29.7653748</v>
      </c>
      <c r="AN240">
        <v>-96.194049800000002</v>
      </c>
      <c r="AO240" t="s">
        <v>1802</v>
      </c>
      <c r="AP240">
        <v>29.7653748</v>
      </c>
      <c r="AQ240">
        <v>-96.194049800000002</v>
      </c>
      <c r="AR240">
        <v>217825</v>
      </c>
      <c r="AS240" t="s">
        <v>1727</v>
      </c>
      <c r="AT240">
        <v>542965</v>
      </c>
      <c r="AU240" t="s">
        <v>108</v>
      </c>
      <c r="AV240" t="s">
        <v>181</v>
      </c>
      <c r="AX240" t="s">
        <v>89</v>
      </c>
    </row>
    <row r="241" spans="1:50" hidden="1">
      <c r="A241" s="2">
        <v>4201530273</v>
      </c>
      <c r="B241">
        <v>3</v>
      </c>
      <c r="C241" s="1">
        <v>38055</v>
      </c>
      <c r="D241" s="1">
        <v>38055</v>
      </c>
      <c r="E241" s="1">
        <v>38785</v>
      </c>
      <c r="F241" t="s">
        <v>99</v>
      </c>
      <c r="G241" t="s">
        <v>236</v>
      </c>
      <c r="H241" t="s">
        <v>1807</v>
      </c>
      <c r="I241" t="s">
        <v>734</v>
      </c>
      <c r="J241">
        <v>3</v>
      </c>
      <c r="K241" t="s">
        <v>1599</v>
      </c>
      <c r="L241">
        <v>12000</v>
      </c>
      <c r="M241">
        <v>12000</v>
      </c>
      <c r="N241" t="s">
        <v>1869</v>
      </c>
      <c r="O241" t="s">
        <v>1823</v>
      </c>
      <c r="P241" t="s">
        <v>95</v>
      </c>
      <c r="Q241" t="s">
        <v>94</v>
      </c>
      <c r="R241" t="s">
        <v>1733</v>
      </c>
      <c r="S241" t="s">
        <v>2145</v>
      </c>
      <c r="T241" t="s">
        <v>89</v>
      </c>
      <c r="V241" t="s">
        <v>2080</v>
      </c>
      <c r="W241" t="s">
        <v>1808</v>
      </c>
      <c r="X241" t="s">
        <v>1731</v>
      </c>
      <c r="Y241" t="s">
        <v>1803</v>
      </c>
      <c r="Z241" t="s">
        <v>99</v>
      </c>
      <c r="AA241">
        <v>78401</v>
      </c>
      <c r="AC241">
        <v>180</v>
      </c>
      <c r="AG241">
        <v>2</v>
      </c>
      <c r="AH241" t="s">
        <v>2152</v>
      </c>
      <c r="AI241" t="s">
        <v>1727</v>
      </c>
      <c r="AJ241">
        <v>364</v>
      </c>
      <c r="AK241">
        <v>16955187</v>
      </c>
      <c r="AL241" t="b">
        <v>0</v>
      </c>
      <c r="AM241">
        <v>29.765663400000001</v>
      </c>
      <c r="AN241">
        <v>-96.189192300000002</v>
      </c>
      <c r="AO241" t="s">
        <v>1802</v>
      </c>
      <c r="AP241">
        <v>29.7656633</v>
      </c>
      <c r="AQ241">
        <v>-96.189192300000002</v>
      </c>
      <c r="AR241">
        <v>201550</v>
      </c>
      <c r="AS241" t="s">
        <v>1727</v>
      </c>
      <c r="AT241">
        <v>542966</v>
      </c>
      <c r="AU241" t="s">
        <v>108</v>
      </c>
      <c r="AV241" t="s">
        <v>181</v>
      </c>
      <c r="AX241" t="s">
        <v>89</v>
      </c>
    </row>
    <row r="242" spans="1:50">
      <c r="A242" s="2">
        <v>4223933249</v>
      </c>
      <c r="B242">
        <v>2</v>
      </c>
      <c r="C242" s="1">
        <v>38037</v>
      </c>
      <c r="D242" s="1">
        <v>38037</v>
      </c>
      <c r="E242" s="1">
        <v>38768</v>
      </c>
      <c r="F242" t="s">
        <v>99</v>
      </c>
      <c r="G242" t="s">
        <v>246</v>
      </c>
      <c r="H242" t="s">
        <v>1807</v>
      </c>
      <c r="I242" t="s">
        <v>818</v>
      </c>
      <c r="J242">
        <v>1</v>
      </c>
      <c r="K242" t="s">
        <v>2151</v>
      </c>
      <c r="L242">
        <v>9400</v>
      </c>
      <c r="N242" t="s">
        <v>1734</v>
      </c>
      <c r="O242" t="s">
        <v>1823</v>
      </c>
      <c r="P242" t="s">
        <v>119</v>
      </c>
      <c r="Q242" t="s">
        <v>194</v>
      </c>
      <c r="R242" t="s">
        <v>1733</v>
      </c>
      <c r="S242" t="s">
        <v>2150</v>
      </c>
      <c r="T242" t="s">
        <v>89</v>
      </c>
      <c r="V242" t="s">
        <v>2080</v>
      </c>
      <c r="W242" t="s">
        <v>1808</v>
      </c>
      <c r="X242" t="s">
        <v>1731</v>
      </c>
      <c r="Y242" t="s">
        <v>1803</v>
      </c>
      <c r="Z242" t="s">
        <v>99</v>
      </c>
      <c r="AA242">
        <v>78401</v>
      </c>
      <c r="AH242" t="s">
        <v>2149</v>
      </c>
      <c r="AJ242">
        <v>90</v>
      </c>
      <c r="AK242">
        <v>18814140</v>
      </c>
      <c r="AL242" t="b">
        <v>0</v>
      </c>
      <c r="AM242">
        <v>28.681676499999998</v>
      </c>
      <c r="AN242">
        <v>-96.385444000000007</v>
      </c>
      <c r="AO242" t="s">
        <v>1802</v>
      </c>
      <c r="AP242">
        <v>28.680261900000001</v>
      </c>
      <c r="AQ242">
        <v>-96.386585499999995</v>
      </c>
      <c r="AR242">
        <v>8915</v>
      </c>
      <c r="AS242" t="s">
        <v>1727</v>
      </c>
      <c r="AT242">
        <v>542332</v>
      </c>
      <c r="AU242" t="s">
        <v>96</v>
      </c>
      <c r="AX242" t="s">
        <v>89</v>
      </c>
    </row>
    <row r="243" spans="1:50">
      <c r="A243" s="2">
        <v>4229132522</v>
      </c>
      <c r="B243">
        <v>3</v>
      </c>
      <c r="C243" s="1">
        <v>38037</v>
      </c>
      <c r="D243" s="1">
        <v>38084</v>
      </c>
      <c r="E243" s="1">
        <v>38814</v>
      </c>
      <c r="F243" t="s">
        <v>99</v>
      </c>
      <c r="G243" t="s">
        <v>492</v>
      </c>
      <c r="H243" t="s">
        <v>1807</v>
      </c>
      <c r="I243" t="s">
        <v>2148</v>
      </c>
      <c r="J243">
        <v>1</v>
      </c>
      <c r="K243" t="s">
        <v>682</v>
      </c>
      <c r="L243">
        <v>12500</v>
      </c>
      <c r="M243">
        <v>12500</v>
      </c>
      <c r="N243" t="s">
        <v>1734</v>
      </c>
      <c r="O243" t="s">
        <v>1823</v>
      </c>
      <c r="P243" t="s">
        <v>95</v>
      </c>
      <c r="Q243" t="s">
        <v>2025</v>
      </c>
      <c r="R243" t="s">
        <v>1733</v>
      </c>
      <c r="S243" t="s">
        <v>2147</v>
      </c>
      <c r="T243" t="s">
        <v>89</v>
      </c>
      <c r="V243" t="s">
        <v>2132</v>
      </c>
      <c r="W243" t="s">
        <v>2131</v>
      </c>
      <c r="X243" t="s">
        <v>1731</v>
      </c>
      <c r="Y243" t="s">
        <v>1803</v>
      </c>
      <c r="Z243" t="s">
        <v>99</v>
      </c>
      <c r="AA243">
        <v>78401</v>
      </c>
      <c r="AC243">
        <v>176</v>
      </c>
      <c r="AH243" t="s">
        <v>2146</v>
      </c>
      <c r="AI243" t="s">
        <v>1727</v>
      </c>
      <c r="AJ243">
        <v>449</v>
      </c>
      <c r="AK243">
        <v>18296272</v>
      </c>
      <c r="AL243" t="b">
        <v>0</v>
      </c>
      <c r="AM243">
        <v>30.074584900000001</v>
      </c>
      <c r="AN243">
        <v>-94.651281299999994</v>
      </c>
      <c r="AO243" t="s">
        <v>1802</v>
      </c>
      <c r="AP243">
        <v>30.074584900000001</v>
      </c>
      <c r="AQ243">
        <v>-94.651281299999994</v>
      </c>
      <c r="AS243" t="s">
        <v>1727</v>
      </c>
      <c r="AT243">
        <v>542318</v>
      </c>
      <c r="AU243" t="s">
        <v>108</v>
      </c>
      <c r="AX243" t="s">
        <v>89</v>
      </c>
    </row>
    <row r="244" spans="1:50" hidden="1">
      <c r="A244" s="2">
        <v>4201530213</v>
      </c>
      <c r="B244">
        <v>3</v>
      </c>
      <c r="C244" s="1">
        <v>38021</v>
      </c>
      <c r="D244" s="1">
        <v>38021</v>
      </c>
      <c r="E244" s="1">
        <v>38752</v>
      </c>
      <c r="F244" t="s">
        <v>99</v>
      </c>
      <c r="G244" t="s">
        <v>236</v>
      </c>
      <c r="H244" t="s">
        <v>1807</v>
      </c>
      <c r="I244" t="s">
        <v>837</v>
      </c>
      <c r="J244">
        <v>1</v>
      </c>
      <c r="K244" t="s">
        <v>822</v>
      </c>
      <c r="L244">
        <v>10722</v>
      </c>
      <c r="M244">
        <v>10722</v>
      </c>
      <c r="N244" t="s">
        <v>1869</v>
      </c>
      <c r="O244" t="s">
        <v>1823</v>
      </c>
      <c r="P244" t="s">
        <v>95</v>
      </c>
      <c r="Q244" t="s">
        <v>94</v>
      </c>
      <c r="R244" t="s">
        <v>1733</v>
      </c>
      <c r="S244" t="s">
        <v>2145</v>
      </c>
      <c r="T244" t="s">
        <v>89</v>
      </c>
      <c r="V244" t="s">
        <v>2048</v>
      </c>
      <c r="W244" t="s">
        <v>1808</v>
      </c>
      <c r="X244" t="s">
        <v>1731</v>
      </c>
      <c r="Y244" t="s">
        <v>1803</v>
      </c>
      <c r="Z244" t="s">
        <v>99</v>
      </c>
      <c r="AA244">
        <v>78401</v>
      </c>
      <c r="AC244">
        <v>180</v>
      </c>
      <c r="AG244">
        <v>2</v>
      </c>
      <c r="AH244" t="s">
        <v>2144</v>
      </c>
      <c r="AI244" t="s">
        <v>1727</v>
      </c>
      <c r="AJ244">
        <v>364</v>
      </c>
      <c r="AK244">
        <v>16836931</v>
      </c>
      <c r="AL244" t="b">
        <v>0</v>
      </c>
      <c r="AM244">
        <v>29.764079800000001</v>
      </c>
      <c r="AN244">
        <v>-96.201136300000002</v>
      </c>
      <c r="AO244" t="s">
        <v>1802</v>
      </c>
      <c r="AP244">
        <v>29.764079800000001</v>
      </c>
      <c r="AQ244">
        <v>-96.201136300000002</v>
      </c>
      <c r="AR244">
        <v>199834</v>
      </c>
      <c r="AS244" t="s">
        <v>1727</v>
      </c>
      <c r="AT244">
        <v>541674</v>
      </c>
      <c r="AU244" t="s">
        <v>108</v>
      </c>
      <c r="AV244" t="s">
        <v>181</v>
      </c>
      <c r="AX244" t="s">
        <v>89</v>
      </c>
    </row>
    <row r="245" spans="1:50" hidden="1">
      <c r="A245" s="2">
        <v>4201500622</v>
      </c>
      <c r="B245">
        <v>3</v>
      </c>
      <c r="C245" s="1">
        <v>37995</v>
      </c>
      <c r="D245" s="1">
        <v>37995</v>
      </c>
      <c r="E245" s="1">
        <v>38726</v>
      </c>
      <c r="F245" t="s">
        <v>99</v>
      </c>
      <c r="G245" t="s">
        <v>236</v>
      </c>
      <c r="H245" t="s">
        <v>1807</v>
      </c>
      <c r="I245" t="s">
        <v>1552</v>
      </c>
      <c r="J245">
        <v>2</v>
      </c>
      <c r="K245" t="s">
        <v>2143</v>
      </c>
      <c r="L245">
        <v>11490</v>
      </c>
      <c r="M245">
        <v>11490</v>
      </c>
      <c r="N245" t="s">
        <v>1869</v>
      </c>
      <c r="O245" t="s">
        <v>1823</v>
      </c>
      <c r="P245" t="s">
        <v>95</v>
      </c>
      <c r="Q245" t="s">
        <v>194</v>
      </c>
      <c r="R245" t="s">
        <v>1733</v>
      </c>
      <c r="S245" t="s">
        <v>1992</v>
      </c>
      <c r="T245" t="s">
        <v>502</v>
      </c>
      <c r="V245" t="s">
        <v>2080</v>
      </c>
      <c r="W245" t="s">
        <v>1808</v>
      </c>
      <c r="X245" t="s">
        <v>1826</v>
      </c>
      <c r="Y245" t="s">
        <v>1803</v>
      </c>
      <c r="Z245" t="s">
        <v>99</v>
      </c>
      <c r="AA245">
        <v>78471</v>
      </c>
      <c r="AH245" t="s">
        <v>2012</v>
      </c>
      <c r="AI245" t="s">
        <v>1727</v>
      </c>
      <c r="AJ245">
        <v>4</v>
      </c>
      <c r="AK245">
        <v>18601369</v>
      </c>
      <c r="AL245" t="b">
        <v>0</v>
      </c>
      <c r="AM245">
        <v>29.978938299999999</v>
      </c>
      <c r="AN245">
        <v>-96.347255700000005</v>
      </c>
      <c r="AO245" t="s">
        <v>1802</v>
      </c>
      <c r="AP245">
        <v>29.978938299999999</v>
      </c>
      <c r="AQ245">
        <v>-96.347255700000005</v>
      </c>
      <c r="AR245">
        <v>179497</v>
      </c>
      <c r="AS245" t="s">
        <v>1727</v>
      </c>
      <c r="AT245">
        <v>540530</v>
      </c>
      <c r="AU245" t="s">
        <v>108</v>
      </c>
      <c r="AV245" t="s">
        <v>181</v>
      </c>
      <c r="AX245" t="s">
        <v>502</v>
      </c>
    </row>
    <row r="246" spans="1:50" hidden="1">
      <c r="A246" s="2">
        <v>4201500613</v>
      </c>
      <c r="B246">
        <v>3</v>
      </c>
      <c r="C246" s="1">
        <v>37994</v>
      </c>
      <c r="D246" s="1">
        <v>37994</v>
      </c>
      <c r="E246" s="1">
        <v>38725</v>
      </c>
      <c r="F246" t="s">
        <v>99</v>
      </c>
      <c r="G246" t="s">
        <v>236</v>
      </c>
      <c r="H246" t="s">
        <v>1807</v>
      </c>
      <c r="I246" t="s">
        <v>2142</v>
      </c>
      <c r="J246">
        <v>1</v>
      </c>
      <c r="K246" t="s">
        <v>2141</v>
      </c>
      <c r="L246">
        <v>11248</v>
      </c>
      <c r="M246">
        <v>11248</v>
      </c>
      <c r="N246" t="s">
        <v>1863</v>
      </c>
      <c r="O246" t="s">
        <v>1823</v>
      </c>
      <c r="P246" t="s">
        <v>95</v>
      </c>
      <c r="Q246" t="s">
        <v>194</v>
      </c>
      <c r="R246" t="s">
        <v>1733</v>
      </c>
      <c r="S246" t="s">
        <v>1876</v>
      </c>
      <c r="T246" t="s">
        <v>502</v>
      </c>
      <c r="V246" t="s">
        <v>2080</v>
      </c>
      <c r="W246" t="s">
        <v>1808</v>
      </c>
      <c r="X246" t="s">
        <v>1826</v>
      </c>
      <c r="Y246" t="s">
        <v>1803</v>
      </c>
      <c r="Z246" t="s">
        <v>99</v>
      </c>
      <c r="AA246">
        <v>78471</v>
      </c>
      <c r="AH246" t="s">
        <v>2140</v>
      </c>
      <c r="AI246" t="s">
        <v>1727</v>
      </c>
      <c r="AJ246">
        <v>58</v>
      </c>
      <c r="AK246">
        <v>17456352</v>
      </c>
      <c r="AL246" t="b">
        <v>0</v>
      </c>
      <c r="AM246">
        <v>29.980915700000001</v>
      </c>
      <c r="AN246">
        <v>-96.341051100000001</v>
      </c>
      <c r="AO246" t="s">
        <v>1802</v>
      </c>
      <c r="AP246">
        <v>29.980915700000001</v>
      </c>
      <c r="AQ246">
        <v>-96.341051100000001</v>
      </c>
      <c r="AR246">
        <v>203940</v>
      </c>
      <c r="AS246" t="s">
        <v>1727</v>
      </c>
      <c r="AT246">
        <v>540516</v>
      </c>
      <c r="AU246" t="s">
        <v>108</v>
      </c>
      <c r="AV246" t="s">
        <v>181</v>
      </c>
      <c r="AX246" t="s">
        <v>502</v>
      </c>
    </row>
    <row r="247" spans="1:50">
      <c r="A247" s="2">
        <v>4202533236</v>
      </c>
      <c r="B247">
        <v>2</v>
      </c>
      <c r="C247" s="1">
        <v>37825</v>
      </c>
      <c r="D247" s="1">
        <v>37831</v>
      </c>
      <c r="E247" s="1">
        <v>38562</v>
      </c>
      <c r="F247" t="s">
        <v>99</v>
      </c>
      <c r="G247" t="s">
        <v>161</v>
      </c>
      <c r="H247" t="s">
        <v>1737</v>
      </c>
      <c r="I247" t="s">
        <v>2139</v>
      </c>
      <c r="J247">
        <v>1</v>
      </c>
      <c r="K247" t="s">
        <v>2138</v>
      </c>
      <c r="L247">
        <v>4500</v>
      </c>
      <c r="M247">
        <v>4500</v>
      </c>
      <c r="N247" t="s">
        <v>1734</v>
      </c>
      <c r="O247" t="s">
        <v>1823</v>
      </c>
      <c r="P247" t="s">
        <v>95</v>
      </c>
      <c r="Q247" t="s">
        <v>2091</v>
      </c>
      <c r="R247" t="s">
        <v>1733</v>
      </c>
      <c r="S247" t="s">
        <v>2137</v>
      </c>
      <c r="T247" t="s">
        <v>495</v>
      </c>
      <c r="V247" t="s">
        <v>2136</v>
      </c>
      <c r="W247" t="s">
        <v>1808</v>
      </c>
      <c r="X247" t="s">
        <v>1821</v>
      </c>
      <c r="Y247" t="s">
        <v>1803</v>
      </c>
      <c r="Z247" t="s">
        <v>99</v>
      </c>
      <c r="AA247" t="s">
        <v>1820</v>
      </c>
      <c r="AH247" t="s">
        <v>2135</v>
      </c>
      <c r="AI247" t="s">
        <v>1727</v>
      </c>
      <c r="AJ247">
        <v>271</v>
      </c>
      <c r="AK247">
        <v>15981551</v>
      </c>
      <c r="AL247" t="b">
        <v>0</v>
      </c>
      <c r="AM247">
        <v>28.4498797</v>
      </c>
      <c r="AN247">
        <v>-97.848027900000005</v>
      </c>
      <c r="AO247" t="s">
        <v>1802</v>
      </c>
      <c r="AP247">
        <v>28.4498797</v>
      </c>
      <c r="AQ247">
        <v>-97.848027900000005</v>
      </c>
      <c r="AS247" t="s">
        <v>1727</v>
      </c>
      <c r="AT247">
        <v>534470</v>
      </c>
      <c r="AU247" t="s">
        <v>96</v>
      </c>
      <c r="AV247" t="s">
        <v>164</v>
      </c>
      <c r="AW247" t="s">
        <v>163</v>
      </c>
      <c r="AX247" t="s">
        <v>495</v>
      </c>
    </row>
    <row r="248" spans="1:50">
      <c r="A248" s="2">
        <v>4229132481</v>
      </c>
      <c r="B248">
        <v>3</v>
      </c>
      <c r="C248" s="1">
        <v>37785</v>
      </c>
      <c r="D248" s="1">
        <v>37832</v>
      </c>
      <c r="E248" s="1">
        <v>38563</v>
      </c>
      <c r="F248" t="s">
        <v>99</v>
      </c>
      <c r="G248" t="s">
        <v>492</v>
      </c>
      <c r="H248" t="s">
        <v>1807</v>
      </c>
      <c r="I248" t="s">
        <v>852</v>
      </c>
      <c r="J248">
        <v>1</v>
      </c>
      <c r="K248" t="s">
        <v>2134</v>
      </c>
      <c r="L248">
        <v>12500</v>
      </c>
      <c r="M248">
        <v>12500</v>
      </c>
      <c r="N248" t="s">
        <v>1734</v>
      </c>
      <c r="O248" t="s">
        <v>1823</v>
      </c>
      <c r="P248" t="s">
        <v>95</v>
      </c>
      <c r="Q248" t="s">
        <v>194</v>
      </c>
      <c r="R248" t="s">
        <v>1733</v>
      </c>
      <c r="S248" t="s">
        <v>2133</v>
      </c>
      <c r="T248" t="s">
        <v>502</v>
      </c>
      <c r="U248" s="1">
        <v>37879</v>
      </c>
      <c r="V248" t="s">
        <v>2132</v>
      </c>
      <c r="W248" t="s">
        <v>2131</v>
      </c>
      <c r="X248" t="s">
        <v>1826</v>
      </c>
      <c r="Y248" t="s">
        <v>1803</v>
      </c>
      <c r="Z248" t="s">
        <v>99</v>
      </c>
      <c r="AA248">
        <v>78471</v>
      </c>
      <c r="AH248" t="s">
        <v>2130</v>
      </c>
      <c r="AJ248">
        <v>340</v>
      </c>
      <c r="AK248">
        <v>17001816</v>
      </c>
      <c r="AM248">
        <v>30.075647199999999</v>
      </c>
      <c r="AN248">
        <v>-94.643901900000003</v>
      </c>
      <c r="AO248" t="s">
        <v>1802</v>
      </c>
      <c r="AP248">
        <v>30.075647199999999</v>
      </c>
      <c r="AQ248">
        <v>-94.643901900000003</v>
      </c>
      <c r="AR248">
        <v>197368</v>
      </c>
      <c r="AS248" t="s">
        <v>1727</v>
      </c>
      <c r="AT248">
        <v>533107</v>
      </c>
      <c r="AU248" t="s">
        <v>108</v>
      </c>
      <c r="AX248" t="s">
        <v>502</v>
      </c>
    </row>
    <row r="249" spans="1:50" hidden="1">
      <c r="A249" s="2">
        <v>4246931865</v>
      </c>
      <c r="B249">
        <v>2</v>
      </c>
      <c r="C249" s="1">
        <v>37777</v>
      </c>
      <c r="D249" s="1">
        <v>37777</v>
      </c>
      <c r="E249" s="1">
        <v>38508</v>
      </c>
      <c r="F249" t="s">
        <v>99</v>
      </c>
      <c r="G249" t="s">
        <v>91</v>
      </c>
      <c r="H249" t="s">
        <v>1807</v>
      </c>
      <c r="I249" t="s">
        <v>570</v>
      </c>
      <c r="J249">
        <v>1</v>
      </c>
      <c r="K249" t="s">
        <v>2129</v>
      </c>
      <c r="L249">
        <v>8512</v>
      </c>
      <c r="M249">
        <v>8512</v>
      </c>
      <c r="N249" t="s">
        <v>1869</v>
      </c>
      <c r="O249" t="s">
        <v>107</v>
      </c>
      <c r="P249" t="s">
        <v>95</v>
      </c>
      <c r="Q249" t="s">
        <v>194</v>
      </c>
      <c r="R249" t="s">
        <v>1733</v>
      </c>
      <c r="S249" t="s">
        <v>571</v>
      </c>
      <c r="T249" t="s">
        <v>502</v>
      </c>
      <c r="V249" t="s">
        <v>2128</v>
      </c>
      <c r="W249" t="s">
        <v>1808</v>
      </c>
      <c r="X249" t="s">
        <v>1826</v>
      </c>
      <c r="Y249" t="s">
        <v>1803</v>
      </c>
      <c r="Z249" t="s">
        <v>99</v>
      </c>
      <c r="AA249">
        <v>78471</v>
      </c>
      <c r="AH249" t="s">
        <v>2127</v>
      </c>
      <c r="AI249" t="s">
        <v>1727</v>
      </c>
      <c r="AJ249">
        <v>34</v>
      </c>
      <c r="AK249">
        <v>16309654</v>
      </c>
      <c r="AL249" t="b">
        <v>0</v>
      </c>
      <c r="AM249">
        <v>28.615669499999999</v>
      </c>
      <c r="AN249">
        <v>-96.896705900000001</v>
      </c>
      <c r="AO249" t="s">
        <v>1802</v>
      </c>
      <c r="AP249">
        <v>28.615669499999999</v>
      </c>
      <c r="AQ249">
        <v>-96.896705900000001</v>
      </c>
      <c r="AR249">
        <v>198657</v>
      </c>
      <c r="AS249" t="s">
        <v>1727</v>
      </c>
      <c r="AT249">
        <v>532801</v>
      </c>
      <c r="AU249" t="s">
        <v>96</v>
      </c>
      <c r="AX249" t="s">
        <v>502</v>
      </c>
    </row>
    <row r="250" spans="1:50" hidden="1">
      <c r="A250" s="2">
        <v>4208930044</v>
      </c>
      <c r="B250">
        <v>3</v>
      </c>
      <c r="C250" s="1">
        <v>37756</v>
      </c>
      <c r="D250" s="1">
        <v>37756</v>
      </c>
      <c r="E250" s="1">
        <v>38487</v>
      </c>
      <c r="F250" t="s">
        <v>99</v>
      </c>
      <c r="G250" t="s">
        <v>179</v>
      </c>
      <c r="H250" t="s">
        <v>1807</v>
      </c>
      <c r="I250" t="s">
        <v>865</v>
      </c>
      <c r="J250">
        <v>1</v>
      </c>
      <c r="K250" t="s">
        <v>356</v>
      </c>
      <c r="L250">
        <v>11000</v>
      </c>
      <c r="M250">
        <v>11000</v>
      </c>
      <c r="N250" t="s">
        <v>1869</v>
      </c>
      <c r="O250" t="s">
        <v>93</v>
      </c>
      <c r="P250" t="s">
        <v>95</v>
      </c>
      <c r="Q250" t="s">
        <v>194</v>
      </c>
      <c r="R250" t="s">
        <v>1733</v>
      </c>
      <c r="S250" t="s">
        <v>868</v>
      </c>
      <c r="T250" t="s">
        <v>502</v>
      </c>
      <c r="V250" t="s">
        <v>2080</v>
      </c>
      <c r="W250" t="s">
        <v>1808</v>
      </c>
      <c r="X250" t="s">
        <v>1826</v>
      </c>
      <c r="Y250" t="s">
        <v>1803</v>
      </c>
      <c r="Z250" t="s">
        <v>99</v>
      </c>
      <c r="AA250">
        <v>78471</v>
      </c>
      <c r="AH250" t="s">
        <v>1949</v>
      </c>
      <c r="AI250" t="s">
        <v>1727</v>
      </c>
      <c r="AJ250">
        <v>84</v>
      </c>
      <c r="AK250">
        <v>16030814</v>
      </c>
      <c r="AL250" t="b">
        <v>0</v>
      </c>
      <c r="AM250">
        <v>29.668434099999999</v>
      </c>
      <c r="AN250">
        <v>-96.361935599999995</v>
      </c>
      <c r="AO250" t="s">
        <v>1802</v>
      </c>
      <c r="AP250">
        <v>29.668434099999999</v>
      </c>
      <c r="AQ250">
        <v>-96.361935599999995</v>
      </c>
      <c r="AR250">
        <v>194927</v>
      </c>
      <c r="AS250" t="s">
        <v>1727</v>
      </c>
      <c r="AT250">
        <v>531979</v>
      </c>
      <c r="AU250" t="s">
        <v>108</v>
      </c>
      <c r="AV250" t="s">
        <v>181</v>
      </c>
      <c r="AX250" t="s">
        <v>502</v>
      </c>
    </row>
    <row r="251" spans="1:50" hidden="1">
      <c r="A251" s="2">
        <v>4246932370</v>
      </c>
      <c r="B251">
        <v>2</v>
      </c>
      <c r="C251" s="1">
        <v>37740</v>
      </c>
      <c r="D251" s="1">
        <v>37740</v>
      </c>
      <c r="E251" s="1">
        <v>38471</v>
      </c>
      <c r="F251" t="s">
        <v>99</v>
      </c>
      <c r="G251" t="s">
        <v>91</v>
      </c>
      <c r="H251" t="s">
        <v>1807</v>
      </c>
      <c r="I251" t="s">
        <v>570</v>
      </c>
      <c r="J251">
        <v>10</v>
      </c>
      <c r="L251">
        <v>7642</v>
      </c>
      <c r="M251">
        <v>7642</v>
      </c>
      <c r="N251" t="s">
        <v>1869</v>
      </c>
      <c r="O251" t="s">
        <v>93</v>
      </c>
      <c r="P251" t="s">
        <v>95</v>
      </c>
      <c r="Q251" t="s">
        <v>194</v>
      </c>
      <c r="R251" t="s">
        <v>1733</v>
      </c>
      <c r="S251" t="s">
        <v>571</v>
      </c>
      <c r="T251" t="s">
        <v>502</v>
      </c>
      <c r="V251" t="s">
        <v>2080</v>
      </c>
      <c r="W251" t="s">
        <v>1808</v>
      </c>
      <c r="X251" t="s">
        <v>1826</v>
      </c>
      <c r="Y251" t="s">
        <v>1803</v>
      </c>
      <c r="Z251" t="s">
        <v>99</v>
      </c>
      <c r="AA251">
        <v>78471</v>
      </c>
      <c r="AH251" t="s">
        <v>2126</v>
      </c>
      <c r="AI251" t="s">
        <v>1727</v>
      </c>
      <c r="AJ251">
        <v>34</v>
      </c>
      <c r="AK251">
        <v>18680294</v>
      </c>
      <c r="AL251" t="b">
        <v>0</v>
      </c>
      <c r="AM251">
        <v>28.636673500000001</v>
      </c>
      <c r="AN251">
        <v>-96.892297799999994</v>
      </c>
      <c r="AO251" t="s">
        <v>1802</v>
      </c>
      <c r="AP251">
        <v>28.636673500000001</v>
      </c>
      <c r="AQ251">
        <v>-96.892297799999994</v>
      </c>
      <c r="AR251">
        <v>6747</v>
      </c>
      <c r="AS251" t="s">
        <v>1727</v>
      </c>
      <c r="AT251">
        <v>531288</v>
      </c>
      <c r="AU251" t="s">
        <v>96</v>
      </c>
      <c r="AX251" t="s">
        <v>502</v>
      </c>
    </row>
    <row r="252" spans="1:50" hidden="1">
      <c r="A252" s="2">
        <v>4246932241</v>
      </c>
      <c r="B252">
        <v>2</v>
      </c>
      <c r="C252" s="1">
        <v>37732</v>
      </c>
      <c r="D252" s="1">
        <v>37732</v>
      </c>
      <c r="E252" s="1">
        <v>38463</v>
      </c>
      <c r="F252" t="s">
        <v>99</v>
      </c>
      <c r="G252" t="s">
        <v>91</v>
      </c>
      <c r="H252" t="s">
        <v>1807</v>
      </c>
      <c r="I252" t="s">
        <v>570</v>
      </c>
      <c r="J252">
        <v>6</v>
      </c>
      <c r="L252">
        <v>7748</v>
      </c>
      <c r="M252">
        <v>7748</v>
      </c>
      <c r="N252" t="s">
        <v>1869</v>
      </c>
      <c r="O252" t="s">
        <v>107</v>
      </c>
      <c r="P252" t="s">
        <v>95</v>
      </c>
      <c r="Q252" t="s">
        <v>194</v>
      </c>
      <c r="R252" t="s">
        <v>1733</v>
      </c>
      <c r="S252" t="s">
        <v>571</v>
      </c>
      <c r="T252" t="s">
        <v>502</v>
      </c>
      <c r="V252" t="s">
        <v>2103</v>
      </c>
      <c r="W252" t="s">
        <v>2110</v>
      </c>
      <c r="X252" t="s">
        <v>1826</v>
      </c>
      <c r="Y252" t="s">
        <v>1803</v>
      </c>
      <c r="Z252" t="s">
        <v>99</v>
      </c>
      <c r="AA252">
        <v>78471</v>
      </c>
      <c r="AH252" t="s">
        <v>2125</v>
      </c>
      <c r="AI252" t="s">
        <v>1727</v>
      </c>
      <c r="AJ252">
        <v>34</v>
      </c>
      <c r="AK252">
        <v>17364415</v>
      </c>
      <c r="AL252" t="b">
        <v>0</v>
      </c>
      <c r="AM252">
        <v>28.626277000000002</v>
      </c>
      <c r="AN252">
        <v>-96.900074700000005</v>
      </c>
      <c r="AO252" t="s">
        <v>1802</v>
      </c>
      <c r="AP252">
        <v>28.626277000000002</v>
      </c>
      <c r="AQ252">
        <v>-96.900074700000005</v>
      </c>
      <c r="AR252">
        <v>6870</v>
      </c>
      <c r="AS252" t="s">
        <v>1727</v>
      </c>
      <c r="AT252">
        <v>530972</v>
      </c>
      <c r="AU252" t="s">
        <v>96</v>
      </c>
      <c r="AX252" t="s">
        <v>502</v>
      </c>
    </row>
    <row r="253" spans="1:50" hidden="1">
      <c r="A253" s="2">
        <v>4223933117</v>
      </c>
      <c r="B253">
        <v>2</v>
      </c>
      <c r="C253" s="1">
        <v>37728</v>
      </c>
      <c r="D253" s="1">
        <v>37728</v>
      </c>
      <c r="E253" s="1">
        <v>38459</v>
      </c>
      <c r="F253" t="s">
        <v>99</v>
      </c>
      <c r="G253" t="s">
        <v>246</v>
      </c>
      <c r="H253" t="s">
        <v>1807</v>
      </c>
      <c r="I253" t="s">
        <v>869</v>
      </c>
      <c r="J253">
        <v>1</v>
      </c>
      <c r="K253" t="s">
        <v>2079</v>
      </c>
      <c r="L253">
        <v>6510</v>
      </c>
      <c r="M253">
        <v>6510</v>
      </c>
      <c r="N253" t="s">
        <v>1869</v>
      </c>
      <c r="O253" t="s">
        <v>93</v>
      </c>
      <c r="P253" t="s">
        <v>95</v>
      </c>
      <c r="Q253" t="s">
        <v>194</v>
      </c>
      <c r="R253" t="s">
        <v>1733</v>
      </c>
      <c r="S253" t="s">
        <v>871</v>
      </c>
      <c r="T253" t="s">
        <v>502</v>
      </c>
      <c r="V253" t="s">
        <v>2080</v>
      </c>
      <c r="W253" t="s">
        <v>1808</v>
      </c>
      <c r="X253" t="s">
        <v>1826</v>
      </c>
      <c r="Y253" t="s">
        <v>1803</v>
      </c>
      <c r="Z253" t="s">
        <v>99</v>
      </c>
      <c r="AA253">
        <v>78471</v>
      </c>
      <c r="AC253">
        <v>2</v>
      </c>
      <c r="AG253">
        <v>1</v>
      </c>
      <c r="AH253" t="s">
        <v>2124</v>
      </c>
      <c r="AI253" t="s">
        <v>1727</v>
      </c>
      <c r="AJ253">
        <v>132</v>
      </c>
      <c r="AK253">
        <v>16954943</v>
      </c>
      <c r="AL253" t="b">
        <v>0</v>
      </c>
      <c r="AM253">
        <v>28.9004464</v>
      </c>
      <c r="AN253">
        <v>-96.482457800000006</v>
      </c>
      <c r="AO253" t="s">
        <v>1802</v>
      </c>
      <c r="AP253">
        <v>28.9004464</v>
      </c>
      <c r="AQ253">
        <v>-96.482457800000006</v>
      </c>
      <c r="AR253">
        <v>195347</v>
      </c>
      <c r="AS253" t="s">
        <v>1727</v>
      </c>
      <c r="AT253">
        <v>530885</v>
      </c>
      <c r="AU253" t="s">
        <v>96</v>
      </c>
      <c r="AX253" t="s">
        <v>502</v>
      </c>
    </row>
    <row r="254" spans="1:50">
      <c r="A254" s="2">
        <v>4208932338</v>
      </c>
      <c r="B254">
        <v>3</v>
      </c>
      <c r="C254" s="1">
        <v>37694</v>
      </c>
      <c r="D254" s="1">
        <v>37694</v>
      </c>
      <c r="E254" s="1">
        <v>38425</v>
      </c>
      <c r="F254" t="s">
        <v>99</v>
      </c>
      <c r="G254" t="s">
        <v>179</v>
      </c>
      <c r="H254" t="s">
        <v>1807</v>
      </c>
      <c r="I254" t="s">
        <v>847</v>
      </c>
      <c r="J254">
        <v>3</v>
      </c>
      <c r="K254" t="s">
        <v>356</v>
      </c>
      <c r="L254">
        <v>10500</v>
      </c>
      <c r="M254">
        <v>10500</v>
      </c>
      <c r="N254" t="s">
        <v>1734</v>
      </c>
      <c r="O254" t="s">
        <v>93</v>
      </c>
      <c r="P254" t="s">
        <v>95</v>
      </c>
      <c r="Q254" t="s">
        <v>94</v>
      </c>
      <c r="R254" t="s">
        <v>1733</v>
      </c>
      <c r="S254" t="s">
        <v>2123</v>
      </c>
      <c r="T254" t="s">
        <v>502</v>
      </c>
      <c r="U254" s="1">
        <v>37792</v>
      </c>
      <c r="V254" t="s">
        <v>2121</v>
      </c>
      <c r="W254" t="s">
        <v>1808</v>
      </c>
      <c r="X254" t="s">
        <v>1826</v>
      </c>
      <c r="Y254" t="s">
        <v>1803</v>
      </c>
      <c r="Z254" t="s">
        <v>99</v>
      </c>
      <c r="AA254">
        <v>78471</v>
      </c>
      <c r="AH254" t="s">
        <v>2099</v>
      </c>
      <c r="AI254" t="s">
        <v>1727</v>
      </c>
      <c r="AJ254">
        <v>163</v>
      </c>
      <c r="AK254">
        <v>16960395</v>
      </c>
      <c r="AM254">
        <v>29.657997099999999</v>
      </c>
      <c r="AN254">
        <v>-96.660659300000006</v>
      </c>
      <c r="AO254" t="s">
        <v>1802</v>
      </c>
      <c r="AP254">
        <v>29.657997099999999</v>
      </c>
      <c r="AQ254">
        <v>-96.660659300000006</v>
      </c>
      <c r="AR254">
        <v>278004</v>
      </c>
      <c r="AS254" t="s">
        <v>1727</v>
      </c>
      <c r="AT254">
        <v>529636</v>
      </c>
      <c r="AU254" t="s">
        <v>108</v>
      </c>
      <c r="AV254" t="s">
        <v>181</v>
      </c>
      <c r="AX254" t="s">
        <v>502</v>
      </c>
    </row>
    <row r="255" spans="1:50" hidden="1">
      <c r="A255" s="2">
        <v>4201530605</v>
      </c>
      <c r="B255">
        <v>3</v>
      </c>
      <c r="C255" s="1">
        <v>37672</v>
      </c>
      <c r="D255" s="1">
        <v>37672</v>
      </c>
      <c r="E255" s="1">
        <v>38403</v>
      </c>
      <c r="F255" t="s">
        <v>99</v>
      </c>
      <c r="G255" t="s">
        <v>236</v>
      </c>
      <c r="H255" t="s">
        <v>1807</v>
      </c>
      <c r="I255" t="s">
        <v>2122</v>
      </c>
      <c r="J255">
        <v>2</v>
      </c>
      <c r="K255" t="s">
        <v>356</v>
      </c>
      <c r="L255">
        <v>9745</v>
      </c>
      <c r="M255">
        <v>9745</v>
      </c>
      <c r="N255" t="s">
        <v>1869</v>
      </c>
      <c r="O255" t="s">
        <v>93</v>
      </c>
      <c r="P255" t="s">
        <v>95</v>
      </c>
      <c r="Q255" t="s">
        <v>94</v>
      </c>
      <c r="R255" t="s">
        <v>1733</v>
      </c>
      <c r="S255" t="s">
        <v>877</v>
      </c>
      <c r="T255" t="s">
        <v>502</v>
      </c>
      <c r="V255" t="s">
        <v>2121</v>
      </c>
      <c r="W255" t="s">
        <v>1808</v>
      </c>
      <c r="X255" t="s">
        <v>1826</v>
      </c>
      <c r="Y255" t="s">
        <v>1803</v>
      </c>
      <c r="Z255" t="s">
        <v>99</v>
      </c>
      <c r="AA255">
        <v>78471</v>
      </c>
      <c r="AC255">
        <v>209</v>
      </c>
      <c r="AG255">
        <v>2</v>
      </c>
      <c r="AH255" t="s">
        <v>2120</v>
      </c>
      <c r="AI255" t="s">
        <v>1727</v>
      </c>
      <c r="AJ255">
        <v>226</v>
      </c>
      <c r="AK255">
        <v>18501083</v>
      </c>
      <c r="AL255" t="b">
        <v>0</v>
      </c>
      <c r="AM255">
        <v>29.659761799999998</v>
      </c>
      <c r="AN255">
        <v>-96.1847511</v>
      </c>
      <c r="AO255" t="s">
        <v>1802</v>
      </c>
      <c r="AP255">
        <v>29.659761799999998</v>
      </c>
      <c r="AQ255">
        <v>-96.1847511</v>
      </c>
      <c r="AR255">
        <v>194105</v>
      </c>
      <c r="AS255" t="s">
        <v>1727</v>
      </c>
      <c r="AT255">
        <v>528710</v>
      </c>
      <c r="AU255" t="s">
        <v>108</v>
      </c>
      <c r="AV255" t="s">
        <v>181</v>
      </c>
      <c r="AX255" t="s">
        <v>502</v>
      </c>
    </row>
    <row r="256" spans="1:50" hidden="1">
      <c r="A256" s="2">
        <v>4208930650</v>
      </c>
      <c r="B256">
        <v>3</v>
      </c>
      <c r="C256" s="1">
        <v>37663</v>
      </c>
      <c r="D256" s="1">
        <v>37663</v>
      </c>
      <c r="E256" s="1">
        <v>38394</v>
      </c>
      <c r="F256" t="s">
        <v>99</v>
      </c>
      <c r="G256" t="s">
        <v>179</v>
      </c>
      <c r="H256" t="s">
        <v>1807</v>
      </c>
      <c r="I256" t="s">
        <v>793</v>
      </c>
      <c r="J256">
        <v>2</v>
      </c>
      <c r="K256" t="s">
        <v>364</v>
      </c>
      <c r="L256">
        <v>16200</v>
      </c>
      <c r="M256">
        <v>16200</v>
      </c>
      <c r="N256" t="s">
        <v>1869</v>
      </c>
      <c r="O256" t="s">
        <v>93</v>
      </c>
      <c r="P256" t="s">
        <v>95</v>
      </c>
      <c r="Q256" t="s">
        <v>94</v>
      </c>
      <c r="R256" t="s">
        <v>1733</v>
      </c>
      <c r="S256" t="s">
        <v>1964</v>
      </c>
      <c r="T256" t="s">
        <v>502</v>
      </c>
      <c r="V256" t="s">
        <v>2080</v>
      </c>
      <c r="W256" t="s">
        <v>2110</v>
      </c>
      <c r="X256" t="s">
        <v>1826</v>
      </c>
      <c r="Y256" t="s">
        <v>1803</v>
      </c>
      <c r="Z256" t="s">
        <v>99</v>
      </c>
      <c r="AA256">
        <v>78471</v>
      </c>
      <c r="AH256" t="s">
        <v>2099</v>
      </c>
      <c r="AI256" t="s">
        <v>1727</v>
      </c>
      <c r="AJ256">
        <v>163</v>
      </c>
      <c r="AK256">
        <v>18241699</v>
      </c>
      <c r="AL256" t="b">
        <v>0</v>
      </c>
      <c r="AM256">
        <v>29.653923299999999</v>
      </c>
      <c r="AN256">
        <v>-96.663258999999996</v>
      </c>
      <c r="AO256" t="s">
        <v>1802</v>
      </c>
      <c r="AP256">
        <v>29.653923299999999</v>
      </c>
      <c r="AQ256">
        <v>-96.663258999999996</v>
      </c>
      <c r="AR256">
        <v>205418</v>
      </c>
      <c r="AS256" t="s">
        <v>1727</v>
      </c>
      <c r="AT256">
        <v>528364</v>
      </c>
      <c r="AU256" t="s">
        <v>108</v>
      </c>
      <c r="AV256" t="s">
        <v>181</v>
      </c>
      <c r="AX256" t="s">
        <v>502</v>
      </c>
    </row>
    <row r="257" spans="1:50" hidden="1">
      <c r="A257" s="2">
        <v>4208930291</v>
      </c>
      <c r="B257">
        <v>3</v>
      </c>
      <c r="C257" s="1">
        <v>37656</v>
      </c>
      <c r="D257" s="1">
        <v>37656</v>
      </c>
      <c r="E257" s="1">
        <v>38387</v>
      </c>
      <c r="F257" t="s">
        <v>99</v>
      </c>
      <c r="G257" t="s">
        <v>179</v>
      </c>
      <c r="H257" t="s">
        <v>1807</v>
      </c>
      <c r="I257" t="s">
        <v>882</v>
      </c>
      <c r="J257">
        <v>2</v>
      </c>
      <c r="K257" t="s">
        <v>1235</v>
      </c>
      <c r="L257">
        <v>11014</v>
      </c>
      <c r="M257">
        <v>11014</v>
      </c>
      <c r="N257" t="s">
        <v>1869</v>
      </c>
      <c r="O257" t="s">
        <v>93</v>
      </c>
      <c r="P257" t="s">
        <v>95</v>
      </c>
      <c r="Q257" t="s">
        <v>94</v>
      </c>
      <c r="R257" t="s">
        <v>1733</v>
      </c>
      <c r="S257" t="s">
        <v>868</v>
      </c>
      <c r="T257" t="s">
        <v>502</v>
      </c>
      <c r="V257" t="s">
        <v>2080</v>
      </c>
      <c r="W257" t="s">
        <v>1808</v>
      </c>
      <c r="X257" t="s">
        <v>1826</v>
      </c>
      <c r="Y257" t="s">
        <v>1803</v>
      </c>
      <c r="Z257" t="s">
        <v>99</v>
      </c>
      <c r="AA257">
        <v>78471</v>
      </c>
      <c r="AH257" t="s">
        <v>2063</v>
      </c>
      <c r="AI257" t="s">
        <v>1727</v>
      </c>
      <c r="AJ257">
        <v>84</v>
      </c>
      <c r="AK257">
        <v>17481103</v>
      </c>
      <c r="AL257" t="b">
        <v>0</v>
      </c>
      <c r="AM257">
        <v>29.666378600000002</v>
      </c>
      <c r="AN257">
        <v>-96.371088</v>
      </c>
      <c r="AO257" t="s">
        <v>1802</v>
      </c>
      <c r="AP257">
        <v>29.666378600000002</v>
      </c>
      <c r="AQ257">
        <v>-96.371088</v>
      </c>
      <c r="AR257">
        <v>193384</v>
      </c>
      <c r="AS257" t="s">
        <v>1727</v>
      </c>
      <c r="AT257">
        <v>528084</v>
      </c>
      <c r="AU257" t="s">
        <v>108</v>
      </c>
      <c r="AV257" t="s">
        <v>181</v>
      </c>
      <c r="AX257" t="s">
        <v>502</v>
      </c>
    </row>
    <row r="258" spans="1:50" hidden="1">
      <c r="A258" s="2">
        <v>4240932586</v>
      </c>
      <c r="B258">
        <v>4</v>
      </c>
      <c r="C258" s="1">
        <v>37628</v>
      </c>
      <c r="D258" s="1">
        <v>37628</v>
      </c>
      <c r="E258" s="1">
        <v>38359</v>
      </c>
      <c r="F258" t="s">
        <v>99</v>
      </c>
      <c r="G258" t="s">
        <v>293</v>
      </c>
      <c r="H258" t="s">
        <v>1807</v>
      </c>
      <c r="I258" t="s">
        <v>895</v>
      </c>
      <c r="J258">
        <v>1</v>
      </c>
      <c r="K258" t="s">
        <v>896</v>
      </c>
      <c r="L258">
        <v>9494</v>
      </c>
      <c r="M258">
        <v>9494</v>
      </c>
      <c r="N258" t="s">
        <v>1869</v>
      </c>
      <c r="O258" t="s">
        <v>93</v>
      </c>
      <c r="P258" t="s">
        <v>95</v>
      </c>
      <c r="Q258" t="s">
        <v>94</v>
      </c>
      <c r="R258" t="s">
        <v>1733</v>
      </c>
      <c r="S258" t="s">
        <v>349</v>
      </c>
      <c r="T258" t="s">
        <v>502</v>
      </c>
      <c r="V258" t="s">
        <v>2077</v>
      </c>
      <c r="W258" t="s">
        <v>1808</v>
      </c>
      <c r="X258" t="s">
        <v>1826</v>
      </c>
      <c r="Y258" t="s">
        <v>1803</v>
      </c>
      <c r="Z258" t="s">
        <v>99</v>
      </c>
      <c r="AA258">
        <v>78471</v>
      </c>
      <c r="AH258" t="s">
        <v>2119</v>
      </c>
      <c r="AI258" t="s">
        <v>1727</v>
      </c>
      <c r="AJ258">
        <v>231</v>
      </c>
      <c r="AK258">
        <v>17540555</v>
      </c>
      <c r="AL258" t="b">
        <v>0</v>
      </c>
      <c r="AM258">
        <v>27.984111899999998</v>
      </c>
      <c r="AN258">
        <v>-97.264984999999996</v>
      </c>
      <c r="AO258" t="s">
        <v>1802</v>
      </c>
      <c r="AP258">
        <v>27.984111899999998</v>
      </c>
      <c r="AQ258">
        <v>-97.264984999999996</v>
      </c>
      <c r="AR258">
        <v>13742</v>
      </c>
      <c r="AS258" t="s">
        <v>1727</v>
      </c>
      <c r="AT258">
        <v>527024</v>
      </c>
      <c r="AU258" t="s">
        <v>96</v>
      </c>
      <c r="AX258" t="s">
        <v>502</v>
      </c>
    </row>
    <row r="259" spans="1:50" hidden="1">
      <c r="A259" s="2">
        <v>4240932697</v>
      </c>
      <c r="B259">
        <v>4</v>
      </c>
      <c r="C259" s="1">
        <v>37539</v>
      </c>
      <c r="D259" s="1">
        <v>37539</v>
      </c>
      <c r="E259" s="1">
        <v>38270</v>
      </c>
      <c r="F259" t="s">
        <v>99</v>
      </c>
      <c r="G259" t="s">
        <v>293</v>
      </c>
      <c r="H259" t="s">
        <v>1807</v>
      </c>
      <c r="I259" t="s">
        <v>348</v>
      </c>
      <c r="J259">
        <v>2</v>
      </c>
      <c r="K259" t="s">
        <v>1124</v>
      </c>
      <c r="L259">
        <v>9500</v>
      </c>
      <c r="M259">
        <v>9500</v>
      </c>
      <c r="N259" t="s">
        <v>1869</v>
      </c>
      <c r="O259" t="s">
        <v>1823</v>
      </c>
      <c r="P259" t="s">
        <v>95</v>
      </c>
      <c r="Q259" t="s">
        <v>194</v>
      </c>
      <c r="R259" t="s">
        <v>1733</v>
      </c>
      <c r="S259" t="s">
        <v>1909</v>
      </c>
      <c r="T259" t="s">
        <v>502</v>
      </c>
      <c r="V259" t="s">
        <v>2118</v>
      </c>
      <c r="W259" t="s">
        <v>1808</v>
      </c>
      <c r="X259" t="s">
        <v>1826</v>
      </c>
      <c r="Y259" t="s">
        <v>1803</v>
      </c>
      <c r="Z259" t="s">
        <v>99</v>
      </c>
      <c r="AA259">
        <v>78471</v>
      </c>
      <c r="AH259" t="s">
        <v>1908</v>
      </c>
      <c r="AI259" t="s">
        <v>1727</v>
      </c>
      <c r="AJ259">
        <v>231</v>
      </c>
      <c r="AK259">
        <v>18545166</v>
      </c>
      <c r="AL259" t="b">
        <v>0</v>
      </c>
      <c r="AM259">
        <v>27.984796200000002</v>
      </c>
      <c r="AN259">
        <v>-97.264060900000004</v>
      </c>
      <c r="AO259" t="s">
        <v>1802</v>
      </c>
      <c r="AP259">
        <v>27.984796200000002</v>
      </c>
      <c r="AQ259">
        <v>-97.264060900000004</v>
      </c>
      <c r="AR259">
        <v>13114</v>
      </c>
      <c r="AS259" t="s">
        <v>1727</v>
      </c>
      <c r="AT259">
        <v>524530</v>
      </c>
      <c r="AU259" t="s">
        <v>96</v>
      </c>
      <c r="AX259" t="s">
        <v>502</v>
      </c>
    </row>
    <row r="260" spans="1:50" hidden="1">
      <c r="A260" s="2">
        <v>4208931448</v>
      </c>
      <c r="B260">
        <v>3</v>
      </c>
      <c r="C260" s="1">
        <v>37482</v>
      </c>
      <c r="D260" s="1">
        <v>37482</v>
      </c>
      <c r="E260" s="1">
        <v>38213</v>
      </c>
      <c r="F260" t="s">
        <v>99</v>
      </c>
      <c r="G260" t="s">
        <v>179</v>
      </c>
      <c r="H260" t="s">
        <v>1807</v>
      </c>
      <c r="I260" t="s">
        <v>914</v>
      </c>
      <c r="J260">
        <v>1</v>
      </c>
      <c r="K260" t="s">
        <v>356</v>
      </c>
      <c r="L260">
        <v>11077</v>
      </c>
      <c r="N260" t="s">
        <v>1869</v>
      </c>
      <c r="O260" t="s">
        <v>93</v>
      </c>
      <c r="P260" t="s">
        <v>119</v>
      </c>
      <c r="Q260" t="s">
        <v>194</v>
      </c>
      <c r="R260" t="s">
        <v>1733</v>
      </c>
      <c r="S260" t="s">
        <v>575</v>
      </c>
      <c r="T260" t="s">
        <v>502</v>
      </c>
      <c r="V260" t="s">
        <v>2080</v>
      </c>
      <c r="W260" t="s">
        <v>1808</v>
      </c>
      <c r="X260" t="s">
        <v>1826</v>
      </c>
      <c r="Y260" t="s">
        <v>1803</v>
      </c>
      <c r="Z260" t="s">
        <v>99</v>
      </c>
      <c r="AA260">
        <v>78471</v>
      </c>
      <c r="AH260" t="s">
        <v>2117</v>
      </c>
      <c r="AJ260">
        <v>152</v>
      </c>
      <c r="AK260">
        <v>17216175</v>
      </c>
      <c r="AL260" t="b">
        <v>0</v>
      </c>
      <c r="AM260">
        <v>29.6747026</v>
      </c>
      <c r="AN260">
        <v>-96.354985200000002</v>
      </c>
      <c r="AO260" t="s">
        <v>1802</v>
      </c>
      <c r="AP260">
        <v>29.677924000000001</v>
      </c>
      <c r="AQ260">
        <v>-96.358272799999995</v>
      </c>
      <c r="AR260">
        <v>190621</v>
      </c>
      <c r="AS260" t="s">
        <v>1727</v>
      </c>
      <c r="AT260">
        <v>522780</v>
      </c>
      <c r="AU260" t="s">
        <v>108</v>
      </c>
      <c r="AV260" t="s">
        <v>181</v>
      </c>
      <c r="AX260" t="s">
        <v>502</v>
      </c>
    </row>
    <row r="261" spans="1:50">
      <c r="A261" s="2">
        <v>4235130724</v>
      </c>
      <c r="B261">
        <v>3</v>
      </c>
      <c r="C261" s="1">
        <v>37446</v>
      </c>
      <c r="D261" s="1">
        <v>37446</v>
      </c>
      <c r="E261" s="1">
        <v>38177</v>
      </c>
      <c r="F261" t="s">
        <v>99</v>
      </c>
      <c r="G261" t="s">
        <v>2116</v>
      </c>
      <c r="H261" t="s">
        <v>1807</v>
      </c>
      <c r="I261" t="s">
        <v>2115</v>
      </c>
      <c r="J261">
        <v>1</v>
      </c>
      <c r="K261" t="s">
        <v>2114</v>
      </c>
      <c r="L261">
        <v>7700</v>
      </c>
      <c r="M261">
        <v>7700</v>
      </c>
      <c r="N261" t="s">
        <v>1734</v>
      </c>
      <c r="O261" t="s">
        <v>1823</v>
      </c>
      <c r="P261" t="s">
        <v>95</v>
      </c>
      <c r="Q261" t="s">
        <v>194</v>
      </c>
      <c r="R261" t="s">
        <v>1733</v>
      </c>
      <c r="S261" t="s">
        <v>2113</v>
      </c>
      <c r="T261" t="s">
        <v>502</v>
      </c>
      <c r="V261" t="s">
        <v>2080</v>
      </c>
      <c r="W261" t="s">
        <v>1808</v>
      </c>
      <c r="X261" t="s">
        <v>1826</v>
      </c>
      <c r="Y261" t="s">
        <v>1803</v>
      </c>
      <c r="Z261" t="s">
        <v>99</v>
      </c>
      <c r="AA261">
        <v>78471</v>
      </c>
      <c r="AC261">
        <v>14</v>
      </c>
      <c r="AH261" t="s">
        <v>2112</v>
      </c>
      <c r="AI261" t="s">
        <v>1727</v>
      </c>
      <c r="AJ261">
        <v>910</v>
      </c>
      <c r="AK261">
        <v>18310922</v>
      </c>
      <c r="AL261" t="b">
        <v>0</v>
      </c>
      <c r="AM261">
        <v>30.583062000000002</v>
      </c>
      <c r="AN261">
        <v>-93.850025299999999</v>
      </c>
      <c r="AO261" t="s">
        <v>1802</v>
      </c>
      <c r="AP261">
        <v>30.583062000000002</v>
      </c>
      <c r="AQ261">
        <v>-93.850025299999999</v>
      </c>
      <c r="AS261" t="s">
        <v>1727</v>
      </c>
      <c r="AT261">
        <v>521690</v>
      </c>
      <c r="AU261" t="s">
        <v>108</v>
      </c>
      <c r="AX261" t="s">
        <v>502</v>
      </c>
    </row>
    <row r="262" spans="1:50" hidden="1">
      <c r="A262" s="2">
        <v>4213136512</v>
      </c>
      <c r="B262">
        <v>4</v>
      </c>
      <c r="C262" s="1">
        <v>37428</v>
      </c>
      <c r="D262" s="1">
        <v>37432</v>
      </c>
      <c r="E262" s="1">
        <v>38163</v>
      </c>
      <c r="F262" t="s">
        <v>99</v>
      </c>
      <c r="G262" t="s">
        <v>270</v>
      </c>
      <c r="H262" t="s">
        <v>1737</v>
      </c>
      <c r="I262" t="s">
        <v>774</v>
      </c>
      <c r="J262">
        <v>5</v>
      </c>
      <c r="K262" t="s">
        <v>2111</v>
      </c>
      <c r="L262">
        <v>7600</v>
      </c>
      <c r="M262">
        <v>7600</v>
      </c>
      <c r="N262" t="s">
        <v>1869</v>
      </c>
      <c r="O262" t="s">
        <v>93</v>
      </c>
      <c r="P262" t="s">
        <v>95</v>
      </c>
      <c r="Q262" t="s">
        <v>194</v>
      </c>
      <c r="R262" t="s">
        <v>1733</v>
      </c>
      <c r="S262" t="s">
        <v>272</v>
      </c>
      <c r="T262" t="s">
        <v>495</v>
      </c>
      <c r="V262" t="s">
        <v>2080</v>
      </c>
      <c r="W262" t="s">
        <v>2110</v>
      </c>
      <c r="X262" t="s">
        <v>1821</v>
      </c>
      <c r="Y262" t="s">
        <v>1803</v>
      </c>
      <c r="Z262" t="s">
        <v>99</v>
      </c>
      <c r="AA262" t="s">
        <v>1820</v>
      </c>
      <c r="AH262" t="s">
        <v>2109</v>
      </c>
      <c r="AI262" t="s">
        <v>1727</v>
      </c>
      <c r="AJ262">
        <v>657</v>
      </c>
      <c r="AK262">
        <v>18253765</v>
      </c>
      <c r="AL262" t="b">
        <v>0</v>
      </c>
      <c r="AM262">
        <v>27.503868900000001</v>
      </c>
      <c r="AN262">
        <v>-98.357050099999995</v>
      </c>
      <c r="AO262" t="s">
        <v>1802</v>
      </c>
      <c r="AP262">
        <v>27.503868900000001</v>
      </c>
      <c r="AQ262">
        <v>-98.357050099999995</v>
      </c>
      <c r="AR262">
        <v>190026</v>
      </c>
      <c r="AS262" t="s">
        <v>1727</v>
      </c>
      <c r="AT262">
        <v>521247</v>
      </c>
      <c r="AU262" t="s">
        <v>96</v>
      </c>
      <c r="AX262" t="s">
        <v>495</v>
      </c>
    </row>
    <row r="263" spans="1:50">
      <c r="A263" s="2">
        <v>4223933176</v>
      </c>
      <c r="B263">
        <v>2</v>
      </c>
      <c r="C263" s="1">
        <v>37405</v>
      </c>
      <c r="D263" s="1">
        <v>37405</v>
      </c>
      <c r="E263" s="1">
        <v>38136</v>
      </c>
      <c r="F263" t="s">
        <v>99</v>
      </c>
      <c r="G263" t="s">
        <v>246</v>
      </c>
      <c r="H263" t="s">
        <v>1807</v>
      </c>
      <c r="I263" t="s">
        <v>2108</v>
      </c>
      <c r="J263">
        <v>1</v>
      </c>
      <c r="K263" t="s">
        <v>114</v>
      </c>
      <c r="L263">
        <v>3500</v>
      </c>
      <c r="M263">
        <v>3500</v>
      </c>
      <c r="N263" t="s">
        <v>1734</v>
      </c>
      <c r="O263" t="s">
        <v>1823</v>
      </c>
      <c r="P263" t="s">
        <v>95</v>
      </c>
      <c r="Q263" t="s">
        <v>194</v>
      </c>
      <c r="R263" t="s">
        <v>1733</v>
      </c>
      <c r="S263" t="s">
        <v>114</v>
      </c>
      <c r="T263" t="s">
        <v>502</v>
      </c>
      <c r="V263" t="s">
        <v>2080</v>
      </c>
      <c r="W263" t="s">
        <v>1808</v>
      </c>
      <c r="X263" t="s">
        <v>1826</v>
      </c>
      <c r="Y263" t="s">
        <v>1803</v>
      </c>
      <c r="Z263" t="s">
        <v>99</v>
      </c>
      <c r="AA263">
        <v>78471</v>
      </c>
      <c r="AH263" t="s">
        <v>2107</v>
      </c>
      <c r="AI263" t="s">
        <v>1727</v>
      </c>
      <c r="AJ263">
        <v>81</v>
      </c>
      <c r="AK263">
        <v>18286395</v>
      </c>
      <c r="AL263" t="b">
        <v>0</v>
      </c>
      <c r="AM263">
        <v>28.936354399999999</v>
      </c>
      <c r="AN263">
        <v>-96.452336299999999</v>
      </c>
      <c r="AO263" t="s">
        <v>1802</v>
      </c>
      <c r="AP263">
        <v>28.936354399999999</v>
      </c>
      <c r="AQ263">
        <v>-96.452336299999999</v>
      </c>
      <c r="AS263" t="s">
        <v>1727</v>
      </c>
      <c r="AT263">
        <v>520471</v>
      </c>
      <c r="AU263" t="s">
        <v>96</v>
      </c>
      <c r="AX263" t="s">
        <v>502</v>
      </c>
    </row>
    <row r="264" spans="1:50" hidden="1">
      <c r="A264" s="2">
        <v>4201500624</v>
      </c>
      <c r="B264">
        <v>3</v>
      </c>
      <c r="C264" s="1">
        <v>37369</v>
      </c>
      <c r="D264" s="1">
        <v>37445</v>
      </c>
      <c r="E264" s="1">
        <v>38176</v>
      </c>
      <c r="F264" t="s">
        <v>99</v>
      </c>
      <c r="G264" t="s">
        <v>236</v>
      </c>
      <c r="H264" t="s">
        <v>1807</v>
      </c>
      <c r="I264" t="s">
        <v>638</v>
      </c>
      <c r="J264">
        <v>2</v>
      </c>
      <c r="K264" t="s">
        <v>2106</v>
      </c>
      <c r="L264">
        <v>10510</v>
      </c>
      <c r="M264">
        <v>10510</v>
      </c>
      <c r="N264" t="s">
        <v>1863</v>
      </c>
      <c r="O264" t="s">
        <v>1823</v>
      </c>
      <c r="P264" t="s">
        <v>95</v>
      </c>
      <c r="Q264" t="s">
        <v>94</v>
      </c>
      <c r="R264" t="s">
        <v>1733</v>
      </c>
      <c r="S264" t="s">
        <v>1992</v>
      </c>
      <c r="T264" t="s">
        <v>502</v>
      </c>
      <c r="V264" t="s">
        <v>2048</v>
      </c>
      <c r="W264" t="s">
        <v>1808</v>
      </c>
      <c r="X264" t="s">
        <v>1826</v>
      </c>
      <c r="Y264" t="s">
        <v>1803</v>
      </c>
      <c r="Z264" t="s">
        <v>99</v>
      </c>
      <c r="AA264">
        <v>78471</v>
      </c>
      <c r="AH264" t="s">
        <v>2105</v>
      </c>
      <c r="AI264" t="s">
        <v>1727</v>
      </c>
      <c r="AJ264">
        <v>4</v>
      </c>
      <c r="AK264">
        <v>15963107</v>
      </c>
      <c r="AL264" t="b">
        <v>0</v>
      </c>
      <c r="AM264">
        <v>29.972715999999998</v>
      </c>
      <c r="AN264">
        <v>-96.353063199999994</v>
      </c>
      <c r="AO264" t="s">
        <v>1802</v>
      </c>
      <c r="AP264">
        <v>29.972715999999998</v>
      </c>
      <c r="AQ264">
        <v>-96.353063199999994</v>
      </c>
      <c r="AR264">
        <v>235116</v>
      </c>
      <c r="AS264" t="s">
        <v>1727</v>
      </c>
      <c r="AT264">
        <v>519381</v>
      </c>
      <c r="AU264" t="s">
        <v>108</v>
      </c>
      <c r="AV264" t="s">
        <v>181</v>
      </c>
      <c r="AX264" t="s">
        <v>502</v>
      </c>
    </row>
    <row r="265" spans="1:50">
      <c r="A265" s="2">
        <v>4240932697</v>
      </c>
      <c r="B265">
        <v>4</v>
      </c>
      <c r="C265" s="1">
        <v>37342</v>
      </c>
      <c r="D265" s="1">
        <v>37342</v>
      </c>
      <c r="E265" s="1">
        <v>38073</v>
      </c>
      <c r="F265" t="s">
        <v>99</v>
      </c>
      <c r="G265" t="s">
        <v>293</v>
      </c>
      <c r="H265" t="s">
        <v>1807</v>
      </c>
      <c r="I265" t="s">
        <v>348</v>
      </c>
      <c r="J265">
        <v>2</v>
      </c>
      <c r="K265" t="s">
        <v>2104</v>
      </c>
      <c r="L265">
        <v>9500</v>
      </c>
      <c r="M265">
        <v>9500</v>
      </c>
      <c r="N265" t="s">
        <v>1734</v>
      </c>
      <c r="O265" t="s">
        <v>1823</v>
      </c>
      <c r="P265" t="s">
        <v>95</v>
      </c>
      <c r="Q265" t="s">
        <v>194</v>
      </c>
      <c r="R265" t="s">
        <v>1733</v>
      </c>
      <c r="S265" t="s">
        <v>2043</v>
      </c>
      <c r="T265" t="s">
        <v>502</v>
      </c>
      <c r="V265" t="s">
        <v>2103</v>
      </c>
      <c r="W265" t="s">
        <v>1808</v>
      </c>
      <c r="X265" t="s">
        <v>1826</v>
      </c>
      <c r="Y265" t="s">
        <v>1803</v>
      </c>
      <c r="Z265" t="s">
        <v>99</v>
      </c>
      <c r="AA265">
        <v>78471</v>
      </c>
      <c r="AH265" t="s">
        <v>1908</v>
      </c>
      <c r="AI265" t="s">
        <v>1727</v>
      </c>
      <c r="AJ265">
        <v>231</v>
      </c>
      <c r="AK265">
        <v>18545166</v>
      </c>
      <c r="AL265" t="b">
        <v>0</v>
      </c>
      <c r="AM265">
        <v>27.984796200000002</v>
      </c>
      <c r="AN265">
        <v>-97.264060900000004</v>
      </c>
      <c r="AO265" t="s">
        <v>1802</v>
      </c>
      <c r="AP265">
        <v>27.984796200000002</v>
      </c>
      <c r="AQ265">
        <v>-97.264060900000004</v>
      </c>
      <c r="AR265">
        <v>13114</v>
      </c>
      <c r="AS265" t="s">
        <v>1727</v>
      </c>
      <c r="AT265">
        <v>518619</v>
      </c>
      <c r="AU265" t="s">
        <v>96</v>
      </c>
      <c r="AX265" t="s">
        <v>502</v>
      </c>
    </row>
    <row r="266" spans="1:50" hidden="1">
      <c r="A266" s="2">
        <v>4223933117</v>
      </c>
      <c r="B266">
        <v>2</v>
      </c>
      <c r="C266" s="1">
        <v>37321</v>
      </c>
      <c r="D266" s="1">
        <v>37321</v>
      </c>
      <c r="E266" s="1">
        <v>38052</v>
      </c>
      <c r="F266" t="s">
        <v>99</v>
      </c>
      <c r="G266" t="s">
        <v>246</v>
      </c>
      <c r="H266" t="s">
        <v>1807</v>
      </c>
      <c r="I266" t="s">
        <v>869</v>
      </c>
      <c r="J266">
        <v>1</v>
      </c>
      <c r="K266" t="s">
        <v>2079</v>
      </c>
      <c r="L266">
        <v>6510</v>
      </c>
      <c r="M266">
        <v>6510</v>
      </c>
      <c r="N266" t="s">
        <v>1869</v>
      </c>
      <c r="O266" t="s">
        <v>93</v>
      </c>
      <c r="P266" t="s">
        <v>95</v>
      </c>
      <c r="Q266" t="s">
        <v>194</v>
      </c>
      <c r="R266" t="s">
        <v>1733</v>
      </c>
      <c r="S266" t="s">
        <v>871</v>
      </c>
      <c r="T266" t="s">
        <v>502</v>
      </c>
      <c r="V266" t="s">
        <v>2102</v>
      </c>
      <c r="W266" t="s">
        <v>1808</v>
      </c>
      <c r="X266" t="s">
        <v>1826</v>
      </c>
      <c r="Y266" t="s">
        <v>1803</v>
      </c>
      <c r="Z266" t="s">
        <v>99</v>
      </c>
      <c r="AA266">
        <v>78471</v>
      </c>
      <c r="AC266">
        <v>2</v>
      </c>
      <c r="AG266">
        <v>1</v>
      </c>
      <c r="AH266" t="s">
        <v>2101</v>
      </c>
      <c r="AI266" t="s">
        <v>1727</v>
      </c>
      <c r="AJ266">
        <v>132</v>
      </c>
      <c r="AK266">
        <v>16954943</v>
      </c>
      <c r="AL266" t="b">
        <v>0</v>
      </c>
      <c r="AM266">
        <v>28.9004464</v>
      </c>
      <c r="AN266">
        <v>-96.482457800000006</v>
      </c>
      <c r="AO266" t="s">
        <v>1802</v>
      </c>
      <c r="AP266">
        <v>28.9004464</v>
      </c>
      <c r="AQ266">
        <v>-96.482457800000006</v>
      </c>
      <c r="AR266">
        <v>195347</v>
      </c>
      <c r="AS266" t="s">
        <v>1727</v>
      </c>
      <c r="AT266">
        <v>518126</v>
      </c>
      <c r="AU266" t="s">
        <v>96</v>
      </c>
      <c r="AX266" t="s">
        <v>502</v>
      </c>
    </row>
    <row r="267" spans="1:50" hidden="1">
      <c r="A267" s="2">
        <v>4208930291</v>
      </c>
      <c r="B267">
        <v>3</v>
      </c>
      <c r="C267" s="1">
        <v>37204</v>
      </c>
      <c r="D267" s="1">
        <v>37204</v>
      </c>
      <c r="E267" s="1">
        <v>37934</v>
      </c>
      <c r="F267" t="s">
        <v>99</v>
      </c>
      <c r="G267" t="s">
        <v>179</v>
      </c>
      <c r="H267" t="s">
        <v>1807</v>
      </c>
      <c r="I267" t="s">
        <v>882</v>
      </c>
      <c r="J267">
        <v>2</v>
      </c>
      <c r="K267" t="s">
        <v>1235</v>
      </c>
      <c r="L267">
        <v>11014</v>
      </c>
      <c r="M267">
        <v>11014</v>
      </c>
      <c r="N267" t="s">
        <v>1869</v>
      </c>
      <c r="O267" t="s">
        <v>93</v>
      </c>
      <c r="P267" t="s">
        <v>95</v>
      </c>
      <c r="Q267" t="s">
        <v>94</v>
      </c>
      <c r="R267" t="s">
        <v>1733</v>
      </c>
      <c r="S267" t="s">
        <v>868</v>
      </c>
      <c r="T267" t="s">
        <v>502</v>
      </c>
      <c r="V267" t="s">
        <v>2080</v>
      </c>
      <c r="W267" t="s">
        <v>1808</v>
      </c>
      <c r="X267" t="s">
        <v>1826</v>
      </c>
      <c r="Y267" t="s">
        <v>1803</v>
      </c>
      <c r="Z267" t="s">
        <v>99</v>
      </c>
      <c r="AA267">
        <v>78471</v>
      </c>
      <c r="AH267" t="s">
        <v>2063</v>
      </c>
      <c r="AI267" t="s">
        <v>1727</v>
      </c>
      <c r="AJ267">
        <v>84</v>
      </c>
      <c r="AK267">
        <v>17481103</v>
      </c>
      <c r="AL267" t="b">
        <v>0</v>
      </c>
      <c r="AM267">
        <v>29.666378600000002</v>
      </c>
      <c r="AN267">
        <v>-96.371088</v>
      </c>
      <c r="AO267" t="s">
        <v>1802</v>
      </c>
      <c r="AP267">
        <v>29.666378600000002</v>
      </c>
      <c r="AQ267">
        <v>-96.371088</v>
      </c>
      <c r="AR267">
        <v>193384</v>
      </c>
      <c r="AS267" t="s">
        <v>1727</v>
      </c>
      <c r="AT267">
        <v>515256</v>
      </c>
      <c r="AU267" t="s">
        <v>108</v>
      </c>
      <c r="AV267" t="s">
        <v>181</v>
      </c>
      <c r="AX267" t="s">
        <v>502</v>
      </c>
    </row>
    <row r="268" spans="1:50" hidden="1">
      <c r="A268" s="2">
        <v>4208931212</v>
      </c>
      <c r="B268">
        <v>3</v>
      </c>
      <c r="C268" s="1">
        <v>37200</v>
      </c>
      <c r="D268" s="1">
        <v>37200</v>
      </c>
      <c r="E268" s="1">
        <v>37930</v>
      </c>
      <c r="F268" t="s">
        <v>99</v>
      </c>
      <c r="G268" t="s">
        <v>179</v>
      </c>
      <c r="H268" t="s">
        <v>1807</v>
      </c>
      <c r="I268" t="s">
        <v>847</v>
      </c>
      <c r="J268">
        <v>2</v>
      </c>
      <c r="K268" t="s">
        <v>356</v>
      </c>
      <c r="L268">
        <v>10494</v>
      </c>
      <c r="M268">
        <v>10494</v>
      </c>
      <c r="N268" t="s">
        <v>1869</v>
      </c>
      <c r="O268" t="s">
        <v>93</v>
      </c>
      <c r="P268" t="s">
        <v>95</v>
      </c>
      <c r="Q268" t="s">
        <v>94</v>
      </c>
      <c r="R268" t="s">
        <v>1733</v>
      </c>
      <c r="S268" t="s">
        <v>2100</v>
      </c>
      <c r="T268" t="s">
        <v>502</v>
      </c>
      <c r="V268" t="s">
        <v>2048</v>
      </c>
      <c r="W268" t="s">
        <v>1808</v>
      </c>
      <c r="X268" t="s">
        <v>1826</v>
      </c>
      <c r="Y268" t="s">
        <v>1803</v>
      </c>
      <c r="Z268" t="s">
        <v>99</v>
      </c>
      <c r="AA268">
        <v>78471</v>
      </c>
      <c r="AH268" t="s">
        <v>2099</v>
      </c>
      <c r="AI268" t="s">
        <v>1727</v>
      </c>
      <c r="AJ268">
        <v>163</v>
      </c>
      <c r="AK268">
        <v>18454046</v>
      </c>
      <c r="AL268" t="b">
        <v>0</v>
      </c>
      <c r="AM268">
        <v>29.6571742</v>
      </c>
      <c r="AN268">
        <v>-96.659031799999994</v>
      </c>
      <c r="AO268" t="s">
        <v>1802</v>
      </c>
      <c r="AP268">
        <v>29.6571742</v>
      </c>
      <c r="AQ268">
        <v>-96.659031799999994</v>
      </c>
      <c r="AR268">
        <v>24455</v>
      </c>
      <c r="AS268" t="s">
        <v>1727</v>
      </c>
      <c r="AT268">
        <v>515058</v>
      </c>
      <c r="AU268" t="s">
        <v>108</v>
      </c>
      <c r="AV268" t="s">
        <v>181</v>
      </c>
      <c r="AX268" t="s">
        <v>502</v>
      </c>
    </row>
    <row r="269" spans="1:50" hidden="1">
      <c r="A269" s="2">
        <v>4224502710</v>
      </c>
      <c r="B269">
        <v>3</v>
      </c>
      <c r="C269" s="1">
        <v>37138</v>
      </c>
      <c r="D269" s="1">
        <v>37138</v>
      </c>
      <c r="E269" s="1">
        <v>37868</v>
      </c>
      <c r="F269" t="s">
        <v>99</v>
      </c>
      <c r="G269" t="s">
        <v>105</v>
      </c>
      <c r="H269" t="s">
        <v>1807</v>
      </c>
      <c r="I269" t="s">
        <v>2098</v>
      </c>
      <c r="J269">
        <v>11</v>
      </c>
      <c r="K269" t="s">
        <v>162</v>
      </c>
      <c r="L269">
        <v>10503</v>
      </c>
      <c r="M269">
        <v>10503</v>
      </c>
      <c r="N269" t="s">
        <v>1863</v>
      </c>
      <c r="O269" t="s">
        <v>1823</v>
      </c>
      <c r="P269" t="s">
        <v>95</v>
      </c>
      <c r="Q269" t="s">
        <v>194</v>
      </c>
      <c r="R269" t="s">
        <v>1733</v>
      </c>
      <c r="S269" t="s">
        <v>2024</v>
      </c>
      <c r="T269" t="s">
        <v>502</v>
      </c>
      <c r="V269" t="s">
        <v>2097</v>
      </c>
      <c r="W269" t="s">
        <v>1808</v>
      </c>
      <c r="X269" t="s">
        <v>1826</v>
      </c>
      <c r="Y269" t="s">
        <v>1803</v>
      </c>
      <c r="Z269" t="s">
        <v>99</v>
      </c>
      <c r="AA269">
        <v>78471</v>
      </c>
      <c r="AC269">
        <v>175</v>
      </c>
      <c r="AH269" t="s">
        <v>2096</v>
      </c>
      <c r="AI269" t="s">
        <v>1727</v>
      </c>
      <c r="AJ269">
        <v>342</v>
      </c>
      <c r="AK269">
        <v>17840686</v>
      </c>
      <c r="AL269" t="b">
        <v>0</v>
      </c>
      <c r="AM269">
        <v>29.7665696</v>
      </c>
      <c r="AN269">
        <v>-94.288246400000006</v>
      </c>
      <c r="AO269" t="s">
        <v>1802</v>
      </c>
      <c r="AP269">
        <v>29.7665696</v>
      </c>
      <c r="AQ269">
        <v>-94.288246400000006</v>
      </c>
      <c r="AR269">
        <v>61737</v>
      </c>
      <c r="AS269" t="s">
        <v>1727</v>
      </c>
      <c r="AT269">
        <v>513303</v>
      </c>
      <c r="AU269" t="s">
        <v>108</v>
      </c>
      <c r="AX269" t="s">
        <v>502</v>
      </c>
    </row>
    <row r="270" spans="1:50" hidden="1">
      <c r="A270" s="2">
        <v>4212331135</v>
      </c>
      <c r="B270">
        <v>2</v>
      </c>
      <c r="C270" s="1">
        <v>37125</v>
      </c>
      <c r="D270" s="1">
        <v>37154</v>
      </c>
      <c r="E270" s="1">
        <v>37884</v>
      </c>
      <c r="F270" t="s">
        <v>99</v>
      </c>
      <c r="G270" t="s">
        <v>275</v>
      </c>
      <c r="H270" t="s">
        <v>1807</v>
      </c>
      <c r="I270" t="s">
        <v>843</v>
      </c>
      <c r="J270">
        <v>8</v>
      </c>
      <c r="K270" t="s">
        <v>936</v>
      </c>
      <c r="L270">
        <v>7607</v>
      </c>
      <c r="M270">
        <v>7607</v>
      </c>
      <c r="N270" t="s">
        <v>1869</v>
      </c>
      <c r="O270" t="s">
        <v>1823</v>
      </c>
      <c r="P270" t="s">
        <v>95</v>
      </c>
      <c r="Q270" t="s">
        <v>194</v>
      </c>
      <c r="R270" t="s">
        <v>1733</v>
      </c>
      <c r="S270" t="s">
        <v>2088</v>
      </c>
      <c r="T270" t="s">
        <v>502</v>
      </c>
      <c r="V270" t="s">
        <v>2048</v>
      </c>
      <c r="W270" t="s">
        <v>1808</v>
      </c>
      <c r="X270" t="s">
        <v>1826</v>
      </c>
      <c r="Y270" t="s">
        <v>1803</v>
      </c>
      <c r="Z270" t="s">
        <v>99</v>
      </c>
      <c r="AA270">
        <v>78471</v>
      </c>
      <c r="AH270" t="s">
        <v>1994</v>
      </c>
      <c r="AI270" t="s">
        <v>1727</v>
      </c>
      <c r="AJ270">
        <v>335</v>
      </c>
      <c r="AK270">
        <v>16903751</v>
      </c>
      <c r="AL270" t="b">
        <v>0</v>
      </c>
      <c r="AM270">
        <v>28.957186199999999</v>
      </c>
      <c r="AN270">
        <v>-97.329709800000003</v>
      </c>
      <c r="AO270" t="s">
        <v>1802</v>
      </c>
      <c r="AP270">
        <v>28.957186199999999</v>
      </c>
      <c r="AQ270">
        <v>-97.329709800000003</v>
      </c>
      <c r="AR270">
        <v>198648</v>
      </c>
      <c r="AS270" t="s">
        <v>1727</v>
      </c>
      <c r="AT270">
        <v>512865</v>
      </c>
      <c r="AU270" t="s">
        <v>96</v>
      </c>
      <c r="AV270" t="s">
        <v>164</v>
      </c>
      <c r="AW270" t="s">
        <v>163</v>
      </c>
      <c r="AX270" t="s">
        <v>502</v>
      </c>
    </row>
    <row r="271" spans="1:50">
      <c r="A271" s="2">
        <v>4228532919</v>
      </c>
      <c r="B271">
        <v>2</v>
      </c>
      <c r="C271" s="1">
        <v>37117</v>
      </c>
      <c r="D271" s="1">
        <v>37117</v>
      </c>
      <c r="E271" s="1">
        <v>37847</v>
      </c>
      <c r="F271" t="s">
        <v>99</v>
      </c>
      <c r="G271" t="s">
        <v>228</v>
      </c>
      <c r="H271" t="s">
        <v>1807</v>
      </c>
      <c r="I271" t="s">
        <v>929</v>
      </c>
      <c r="J271">
        <v>1</v>
      </c>
      <c r="K271" t="s">
        <v>2095</v>
      </c>
      <c r="L271">
        <v>8600</v>
      </c>
      <c r="M271">
        <v>8600</v>
      </c>
      <c r="N271" t="s">
        <v>1734</v>
      </c>
      <c r="O271" t="s">
        <v>1823</v>
      </c>
      <c r="P271" t="s">
        <v>95</v>
      </c>
      <c r="Q271" t="s">
        <v>194</v>
      </c>
      <c r="R271" t="s">
        <v>1733</v>
      </c>
      <c r="S271" t="s">
        <v>2085</v>
      </c>
      <c r="T271" t="s">
        <v>502</v>
      </c>
      <c r="V271" t="s">
        <v>2048</v>
      </c>
      <c r="W271" t="s">
        <v>1808</v>
      </c>
      <c r="X271" t="s">
        <v>1826</v>
      </c>
      <c r="Y271" t="s">
        <v>1803</v>
      </c>
      <c r="Z271" t="s">
        <v>99</v>
      </c>
      <c r="AA271">
        <v>78471</v>
      </c>
      <c r="AC271">
        <v>2</v>
      </c>
      <c r="AH271" t="s">
        <v>2094</v>
      </c>
      <c r="AI271" t="s">
        <v>1727</v>
      </c>
      <c r="AJ271">
        <v>633</v>
      </c>
      <c r="AK271">
        <v>16705216</v>
      </c>
      <c r="AL271" t="b">
        <v>0</v>
      </c>
      <c r="AM271">
        <v>29.3566216</v>
      </c>
      <c r="AN271">
        <v>-96.664997600000007</v>
      </c>
      <c r="AO271" t="s">
        <v>1802</v>
      </c>
      <c r="AP271">
        <v>29.3566216</v>
      </c>
      <c r="AQ271">
        <v>-96.664997600000007</v>
      </c>
      <c r="AR271">
        <v>187890</v>
      </c>
      <c r="AS271" t="s">
        <v>1727</v>
      </c>
      <c r="AT271">
        <v>512568</v>
      </c>
      <c r="AU271" t="s">
        <v>96</v>
      </c>
      <c r="AV271" t="s">
        <v>164</v>
      </c>
      <c r="AW271" t="s">
        <v>163</v>
      </c>
      <c r="AX271" t="s">
        <v>502</v>
      </c>
    </row>
    <row r="272" spans="1:50" hidden="1">
      <c r="A272" s="2">
        <v>4223933071</v>
      </c>
      <c r="B272">
        <v>2</v>
      </c>
      <c r="C272" s="1">
        <v>37092</v>
      </c>
      <c r="D272" s="1">
        <v>37092</v>
      </c>
      <c r="E272" s="1">
        <v>37822</v>
      </c>
      <c r="F272" t="s">
        <v>99</v>
      </c>
      <c r="G272" t="s">
        <v>246</v>
      </c>
      <c r="H272" t="s">
        <v>1807</v>
      </c>
      <c r="I272" t="s">
        <v>946</v>
      </c>
      <c r="J272">
        <v>1</v>
      </c>
      <c r="L272">
        <v>5800</v>
      </c>
      <c r="M272">
        <v>5800</v>
      </c>
      <c r="N272" t="s">
        <v>1869</v>
      </c>
      <c r="O272" t="s">
        <v>1823</v>
      </c>
      <c r="P272" t="s">
        <v>95</v>
      </c>
      <c r="Q272" t="s">
        <v>94</v>
      </c>
      <c r="R272" t="s">
        <v>1733</v>
      </c>
      <c r="S272" t="s">
        <v>871</v>
      </c>
      <c r="T272" t="s">
        <v>502</v>
      </c>
      <c r="V272" t="s">
        <v>2077</v>
      </c>
      <c r="W272" t="s">
        <v>1808</v>
      </c>
      <c r="X272" t="s">
        <v>1826</v>
      </c>
      <c r="Y272" t="s">
        <v>1803</v>
      </c>
      <c r="Z272" t="s">
        <v>99</v>
      </c>
      <c r="AA272">
        <v>78471</v>
      </c>
      <c r="AC272">
        <v>2</v>
      </c>
      <c r="AG272">
        <v>1</v>
      </c>
      <c r="AH272" t="s">
        <v>2093</v>
      </c>
      <c r="AI272" t="s">
        <v>1727</v>
      </c>
      <c r="AJ272">
        <v>132</v>
      </c>
      <c r="AK272">
        <v>17483714</v>
      </c>
      <c r="AL272" t="b">
        <v>0</v>
      </c>
      <c r="AM272">
        <v>28.897879100000001</v>
      </c>
      <c r="AN272">
        <v>-96.486016699999993</v>
      </c>
      <c r="AO272" t="s">
        <v>1802</v>
      </c>
      <c r="AP272">
        <v>28.897879100000001</v>
      </c>
      <c r="AQ272">
        <v>-96.486016699999993</v>
      </c>
      <c r="AR272">
        <v>8646</v>
      </c>
      <c r="AS272" t="s">
        <v>1727</v>
      </c>
      <c r="AT272">
        <v>511679</v>
      </c>
      <c r="AU272" t="s">
        <v>96</v>
      </c>
      <c r="AX272" t="s">
        <v>502</v>
      </c>
    </row>
    <row r="273" spans="1:50">
      <c r="A273" s="2">
        <v>4224532297</v>
      </c>
      <c r="B273">
        <v>3</v>
      </c>
      <c r="C273" s="1">
        <v>37068</v>
      </c>
      <c r="D273" s="1">
        <v>37068</v>
      </c>
      <c r="E273" s="1">
        <v>37798</v>
      </c>
      <c r="F273" t="s">
        <v>99</v>
      </c>
      <c r="G273" t="s">
        <v>105</v>
      </c>
      <c r="H273" t="s">
        <v>1807</v>
      </c>
      <c r="I273" t="s">
        <v>650</v>
      </c>
      <c r="J273">
        <v>1</v>
      </c>
      <c r="K273" t="s">
        <v>2092</v>
      </c>
      <c r="L273">
        <v>14500</v>
      </c>
      <c r="M273">
        <v>14500</v>
      </c>
      <c r="N273" t="s">
        <v>1734</v>
      </c>
      <c r="O273" t="s">
        <v>1823</v>
      </c>
      <c r="P273" t="s">
        <v>95</v>
      </c>
      <c r="Q273" t="s">
        <v>2091</v>
      </c>
      <c r="R273" t="s">
        <v>1733</v>
      </c>
      <c r="S273" t="s">
        <v>2090</v>
      </c>
      <c r="T273" t="s">
        <v>502</v>
      </c>
      <c r="V273" t="s">
        <v>2048</v>
      </c>
      <c r="W273" t="s">
        <v>1808</v>
      </c>
      <c r="X273" t="s">
        <v>1826</v>
      </c>
      <c r="Y273" t="s">
        <v>1803</v>
      </c>
      <c r="Z273" t="s">
        <v>99</v>
      </c>
      <c r="AA273">
        <v>78471</v>
      </c>
      <c r="AC273">
        <v>176</v>
      </c>
      <c r="AH273" t="s">
        <v>2089</v>
      </c>
      <c r="AI273" t="s">
        <v>1727</v>
      </c>
      <c r="AJ273">
        <v>625</v>
      </c>
      <c r="AK273">
        <v>16171840</v>
      </c>
      <c r="AL273" t="b">
        <v>0</v>
      </c>
      <c r="AM273">
        <v>29.766764999999999</v>
      </c>
      <c r="AN273">
        <v>-94.3104613</v>
      </c>
      <c r="AO273" t="s">
        <v>1802</v>
      </c>
      <c r="AP273">
        <v>29.766764999999999</v>
      </c>
      <c r="AQ273">
        <v>-94.3104613</v>
      </c>
      <c r="AS273" t="s">
        <v>1727</v>
      </c>
      <c r="AT273">
        <v>510774</v>
      </c>
      <c r="AU273" t="s">
        <v>108</v>
      </c>
      <c r="AX273" t="s">
        <v>502</v>
      </c>
    </row>
    <row r="274" spans="1:50" hidden="1">
      <c r="A274" s="2">
        <v>4212330950</v>
      </c>
      <c r="B274">
        <v>2</v>
      </c>
      <c r="C274" s="1">
        <v>37060</v>
      </c>
      <c r="D274" s="1">
        <v>37062</v>
      </c>
      <c r="E274" s="1">
        <v>37792</v>
      </c>
      <c r="F274" t="s">
        <v>99</v>
      </c>
      <c r="G274" t="s">
        <v>275</v>
      </c>
      <c r="H274" t="s">
        <v>1807</v>
      </c>
      <c r="I274" t="s">
        <v>518</v>
      </c>
      <c r="J274">
        <v>5</v>
      </c>
      <c r="K274" t="s">
        <v>162</v>
      </c>
      <c r="L274">
        <v>5412</v>
      </c>
      <c r="M274">
        <v>5412</v>
      </c>
      <c r="N274" t="s">
        <v>1869</v>
      </c>
      <c r="O274" t="s">
        <v>93</v>
      </c>
      <c r="P274" t="s">
        <v>95</v>
      </c>
      <c r="Q274" t="s">
        <v>94</v>
      </c>
      <c r="R274" t="s">
        <v>1733</v>
      </c>
      <c r="S274" t="s">
        <v>2088</v>
      </c>
      <c r="T274" t="s">
        <v>502</v>
      </c>
      <c r="V274" t="s">
        <v>2087</v>
      </c>
      <c r="W274" t="s">
        <v>1808</v>
      </c>
      <c r="X274" t="s">
        <v>1826</v>
      </c>
      <c r="Y274" t="s">
        <v>1803</v>
      </c>
      <c r="Z274" t="s">
        <v>99</v>
      </c>
      <c r="AA274">
        <v>78471</v>
      </c>
      <c r="AH274" t="s">
        <v>1851</v>
      </c>
      <c r="AI274" t="s">
        <v>1727</v>
      </c>
      <c r="AJ274">
        <v>153</v>
      </c>
      <c r="AK274">
        <v>18249518</v>
      </c>
      <c r="AL274" t="b">
        <v>0</v>
      </c>
      <c r="AM274">
        <v>28.948034700000001</v>
      </c>
      <c r="AN274">
        <v>-97.338719699999999</v>
      </c>
      <c r="AO274" t="s">
        <v>1802</v>
      </c>
      <c r="AP274">
        <v>28.948034700000001</v>
      </c>
      <c r="AQ274">
        <v>-97.338719699999999</v>
      </c>
      <c r="AR274">
        <v>145447</v>
      </c>
      <c r="AS274" t="s">
        <v>1727</v>
      </c>
      <c r="AT274">
        <v>510399</v>
      </c>
      <c r="AU274" t="s">
        <v>96</v>
      </c>
      <c r="AV274" t="s">
        <v>164</v>
      </c>
      <c r="AW274" t="s">
        <v>163</v>
      </c>
      <c r="AX274" t="s">
        <v>502</v>
      </c>
    </row>
    <row r="275" spans="1:50" hidden="1">
      <c r="A275" s="2">
        <v>4240930333</v>
      </c>
      <c r="B275">
        <v>4</v>
      </c>
      <c r="C275" s="1">
        <v>37047</v>
      </c>
      <c r="D275" s="1">
        <v>37047</v>
      </c>
      <c r="E275" s="1">
        <v>37777</v>
      </c>
      <c r="F275" t="s">
        <v>99</v>
      </c>
      <c r="G275" t="s">
        <v>293</v>
      </c>
      <c r="H275" t="s">
        <v>1807</v>
      </c>
      <c r="I275" t="s">
        <v>1032</v>
      </c>
      <c r="J275">
        <v>3</v>
      </c>
      <c r="K275" t="s">
        <v>1972</v>
      </c>
      <c r="M275">
        <v>12852</v>
      </c>
      <c r="N275" t="s">
        <v>1863</v>
      </c>
      <c r="O275" t="s">
        <v>1823</v>
      </c>
      <c r="P275" t="s">
        <v>149</v>
      </c>
      <c r="Q275" t="s">
        <v>194</v>
      </c>
      <c r="R275" t="s">
        <v>1733</v>
      </c>
      <c r="S275" t="s">
        <v>1971</v>
      </c>
      <c r="T275" t="s">
        <v>502</v>
      </c>
      <c r="V275" t="s">
        <v>1809</v>
      </c>
      <c r="W275" t="s">
        <v>1808</v>
      </c>
      <c r="X275" t="s">
        <v>1826</v>
      </c>
      <c r="Y275" t="s">
        <v>1803</v>
      </c>
      <c r="Z275" t="s">
        <v>99</v>
      </c>
      <c r="AA275">
        <v>78471</v>
      </c>
      <c r="AC275">
        <v>10</v>
      </c>
      <c r="AH275" t="s">
        <v>2086</v>
      </c>
      <c r="AI275" t="s">
        <v>1727</v>
      </c>
      <c r="AJ275">
        <v>257</v>
      </c>
      <c r="AK275">
        <v>16892541</v>
      </c>
      <c r="AL275" t="b">
        <v>0</v>
      </c>
      <c r="AM275">
        <v>27.952095199999999</v>
      </c>
      <c r="AN275">
        <v>-97.318813500000005</v>
      </c>
      <c r="AO275" t="s">
        <v>1802</v>
      </c>
      <c r="AP275">
        <v>27.952095199999999</v>
      </c>
      <c r="AQ275">
        <v>-97.318813500000005</v>
      </c>
      <c r="AR275">
        <v>100019</v>
      </c>
      <c r="AT275">
        <v>509861</v>
      </c>
      <c r="AU275" t="s">
        <v>96</v>
      </c>
      <c r="AX275" t="s">
        <v>502</v>
      </c>
    </row>
    <row r="276" spans="1:50">
      <c r="A276" s="2">
        <v>4228532891</v>
      </c>
      <c r="B276">
        <v>2</v>
      </c>
      <c r="C276" s="1">
        <v>37027</v>
      </c>
      <c r="D276" s="1">
        <v>37027</v>
      </c>
      <c r="E276" s="1">
        <v>37757</v>
      </c>
      <c r="F276" t="s">
        <v>99</v>
      </c>
      <c r="G276" t="s">
        <v>228</v>
      </c>
      <c r="H276" t="s">
        <v>1807</v>
      </c>
      <c r="I276" t="s">
        <v>964</v>
      </c>
      <c r="J276">
        <v>1</v>
      </c>
      <c r="K276" t="s">
        <v>162</v>
      </c>
      <c r="L276">
        <v>12504</v>
      </c>
      <c r="M276">
        <v>12504</v>
      </c>
      <c r="N276" t="s">
        <v>1734</v>
      </c>
      <c r="O276" t="s">
        <v>1823</v>
      </c>
      <c r="P276" t="s">
        <v>95</v>
      </c>
      <c r="Q276" t="s">
        <v>194</v>
      </c>
      <c r="R276" t="s">
        <v>1733</v>
      </c>
      <c r="S276" t="s">
        <v>2085</v>
      </c>
      <c r="T276" t="s">
        <v>502</v>
      </c>
      <c r="U276" s="1">
        <v>37148</v>
      </c>
      <c r="V276" t="s">
        <v>2080</v>
      </c>
      <c r="W276" t="s">
        <v>1808</v>
      </c>
      <c r="X276" t="s">
        <v>1826</v>
      </c>
      <c r="Y276" t="s">
        <v>1803</v>
      </c>
      <c r="Z276" t="s">
        <v>99</v>
      </c>
      <c r="AA276">
        <v>78471</v>
      </c>
      <c r="AC276">
        <v>1</v>
      </c>
      <c r="AH276" t="s">
        <v>2084</v>
      </c>
      <c r="AI276" t="s">
        <v>1727</v>
      </c>
      <c r="AJ276">
        <v>551</v>
      </c>
      <c r="AK276">
        <v>16830891</v>
      </c>
      <c r="AM276">
        <v>29.371680600000001</v>
      </c>
      <c r="AN276">
        <v>-96.657843900000003</v>
      </c>
      <c r="AO276" t="s">
        <v>1802</v>
      </c>
      <c r="AP276">
        <v>29.3711527</v>
      </c>
      <c r="AQ276">
        <v>-96.657857199999995</v>
      </c>
      <c r="AR276">
        <v>230800</v>
      </c>
      <c r="AS276" t="s">
        <v>1727</v>
      </c>
      <c r="AT276">
        <v>509074</v>
      </c>
      <c r="AU276" t="s">
        <v>96</v>
      </c>
      <c r="AV276" t="s">
        <v>164</v>
      </c>
      <c r="AW276" t="s">
        <v>163</v>
      </c>
      <c r="AX276" t="s">
        <v>502</v>
      </c>
    </row>
    <row r="277" spans="1:50" hidden="1">
      <c r="A277" s="2">
        <v>4200720038</v>
      </c>
      <c r="B277">
        <v>4</v>
      </c>
      <c r="C277" s="1">
        <v>37015</v>
      </c>
      <c r="D277" s="1">
        <v>37070</v>
      </c>
      <c r="E277" s="1">
        <v>37800</v>
      </c>
      <c r="F277" t="s">
        <v>99</v>
      </c>
      <c r="G277" t="s">
        <v>298</v>
      </c>
      <c r="H277" t="s">
        <v>1807</v>
      </c>
      <c r="I277" t="s">
        <v>1116</v>
      </c>
      <c r="J277">
        <v>1</v>
      </c>
      <c r="K277" t="s">
        <v>2083</v>
      </c>
      <c r="L277">
        <v>8230</v>
      </c>
      <c r="M277">
        <v>8230</v>
      </c>
      <c r="N277" t="s">
        <v>1869</v>
      </c>
      <c r="O277" t="s">
        <v>1823</v>
      </c>
      <c r="P277" t="s">
        <v>95</v>
      </c>
      <c r="Q277" t="s">
        <v>94</v>
      </c>
      <c r="R277" t="s">
        <v>1733</v>
      </c>
      <c r="S277" t="s">
        <v>1960</v>
      </c>
      <c r="T277" t="s">
        <v>502</v>
      </c>
      <c r="V277" t="s">
        <v>2048</v>
      </c>
      <c r="W277" t="s">
        <v>1808</v>
      </c>
      <c r="X277" t="s">
        <v>1826</v>
      </c>
      <c r="Y277" t="s">
        <v>1803</v>
      </c>
      <c r="Z277" t="s">
        <v>99</v>
      </c>
      <c r="AA277">
        <v>78471</v>
      </c>
      <c r="AG277">
        <v>244</v>
      </c>
      <c r="AH277" t="s">
        <v>2082</v>
      </c>
      <c r="AI277" t="s">
        <v>1727</v>
      </c>
      <c r="AJ277">
        <v>160</v>
      </c>
      <c r="AK277">
        <v>15961476</v>
      </c>
      <c r="AL277" t="b">
        <v>0</v>
      </c>
      <c r="AM277">
        <v>27.975169099999999</v>
      </c>
      <c r="AN277">
        <v>-97.089717899999997</v>
      </c>
      <c r="AO277" t="s">
        <v>1802</v>
      </c>
      <c r="AP277">
        <v>27.975169099999999</v>
      </c>
      <c r="AQ277">
        <v>-97.089717899999997</v>
      </c>
      <c r="AR277">
        <v>167923</v>
      </c>
      <c r="AS277" t="s">
        <v>1727</v>
      </c>
      <c r="AT277">
        <v>508572</v>
      </c>
      <c r="AU277" t="s">
        <v>96</v>
      </c>
      <c r="AX277" t="s">
        <v>502</v>
      </c>
    </row>
    <row r="278" spans="1:50" hidden="1">
      <c r="A278" s="2">
        <v>4228500089</v>
      </c>
      <c r="B278">
        <v>2</v>
      </c>
      <c r="C278" s="1">
        <v>37000</v>
      </c>
      <c r="D278" s="1">
        <v>37001</v>
      </c>
      <c r="E278" s="1">
        <v>37731</v>
      </c>
      <c r="F278" t="s">
        <v>99</v>
      </c>
      <c r="G278" t="s">
        <v>228</v>
      </c>
      <c r="H278" t="s">
        <v>1807</v>
      </c>
      <c r="I278" t="s">
        <v>942</v>
      </c>
      <c r="J278">
        <v>1</v>
      </c>
      <c r="L278">
        <v>8500</v>
      </c>
      <c r="M278">
        <v>8500</v>
      </c>
      <c r="N278" t="s">
        <v>1863</v>
      </c>
      <c r="O278" t="s">
        <v>93</v>
      </c>
      <c r="P278" t="s">
        <v>95</v>
      </c>
      <c r="Q278" t="s">
        <v>194</v>
      </c>
      <c r="R278" t="s">
        <v>1733</v>
      </c>
      <c r="S278" t="s">
        <v>930</v>
      </c>
      <c r="T278" t="s">
        <v>502</v>
      </c>
      <c r="V278" t="s">
        <v>2080</v>
      </c>
      <c r="W278" t="s">
        <v>1808</v>
      </c>
      <c r="X278" t="s">
        <v>1826</v>
      </c>
      <c r="Y278" t="s">
        <v>1803</v>
      </c>
      <c r="Z278" t="s">
        <v>99</v>
      </c>
      <c r="AA278">
        <v>78471</v>
      </c>
      <c r="AC278">
        <v>1</v>
      </c>
      <c r="AH278" t="s">
        <v>2081</v>
      </c>
      <c r="AI278" t="s">
        <v>1727</v>
      </c>
      <c r="AJ278">
        <v>551</v>
      </c>
      <c r="AK278">
        <v>16720976</v>
      </c>
      <c r="AL278" t="b">
        <v>0</v>
      </c>
      <c r="AM278">
        <v>29.368369600000001</v>
      </c>
      <c r="AN278">
        <v>-96.657563100000004</v>
      </c>
      <c r="AO278" t="s">
        <v>1802</v>
      </c>
      <c r="AP278">
        <v>29.368369600000001</v>
      </c>
      <c r="AQ278">
        <v>-96.657563100000004</v>
      </c>
      <c r="AR278">
        <v>184619</v>
      </c>
      <c r="AS278" t="s">
        <v>1727</v>
      </c>
      <c r="AT278">
        <v>507963</v>
      </c>
      <c r="AU278" t="s">
        <v>96</v>
      </c>
      <c r="AV278" t="s">
        <v>164</v>
      </c>
      <c r="AW278" t="s">
        <v>163</v>
      </c>
      <c r="AX278" t="s">
        <v>502</v>
      </c>
    </row>
    <row r="279" spans="1:50" hidden="1">
      <c r="A279" s="2">
        <v>4208900407</v>
      </c>
      <c r="B279">
        <v>3</v>
      </c>
      <c r="C279" s="1">
        <v>36952</v>
      </c>
      <c r="D279" s="1">
        <v>36956</v>
      </c>
      <c r="E279" s="1">
        <v>37686</v>
      </c>
      <c r="F279" t="s">
        <v>99</v>
      </c>
      <c r="G279" t="s">
        <v>179</v>
      </c>
      <c r="H279" t="s">
        <v>1807</v>
      </c>
      <c r="I279" t="s">
        <v>1175</v>
      </c>
      <c r="J279">
        <v>1</v>
      </c>
      <c r="K279" t="s">
        <v>356</v>
      </c>
      <c r="L279">
        <v>10721</v>
      </c>
      <c r="M279">
        <v>10721</v>
      </c>
      <c r="N279" t="s">
        <v>1869</v>
      </c>
      <c r="O279" t="s">
        <v>93</v>
      </c>
      <c r="P279" t="s">
        <v>95</v>
      </c>
      <c r="Q279" t="s">
        <v>94</v>
      </c>
      <c r="R279" t="s">
        <v>1733</v>
      </c>
      <c r="S279" t="s">
        <v>243</v>
      </c>
      <c r="T279" t="s">
        <v>502</v>
      </c>
      <c r="V279" t="s">
        <v>2080</v>
      </c>
      <c r="W279" t="s">
        <v>1808</v>
      </c>
      <c r="X279" t="s">
        <v>1826</v>
      </c>
      <c r="Y279" t="s">
        <v>1803</v>
      </c>
      <c r="Z279" t="s">
        <v>99</v>
      </c>
      <c r="AA279">
        <v>78471</v>
      </c>
      <c r="AH279" t="s">
        <v>1942</v>
      </c>
      <c r="AI279" t="s">
        <v>1727</v>
      </c>
      <c r="AJ279">
        <v>211</v>
      </c>
      <c r="AK279">
        <v>16513401</v>
      </c>
      <c r="AL279" t="b">
        <v>0</v>
      </c>
      <c r="AM279">
        <v>29.528549699999999</v>
      </c>
      <c r="AN279">
        <v>-96.701554700000003</v>
      </c>
      <c r="AO279" t="s">
        <v>1802</v>
      </c>
      <c r="AP279">
        <v>29.528549699999999</v>
      </c>
      <c r="AQ279">
        <v>-96.701554700000003</v>
      </c>
      <c r="AR279">
        <v>280832</v>
      </c>
      <c r="AS279" t="s">
        <v>1727</v>
      </c>
      <c r="AT279">
        <v>506017</v>
      </c>
      <c r="AU279" t="s">
        <v>108</v>
      </c>
      <c r="AV279" t="s">
        <v>181</v>
      </c>
      <c r="AX279" t="s">
        <v>502</v>
      </c>
    </row>
    <row r="280" spans="1:50">
      <c r="A280" s="2">
        <v>4223933117</v>
      </c>
      <c r="B280">
        <v>2</v>
      </c>
      <c r="C280" s="1">
        <v>36935</v>
      </c>
      <c r="D280" s="1">
        <v>36942</v>
      </c>
      <c r="E280" s="1">
        <v>37672</v>
      </c>
      <c r="F280" t="s">
        <v>99</v>
      </c>
      <c r="G280" t="s">
        <v>246</v>
      </c>
      <c r="H280" t="s">
        <v>1807</v>
      </c>
      <c r="I280" t="s">
        <v>869</v>
      </c>
      <c r="J280">
        <v>1</v>
      </c>
      <c r="K280" t="s">
        <v>2079</v>
      </c>
      <c r="L280">
        <v>7000</v>
      </c>
      <c r="M280">
        <v>7000</v>
      </c>
      <c r="N280" t="s">
        <v>1734</v>
      </c>
      <c r="O280" t="s">
        <v>1823</v>
      </c>
      <c r="P280" t="s">
        <v>95</v>
      </c>
      <c r="Q280" t="s">
        <v>194</v>
      </c>
      <c r="R280" t="s">
        <v>1733</v>
      </c>
      <c r="S280" t="s">
        <v>2078</v>
      </c>
      <c r="T280" t="s">
        <v>502</v>
      </c>
      <c r="V280" t="s">
        <v>2077</v>
      </c>
      <c r="W280" t="s">
        <v>1808</v>
      </c>
      <c r="X280" t="s">
        <v>1826</v>
      </c>
      <c r="Y280" t="s">
        <v>1803</v>
      </c>
      <c r="Z280" t="s">
        <v>99</v>
      </c>
      <c r="AA280">
        <v>78471</v>
      </c>
      <c r="AC280">
        <v>2</v>
      </c>
      <c r="AG280">
        <v>1</v>
      </c>
      <c r="AH280" t="s">
        <v>2076</v>
      </c>
      <c r="AI280" t="s">
        <v>1727</v>
      </c>
      <c r="AJ280">
        <v>132</v>
      </c>
      <c r="AK280">
        <v>16954943</v>
      </c>
      <c r="AL280" t="b">
        <v>0</v>
      </c>
      <c r="AM280">
        <v>28.9004464</v>
      </c>
      <c r="AN280">
        <v>-96.482457800000006</v>
      </c>
      <c r="AO280" t="s">
        <v>1802</v>
      </c>
      <c r="AP280">
        <v>28.9004464</v>
      </c>
      <c r="AQ280">
        <v>-96.482457800000006</v>
      </c>
      <c r="AR280">
        <v>195347</v>
      </c>
      <c r="AS280" t="s">
        <v>1727</v>
      </c>
      <c r="AT280">
        <v>505245</v>
      </c>
      <c r="AU280" t="s">
        <v>96</v>
      </c>
      <c r="AX280" t="s">
        <v>502</v>
      </c>
    </row>
    <row r="281" spans="1:50" hidden="1">
      <c r="A281" s="2">
        <v>4240931364</v>
      </c>
      <c r="B281">
        <v>4</v>
      </c>
      <c r="C281" s="1">
        <v>36867</v>
      </c>
      <c r="D281" s="1">
        <v>36873</v>
      </c>
      <c r="E281" s="1">
        <v>37603</v>
      </c>
      <c r="F281" t="s">
        <v>99</v>
      </c>
      <c r="G281" t="s">
        <v>293</v>
      </c>
      <c r="H281" t="s">
        <v>1807</v>
      </c>
      <c r="I281" t="s">
        <v>1427</v>
      </c>
      <c r="J281" t="s">
        <v>2017</v>
      </c>
      <c r="K281" t="s">
        <v>2075</v>
      </c>
      <c r="L281">
        <v>11416</v>
      </c>
      <c r="M281">
        <v>11416</v>
      </c>
      <c r="N281" t="s">
        <v>1869</v>
      </c>
      <c r="O281" t="s">
        <v>93</v>
      </c>
      <c r="P281" t="s">
        <v>95</v>
      </c>
      <c r="Q281" t="s">
        <v>194</v>
      </c>
      <c r="R281" t="s">
        <v>1733</v>
      </c>
      <c r="S281" t="s">
        <v>1985</v>
      </c>
      <c r="T281" t="s">
        <v>502</v>
      </c>
      <c r="V281" t="s">
        <v>2074</v>
      </c>
      <c r="W281" t="s">
        <v>1808</v>
      </c>
      <c r="X281" t="s">
        <v>1826</v>
      </c>
      <c r="Y281" t="s">
        <v>1803</v>
      </c>
      <c r="Z281" t="s">
        <v>99</v>
      </c>
      <c r="AA281">
        <v>78471</v>
      </c>
      <c r="AG281">
        <v>17</v>
      </c>
      <c r="AH281" t="s">
        <v>2073</v>
      </c>
      <c r="AI281" t="s">
        <v>1727</v>
      </c>
      <c r="AJ281">
        <v>239</v>
      </c>
      <c r="AK281">
        <v>16721846</v>
      </c>
      <c r="AL281" t="b">
        <v>0</v>
      </c>
      <c r="AM281">
        <v>27.9741152</v>
      </c>
      <c r="AN281">
        <v>-97.326717200000004</v>
      </c>
      <c r="AO281" t="s">
        <v>1802</v>
      </c>
      <c r="AP281">
        <v>27.9741152</v>
      </c>
      <c r="AQ281">
        <v>-97.326717200000004</v>
      </c>
      <c r="AR281">
        <v>90171</v>
      </c>
      <c r="AS281" t="s">
        <v>1727</v>
      </c>
      <c r="AT281">
        <v>502756</v>
      </c>
      <c r="AU281" t="s">
        <v>96</v>
      </c>
      <c r="AX281" t="s">
        <v>502</v>
      </c>
    </row>
    <row r="282" spans="1:50" hidden="1">
      <c r="A282" s="2">
        <v>4201530139</v>
      </c>
      <c r="B282">
        <v>3</v>
      </c>
      <c r="C282" s="1">
        <v>36850</v>
      </c>
      <c r="D282" s="1">
        <v>36852</v>
      </c>
      <c r="E282" s="1">
        <v>37582</v>
      </c>
      <c r="F282" t="s">
        <v>99</v>
      </c>
      <c r="G282" t="s">
        <v>236</v>
      </c>
      <c r="H282" t="s">
        <v>1807</v>
      </c>
      <c r="I282" t="s">
        <v>744</v>
      </c>
      <c r="J282">
        <v>1</v>
      </c>
      <c r="K282" t="s">
        <v>356</v>
      </c>
      <c r="L282">
        <v>11082</v>
      </c>
      <c r="M282">
        <v>11082</v>
      </c>
      <c r="N282" t="s">
        <v>1869</v>
      </c>
      <c r="O282" t="s">
        <v>93</v>
      </c>
      <c r="P282" t="s">
        <v>95</v>
      </c>
      <c r="Q282" t="s">
        <v>94</v>
      </c>
      <c r="R282" t="s">
        <v>1733</v>
      </c>
      <c r="S282" t="s">
        <v>640</v>
      </c>
      <c r="T282" t="s">
        <v>502</v>
      </c>
      <c r="V282" t="s">
        <v>2072</v>
      </c>
      <c r="W282" t="s">
        <v>1808</v>
      </c>
      <c r="X282" t="s">
        <v>1826</v>
      </c>
      <c r="Y282" t="s">
        <v>1803</v>
      </c>
      <c r="Z282" t="s">
        <v>99</v>
      </c>
      <c r="AA282">
        <v>78471</v>
      </c>
      <c r="AH282" t="s">
        <v>2071</v>
      </c>
      <c r="AI282" t="s">
        <v>1727</v>
      </c>
      <c r="AJ282">
        <v>4</v>
      </c>
      <c r="AK282">
        <v>18728928</v>
      </c>
      <c r="AL282" t="b">
        <v>0</v>
      </c>
      <c r="AM282">
        <v>29.976056799999999</v>
      </c>
      <c r="AN282">
        <v>-96.340064900000002</v>
      </c>
      <c r="AO282" t="s">
        <v>1802</v>
      </c>
      <c r="AP282">
        <v>29.976056799999999</v>
      </c>
      <c r="AQ282">
        <v>-96.340064900000002</v>
      </c>
      <c r="AR282">
        <v>24861</v>
      </c>
      <c r="AS282" t="s">
        <v>1727</v>
      </c>
      <c r="AT282">
        <v>502191</v>
      </c>
      <c r="AU282" t="s">
        <v>108</v>
      </c>
      <c r="AV282" t="s">
        <v>181</v>
      </c>
      <c r="AX282" t="s">
        <v>502</v>
      </c>
    </row>
    <row r="283" spans="1:50" hidden="1">
      <c r="A283" s="2">
        <v>4233901289</v>
      </c>
      <c r="B283">
        <v>3</v>
      </c>
      <c r="C283" s="1">
        <v>36838</v>
      </c>
      <c r="D283" s="1">
        <v>36838</v>
      </c>
      <c r="E283" s="1">
        <v>37609</v>
      </c>
      <c r="F283" t="s">
        <v>99</v>
      </c>
      <c r="G283" t="s">
        <v>602</v>
      </c>
      <c r="H283" t="s">
        <v>1807</v>
      </c>
      <c r="I283" t="s">
        <v>957</v>
      </c>
      <c r="J283" t="s">
        <v>2070</v>
      </c>
      <c r="K283" t="s">
        <v>2050</v>
      </c>
      <c r="L283">
        <v>10000</v>
      </c>
      <c r="M283">
        <v>10000</v>
      </c>
      <c r="N283" t="s">
        <v>1863</v>
      </c>
      <c r="O283" t="s">
        <v>93</v>
      </c>
      <c r="P283" t="s">
        <v>95</v>
      </c>
      <c r="Q283" t="s">
        <v>194</v>
      </c>
      <c r="R283" t="s">
        <v>1733</v>
      </c>
      <c r="S283" t="s">
        <v>2069</v>
      </c>
      <c r="T283" t="s">
        <v>502</v>
      </c>
      <c r="U283" s="1">
        <v>36879</v>
      </c>
      <c r="V283" t="s">
        <v>2068</v>
      </c>
      <c r="W283" t="s">
        <v>1808</v>
      </c>
      <c r="X283" t="s">
        <v>1826</v>
      </c>
      <c r="Y283" t="s">
        <v>1803</v>
      </c>
      <c r="Z283" t="s">
        <v>99</v>
      </c>
      <c r="AA283">
        <v>78471</v>
      </c>
      <c r="AH283" t="s">
        <v>1987</v>
      </c>
      <c r="AJ283">
        <v>502</v>
      </c>
      <c r="AK283">
        <v>16235005</v>
      </c>
      <c r="AM283">
        <v>30.229442599999999</v>
      </c>
      <c r="AN283">
        <v>-95.380502500000006</v>
      </c>
      <c r="AO283" t="s">
        <v>1802</v>
      </c>
      <c r="AP283">
        <v>30.229442599999999</v>
      </c>
      <c r="AQ283">
        <v>-95.380502500000006</v>
      </c>
      <c r="AR283">
        <v>933</v>
      </c>
      <c r="AS283" t="s">
        <v>1727</v>
      </c>
      <c r="AT283">
        <v>501777</v>
      </c>
      <c r="AU283" t="s">
        <v>108</v>
      </c>
      <c r="AX283" t="s">
        <v>502</v>
      </c>
    </row>
    <row r="284" spans="1:50" hidden="1">
      <c r="A284" s="2">
        <v>4207131439</v>
      </c>
      <c r="B284">
        <v>3</v>
      </c>
      <c r="C284" s="1">
        <v>36815</v>
      </c>
      <c r="D284" s="1">
        <v>36818</v>
      </c>
      <c r="E284" s="1">
        <v>37548</v>
      </c>
      <c r="F284" t="s">
        <v>99</v>
      </c>
      <c r="G284" t="s">
        <v>507</v>
      </c>
      <c r="H284" t="s">
        <v>1807</v>
      </c>
      <c r="I284" t="s">
        <v>522</v>
      </c>
      <c r="J284">
        <v>1</v>
      </c>
      <c r="L284">
        <v>10080</v>
      </c>
      <c r="M284">
        <v>10080</v>
      </c>
      <c r="N284" t="s">
        <v>1869</v>
      </c>
      <c r="O284" t="s">
        <v>93</v>
      </c>
      <c r="P284" t="s">
        <v>95</v>
      </c>
      <c r="Q284" t="s">
        <v>94</v>
      </c>
      <c r="R284" t="s">
        <v>1733</v>
      </c>
      <c r="S284" t="s">
        <v>114</v>
      </c>
      <c r="T284" t="s">
        <v>502</v>
      </c>
      <c r="V284" t="s">
        <v>2064</v>
      </c>
      <c r="W284" t="s">
        <v>1808</v>
      </c>
      <c r="X284" t="s">
        <v>1826</v>
      </c>
      <c r="Y284" t="s">
        <v>1803</v>
      </c>
      <c r="Z284" t="s">
        <v>99</v>
      </c>
      <c r="AA284">
        <v>78471</v>
      </c>
      <c r="AH284" t="s">
        <v>1911</v>
      </c>
      <c r="AI284" t="s">
        <v>1727</v>
      </c>
      <c r="AJ284">
        <v>162</v>
      </c>
      <c r="AK284">
        <v>18589122</v>
      </c>
      <c r="AL284" t="b">
        <v>0</v>
      </c>
      <c r="AM284">
        <v>29.798318800000001</v>
      </c>
      <c r="AN284">
        <v>-94.655335100000002</v>
      </c>
      <c r="AO284" t="s">
        <v>1802</v>
      </c>
      <c r="AP284">
        <v>29.798318800000001</v>
      </c>
      <c r="AQ284">
        <v>-94.655335100000002</v>
      </c>
      <c r="AR284">
        <v>200844</v>
      </c>
      <c r="AS284" t="s">
        <v>1727</v>
      </c>
      <c r="AT284">
        <v>500860</v>
      </c>
      <c r="AU284" t="s">
        <v>108</v>
      </c>
      <c r="AX284" t="s">
        <v>502</v>
      </c>
    </row>
    <row r="285" spans="1:50" hidden="1">
      <c r="A285" s="2">
        <v>4228530010</v>
      </c>
      <c r="B285">
        <v>2</v>
      </c>
      <c r="C285" s="1">
        <v>36797</v>
      </c>
      <c r="D285" s="1">
        <v>36825</v>
      </c>
      <c r="E285" s="1">
        <v>37555</v>
      </c>
      <c r="F285" t="s">
        <v>99</v>
      </c>
      <c r="G285" t="s">
        <v>228</v>
      </c>
      <c r="H285" t="s">
        <v>1807</v>
      </c>
      <c r="I285" t="s">
        <v>2067</v>
      </c>
      <c r="J285">
        <v>1</v>
      </c>
      <c r="K285" t="s">
        <v>356</v>
      </c>
      <c r="L285">
        <v>9103</v>
      </c>
      <c r="M285">
        <v>9103</v>
      </c>
      <c r="N285" t="s">
        <v>1863</v>
      </c>
      <c r="O285" t="s">
        <v>1823</v>
      </c>
      <c r="P285" t="s">
        <v>95</v>
      </c>
      <c r="Q285" t="s">
        <v>194</v>
      </c>
      <c r="R285" t="s">
        <v>1733</v>
      </c>
      <c r="S285" t="s">
        <v>2066</v>
      </c>
      <c r="T285" t="s">
        <v>502</v>
      </c>
      <c r="V285" t="s">
        <v>2064</v>
      </c>
      <c r="W285" t="s">
        <v>1808</v>
      </c>
      <c r="X285" t="s">
        <v>1826</v>
      </c>
      <c r="Y285" t="s">
        <v>1803</v>
      </c>
      <c r="Z285" t="s">
        <v>99</v>
      </c>
      <c r="AA285">
        <v>78471</v>
      </c>
      <c r="AH285" t="s">
        <v>2065</v>
      </c>
      <c r="AI285" t="s">
        <v>1727</v>
      </c>
      <c r="AJ285">
        <v>18</v>
      </c>
      <c r="AK285">
        <v>18567765</v>
      </c>
      <c r="AL285" t="b">
        <v>0</v>
      </c>
      <c r="AM285">
        <v>29.556751999999999</v>
      </c>
      <c r="AN285">
        <v>-96.864133800000005</v>
      </c>
      <c r="AO285" t="s">
        <v>1802</v>
      </c>
      <c r="AP285">
        <v>29.556751999999999</v>
      </c>
      <c r="AQ285">
        <v>-96.864133800000005</v>
      </c>
      <c r="AR285">
        <v>52150</v>
      </c>
      <c r="AS285" t="s">
        <v>1727</v>
      </c>
      <c r="AT285">
        <v>500191</v>
      </c>
      <c r="AU285" t="s">
        <v>96</v>
      </c>
      <c r="AV285" t="s">
        <v>164</v>
      </c>
      <c r="AW285" t="s">
        <v>163</v>
      </c>
      <c r="AX285" t="s">
        <v>502</v>
      </c>
    </row>
    <row r="286" spans="1:50" hidden="1">
      <c r="A286" s="2">
        <v>4208900171</v>
      </c>
      <c r="B286">
        <v>3</v>
      </c>
      <c r="C286" s="1">
        <v>36796</v>
      </c>
      <c r="D286" s="1">
        <v>36796</v>
      </c>
      <c r="E286" s="1">
        <v>37526</v>
      </c>
      <c r="F286" t="s">
        <v>99</v>
      </c>
      <c r="G286" t="s">
        <v>179</v>
      </c>
      <c r="H286" t="s">
        <v>1807</v>
      </c>
      <c r="I286" t="s">
        <v>1223</v>
      </c>
      <c r="J286">
        <v>1</v>
      </c>
      <c r="K286" t="s">
        <v>356</v>
      </c>
      <c r="L286">
        <v>12000</v>
      </c>
      <c r="M286">
        <v>12000</v>
      </c>
      <c r="N286" t="s">
        <v>1869</v>
      </c>
      <c r="O286" t="s">
        <v>1823</v>
      </c>
      <c r="P286" t="s">
        <v>95</v>
      </c>
      <c r="Q286" t="s">
        <v>194</v>
      </c>
      <c r="R286" t="s">
        <v>1733</v>
      </c>
      <c r="S286" t="s">
        <v>1929</v>
      </c>
      <c r="T286" t="s">
        <v>502</v>
      </c>
      <c r="V286" t="s">
        <v>2064</v>
      </c>
      <c r="W286" t="s">
        <v>1808</v>
      </c>
      <c r="X286" t="s">
        <v>1826</v>
      </c>
      <c r="Y286" t="s">
        <v>1803</v>
      </c>
      <c r="Z286" t="s">
        <v>99</v>
      </c>
      <c r="AA286">
        <v>78471</v>
      </c>
      <c r="AH286" t="s">
        <v>2063</v>
      </c>
      <c r="AI286" t="s">
        <v>1727</v>
      </c>
      <c r="AJ286">
        <v>84</v>
      </c>
      <c r="AK286">
        <v>17630726</v>
      </c>
      <c r="AL286" t="b">
        <v>0</v>
      </c>
      <c r="AM286">
        <v>29.664851200000001</v>
      </c>
      <c r="AN286">
        <v>-96.377883499999996</v>
      </c>
      <c r="AO286" t="s">
        <v>1802</v>
      </c>
      <c r="AP286">
        <v>29.664851200000001</v>
      </c>
      <c r="AQ286">
        <v>-96.377883499999996</v>
      </c>
      <c r="AR286">
        <v>19123</v>
      </c>
      <c r="AS286" t="s">
        <v>1727</v>
      </c>
      <c r="AT286">
        <v>500131</v>
      </c>
      <c r="AU286" t="s">
        <v>108</v>
      </c>
      <c r="AV286" t="s">
        <v>181</v>
      </c>
      <c r="AX286" t="s">
        <v>502</v>
      </c>
    </row>
    <row r="287" spans="1:50" hidden="1">
      <c r="A287" s="2">
        <v>4201530104</v>
      </c>
      <c r="B287">
        <v>3</v>
      </c>
      <c r="C287" s="1">
        <v>36783</v>
      </c>
      <c r="D287" s="1">
        <v>36783</v>
      </c>
      <c r="E287" s="1">
        <v>37513</v>
      </c>
      <c r="F287" t="s">
        <v>99</v>
      </c>
      <c r="G287" t="s">
        <v>236</v>
      </c>
      <c r="H287" t="s">
        <v>1807</v>
      </c>
      <c r="I287" t="s">
        <v>959</v>
      </c>
      <c r="J287">
        <v>1</v>
      </c>
      <c r="K287" t="s">
        <v>2062</v>
      </c>
      <c r="L287">
        <v>12000</v>
      </c>
      <c r="M287">
        <v>12000</v>
      </c>
      <c r="N287" t="s">
        <v>1863</v>
      </c>
      <c r="O287" t="s">
        <v>1823</v>
      </c>
      <c r="P287" t="s">
        <v>95</v>
      </c>
      <c r="Q287" t="s">
        <v>194</v>
      </c>
      <c r="R287" t="s">
        <v>1733</v>
      </c>
      <c r="S287" t="s">
        <v>2061</v>
      </c>
      <c r="T287" t="s">
        <v>502</v>
      </c>
      <c r="V287" t="s">
        <v>1809</v>
      </c>
      <c r="W287" t="s">
        <v>1808</v>
      </c>
      <c r="X287" t="s">
        <v>1826</v>
      </c>
      <c r="Y287" t="s">
        <v>1803</v>
      </c>
      <c r="Z287" t="s">
        <v>99</v>
      </c>
      <c r="AA287">
        <v>78471</v>
      </c>
      <c r="AH287" t="s">
        <v>2060</v>
      </c>
      <c r="AI287" t="s">
        <v>1727</v>
      </c>
      <c r="AJ287">
        <v>31</v>
      </c>
      <c r="AK287">
        <v>16799269</v>
      </c>
      <c r="AL287" t="b">
        <v>0</v>
      </c>
      <c r="AM287">
        <v>29.895709</v>
      </c>
      <c r="AN287">
        <v>-96.279808099999997</v>
      </c>
      <c r="AO287" t="s">
        <v>1802</v>
      </c>
      <c r="AP287">
        <v>29.895709</v>
      </c>
      <c r="AQ287">
        <v>-96.279808099999997</v>
      </c>
      <c r="AR287">
        <v>182061</v>
      </c>
      <c r="AS287" t="s">
        <v>1727</v>
      </c>
      <c r="AT287">
        <v>499624</v>
      </c>
      <c r="AU287" t="s">
        <v>108</v>
      </c>
      <c r="AV287" t="s">
        <v>181</v>
      </c>
      <c r="AX287" t="s">
        <v>502</v>
      </c>
    </row>
    <row r="288" spans="1:50" hidden="1">
      <c r="A288" s="2">
        <v>4213108915</v>
      </c>
      <c r="B288">
        <v>4</v>
      </c>
      <c r="C288" s="1">
        <v>36741</v>
      </c>
      <c r="D288" s="1">
        <v>36748</v>
      </c>
      <c r="E288" s="1">
        <v>37478</v>
      </c>
      <c r="F288" t="s">
        <v>99</v>
      </c>
      <c r="G288" t="s">
        <v>270</v>
      </c>
      <c r="H288" t="s">
        <v>1807</v>
      </c>
      <c r="I288" t="s">
        <v>2059</v>
      </c>
      <c r="J288">
        <v>3</v>
      </c>
      <c r="L288">
        <v>5816</v>
      </c>
      <c r="M288">
        <v>5816</v>
      </c>
      <c r="N288" t="s">
        <v>1863</v>
      </c>
      <c r="O288" t="s">
        <v>107</v>
      </c>
      <c r="P288" t="s">
        <v>95</v>
      </c>
      <c r="Q288" t="s">
        <v>194</v>
      </c>
      <c r="R288" t="s">
        <v>1733</v>
      </c>
      <c r="S288" t="s">
        <v>766</v>
      </c>
      <c r="T288" t="s">
        <v>502</v>
      </c>
      <c r="X288" t="s">
        <v>1826</v>
      </c>
      <c r="Y288" t="s">
        <v>1803</v>
      </c>
      <c r="Z288" t="s">
        <v>99</v>
      </c>
      <c r="AA288">
        <v>78471</v>
      </c>
      <c r="AH288" t="s">
        <v>2058</v>
      </c>
      <c r="AI288" t="s">
        <v>1727</v>
      </c>
      <c r="AJ288">
        <v>657</v>
      </c>
      <c r="AK288">
        <v>16059045</v>
      </c>
      <c r="AL288" t="b">
        <v>0</v>
      </c>
      <c r="AM288">
        <v>27.5110797</v>
      </c>
      <c r="AN288">
        <v>-98.407144599999995</v>
      </c>
      <c r="AO288" t="s">
        <v>1802</v>
      </c>
      <c r="AP288">
        <v>27.5110797</v>
      </c>
      <c r="AQ288">
        <v>-98.407144599999995</v>
      </c>
      <c r="AS288" t="s">
        <v>1727</v>
      </c>
      <c r="AT288">
        <v>498029</v>
      </c>
      <c r="AU288" t="s">
        <v>96</v>
      </c>
      <c r="AX288" t="s">
        <v>502</v>
      </c>
    </row>
    <row r="289" spans="1:50">
      <c r="A289" s="2">
        <v>4223933071</v>
      </c>
      <c r="B289">
        <v>2</v>
      </c>
      <c r="C289" s="1">
        <v>36672</v>
      </c>
      <c r="D289" s="1">
        <v>36672</v>
      </c>
      <c r="E289" s="1">
        <v>37402</v>
      </c>
      <c r="F289" t="s">
        <v>99</v>
      </c>
      <c r="G289" t="s">
        <v>246</v>
      </c>
      <c r="H289" t="s">
        <v>1807</v>
      </c>
      <c r="I289" t="s">
        <v>946</v>
      </c>
      <c r="J289">
        <v>1</v>
      </c>
      <c r="L289">
        <v>8000</v>
      </c>
      <c r="M289">
        <v>8000</v>
      </c>
      <c r="N289" t="s">
        <v>1734</v>
      </c>
      <c r="O289" t="s">
        <v>1823</v>
      </c>
      <c r="P289" t="s">
        <v>95</v>
      </c>
      <c r="Q289" t="s">
        <v>94</v>
      </c>
      <c r="R289" t="s">
        <v>1733</v>
      </c>
      <c r="S289" t="s">
        <v>2057</v>
      </c>
      <c r="T289" t="s">
        <v>502</v>
      </c>
      <c r="W289">
        <v>3618823858</v>
      </c>
      <c r="X289" t="s">
        <v>1826</v>
      </c>
      <c r="Y289" t="s">
        <v>1803</v>
      </c>
      <c r="Z289" t="s">
        <v>99</v>
      </c>
      <c r="AA289">
        <v>78471</v>
      </c>
      <c r="AC289">
        <v>2</v>
      </c>
      <c r="AG289">
        <v>1</v>
      </c>
      <c r="AH289" t="s">
        <v>2056</v>
      </c>
      <c r="AI289" t="s">
        <v>1727</v>
      </c>
      <c r="AJ289">
        <v>132</v>
      </c>
      <c r="AK289">
        <v>17483714</v>
      </c>
      <c r="AL289" t="b">
        <v>0</v>
      </c>
      <c r="AM289">
        <v>28.897879100000001</v>
      </c>
      <c r="AN289">
        <v>-96.486016699999993</v>
      </c>
      <c r="AO289" t="s">
        <v>1802</v>
      </c>
      <c r="AP289">
        <v>28.897879100000001</v>
      </c>
      <c r="AQ289">
        <v>-96.486016699999993</v>
      </c>
      <c r="AR289">
        <v>8646</v>
      </c>
      <c r="AS289" t="s">
        <v>1727</v>
      </c>
      <c r="AT289">
        <v>495550</v>
      </c>
      <c r="AU289" t="s">
        <v>96</v>
      </c>
      <c r="AX289" t="s">
        <v>502</v>
      </c>
    </row>
    <row r="290" spans="1:50" hidden="1">
      <c r="A290" s="2">
        <v>4224502727</v>
      </c>
      <c r="B290">
        <v>3</v>
      </c>
      <c r="C290" s="1">
        <v>36655</v>
      </c>
      <c r="D290" s="1">
        <v>36655</v>
      </c>
      <c r="E290" s="1">
        <v>37385</v>
      </c>
      <c r="F290" t="s">
        <v>99</v>
      </c>
      <c r="G290" t="s">
        <v>105</v>
      </c>
      <c r="H290" t="s">
        <v>1807</v>
      </c>
      <c r="I290" t="s">
        <v>2055</v>
      </c>
      <c r="J290">
        <v>1</v>
      </c>
      <c r="K290" t="s">
        <v>2054</v>
      </c>
      <c r="L290">
        <v>10129</v>
      </c>
      <c r="N290" t="s">
        <v>1863</v>
      </c>
      <c r="O290" t="s">
        <v>1823</v>
      </c>
      <c r="P290" t="s">
        <v>119</v>
      </c>
      <c r="Q290" t="s">
        <v>194</v>
      </c>
      <c r="R290" t="s">
        <v>1733</v>
      </c>
      <c r="S290" t="s">
        <v>2053</v>
      </c>
      <c r="T290" t="s">
        <v>502</v>
      </c>
      <c r="W290">
        <v>3618823858</v>
      </c>
      <c r="X290" t="s">
        <v>1826</v>
      </c>
      <c r="Y290" t="s">
        <v>1803</v>
      </c>
      <c r="Z290" t="s">
        <v>99</v>
      </c>
      <c r="AA290">
        <v>78471</v>
      </c>
      <c r="AC290">
        <v>163</v>
      </c>
      <c r="AH290" t="s">
        <v>2052</v>
      </c>
      <c r="AJ290">
        <v>374</v>
      </c>
      <c r="AK290">
        <v>17145246</v>
      </c>
      <c r="AL290" t="b">
        <v>0</v>
      </c>
      <c r="AM290">
        <v>29.781160499999999</v>
      </c>
      <c r="AN290">
        <v>-94.306787400000005</v>
      </c>
      <c r="AO290" t="s">
        <v>1802</v>
      </c>
      <c r="AP290">
        <v>29.781127000000001</v>
      </c>
      <c r="AQ290">
        <v>-94.304895299999998</v>
      </c>
      <c r="AR290">
        <v>5292</v>
      </c>
      <c r="AS290" t="s">
        <v>1727</v>
      </c>
      <c r="AT290">
        <v>494883</v>
      </c>
      <c r="AU290" t="s">
        <v>108</v>
      </c>
      <c r="AX290" t="s">
        <v>502</v>
      </c>
    </row>
    <row r="291" spans="1:50" hidden="1">
      <c r="A291" s="2">
        <v>4207131688</v>
      </c>
      <c r="B291">
        <v>3</v>
      </c>
      <c r="C291" s="1">
        <v>36587</v>
      </c>
      <c r="D291" s="1">
        <v>36600</v>
      </c>
      <c r="E291" s="1">
        <v>37330</v>
      </c>
      <c r="F291" t="s">
        <v>99</v>
      </c>
      <c r="G291" t="s">
        <v>507</v>
      </c>
      <c r="H291" t="s">
        <v>1807</v>
      </c>
      <c r="I291" t="s">
        <v>990</v>
      </c>
      <c r="J291">
        <v>2</v>
      </c>
      <c r="K291" t="s">
        <v>992</v>
      </c>
      <c r="L291">
        <v>9200</v>
      </c>
      <c r="M291">
        <v>9200</v>
      </c>
      <c r="N291" t="s">
        <v>1869</v>
      </c>
      <c r="O291" t="s">
        <v>1823</v>
      </c>
      <c r="P291" t="s">
        <v>95</v>
      </c>
      <c r="Q291" t="s">
        <v>94</v>
      </c>
      <c r="R291" t="s">
        <v>1733</v>
      </c>
      <c r="S291" t="s">
        <v>827</v>
      </c>
      <c r="T291" t="s">
        <v>502</v>
      </c>
      <c r="W291">
        <v>3618823858</v>
      </c>
      <c r="X291" t="s">
        <v>1826</v>
      </c>
      <c r="Y291" t="s">
        <v>1803</v>
      </c>
      <c r="Z291" t="s">
        <v>99</v>
      </c>
      <c r="AA291">
        <v>78471</v>
      </c>
      <c r="AH291" t="s">
        <v>2051</v>
      </c>
      <c r="AI291" t="s">
        <v>1727</v>
      </c>
      <c r="AJ291">
        <v>48</v>
      </c>
      <c r="AK291">
        <v>17586774</v>
      </c>
      <c r="AL291" t="b">
        <v>0</v>
      </c>
      <c r="AM291">
        <v>29.8033812</v>
      </c>
      <c r="AN291">
        <v>-94.651257099999995</v>
      </c>
      <c r="AO291" t="s">
        <v>1802</v>
      </c>
      <c r="AP291">
        <v>29.8033812</v>
      </c>
      <c r="AQ291">
        <v>-94.651257099999995</v>
      </c>
      <c r="AR291">
        <v>201104</v>
      </c>
      <c r="AS291" t="s">
        <v>1727</v>
      </c>
      <c r="AT291">
        <v>492642</v>
      </c>
      <c r="AU291" t="s">
        <v>108</v>
      </c>
      <c r="AX291" t="s">
        <v>502</v>
      </c>
    </row>
    <row r="292" spans="1:50" hidden="1">
      <c r="A292" s="2">
        <v>4233930542</v>
      </c>
      <c r="B292">
        <v>3</v>
      </c>
      <c r="C292" s="1">
        <v>36581</v>
      </c>
      <c r="D292" s="1">
        <v>36607</v>
      </c>
      <c r="E292" s="1">
        <v>37549</v>
      </c>
      <c r="F292" t="s">
        <v>99</v>
      </c>
      <c r="G292" t="s">
        <v>602</v>
      </c>
      <c r="H292" t="s">
        <v>1807</v>
      </c>
      <c r="I292" t="s">
        <v>957</v>
      </c>
      <c r="J292" t="s">
        <v>958</v>
      </c>
      <c r="K292" t="s">
        <v>2050</v>
      </c>
      <c r="L292">
        <v>9150</v>
      </c>
      <c r="M292">
        <v>9150</v>
      </c>
      <c r="N292" t="s">
        <v>1741</v>
      </c>
      <c r="O292" t="s">
        <v>1823</v>
      </c>
      <c r="P292" t="s">
        <v>95</v>
      </c>
      <c r="Q292" t="s">
        <v>194</v>
      </c>
      <c r="R292" t="s">
        <v>1733</v>
      </c>
      <c r="S292" t="s">
        <v>2049</v>
      </c>
      <c r="T292" t="s">
        <v>502</v>
      </c>
      <c r="U292" s="1">
        <v>36819</v>
      </c>
      <c r="V292" t="s">
        <v>2048</v>
      </c>
      <c r="W292" t="s">
        <v>1808</v>
      </c>
      <c r="X292" t="s">
        <v>1826</v>
      </c>
      <c r="Y292" t="s">
        <v>1803</v>
      </c>
      <c r="Z292" t="s">
        <v>99</v>
      </c>
      <c r="AA292">
        <v>78471</v>
      </c>
      <c r="AH292" t="s">
        <v>1987</v>
      </c>
      <c r="AI292" t="s">
        <v>1727</v>
      </c>
      <c r="AJ292">
        <v>502</v>
      </c>
      <c r="AK292">
        <v>16779163</v>
      </c>
      <c r="AM292">
        <v>30.2280382</v>
      </c>
      <c r="AN292">
        <v>-95.378777999999997</v>
      </c>
      <c r="AO292" t="s">
        <v>1802</v>
      </c>
      <c r="AP292">
        <v>30.2280382</v>
      </c>
      <c r="AQ292">
        <v>-95.378777999999997</v>
      </c>
      <c r="AR292">
        <v>182576</v>
      </c>
      <c r="AS292" t="s">
        <v>1727</v>
      </c>
      <c r="AT292">
        <v>492463</v>
      </c>
      <c r="AU292" t="s">
        <v>108</v>
      </c>
      <c r="AX292" t="s">
        <v>502</v>
      </c>
    </row>
    <row r="293" spans="1:50" hidden="1">
      <c r="A293" s="2">
        <v>4208931448</v>
      </c>
      <c r="B293">
        <v>3</v>
      </c>
      <c r="C293" s="1">
        <v>36559</v>
      </c>
      <c r="D293" s="1">
        <v>36584</v>
      </c>
      <c r="E293" s="1">
        <v>37315</v>
      </c>
      <c r="F293" t="s">
        <v>99</v>
      </c>
      <c r="G293" t="s">
        <v>179</v>
      </c>
      <c r="H293" t="s">
        <v>1807</v>
      </c>
      <c r="I293" t="s">
        <v>914</v>
      </c>
      <c r="J293">
        <v>1</v>
      </c>
      <c r="K293" t="s">
        <v>356</v>
      </c>
      <c r="L293">
        <v>11077</v>
      </c>
      <c r="N293" t="s">
        <v>1869</v>
      </c>
      <c r="O293" t="s">
        <v>93</v>
      </c>
      <c r="P293" t="s">
        <v>119</v>
      </c>
      <c r="Q293" t="s">
        <v>194</v>
      </c>
      <c r="R293" t="s">
        <v>1733</v>
      </c>
      <c r="S293" t="s">
        <v>1950</v>
      </c>
      <c r="T293" t="s">
        <v>502</v>
      </c>
      <c r="W293">
        <v>3618823858</v>
      </c>
      <c r="X293" t="s">
        <v>1826</v>
      </c>
      <c r="Y293" t="s">
        <v>1803</v>
      </c>
      <c r="Z293" t="s">
        <v>99</v>
      </c>
      <c r="AA293">
        <v>78471</v>
      </c>
      <c r="AH293" t="s">
        <v>2047</v>
      </c>
      <c r="AJ293">
        <v>152</v>
      </c>
      <c r="AK293">
        <v>17216175</v>
      </c>
      <c r="AL293" t="b">
        <v>0</v>
      </c>
      <c r="AM293">
        <v>29.6747026</v>
      </c>
      <c r="AN293">
        <v>-96.354985200000002</v>
      </c>
      <c r="AO293" t="s">
        <v>1802</v>
      </c>
      <c r="AP293">
        <v>29.677924000000001</v>
      </c>
      <c r="AQ293">
        <v>-96.358272799999995</v>
      </c>
      <c r="AR293">
        <v>190621</v>
      </c>
      <c r="AS293" t="s">
        <v>1727</v>
      </c>
      <c r="AT293">
        <v>491740</v>
      </c>
      <c r="AU293" t="s">
        <v>108</v>
      </c>
      <c r="AV293" t="s">
        <v>181</v>
      </c>
      <c r="AX293" t="s">
        <v>502</v>
      </c>
    </row>
    <row r="294" spans="1:50" hidden="1">
      <c r="A294" s="2">
        <v>4200730083</v>
      </c>
      <c r="B294">
        <v>4</v>
      </c>
      <c r="C294" s="1">
        <v>36524</v>
      </c>
      <c r="D294" s="1">
        <v>36586</v>
      </c>
      <c r="E294" s="1">
        <v>37316</v>
      </c>
      <c r="F294" t="s">
        <v>99</v>
      </c>
      <c r="G294" t="s">
        <v>298</v>
      </c>
      <c r="H294" t="s">
        <v>1807</v>
      </c>
      <c r="I294" t="s">
        <v>2046</v>
      </c>
      <c r="J294">
        <v>1</v>
      </c>
      <c r="K294" t="s">
        <v>1019</v>
      </c>
      <c r="L294">
        <v>8504</v>
      </c>
      <c r="M294">
        <v>8504</v>
      </c>
      <c r="N294" t="s">
        <v>1869</v>
      </c>
      <c r="O294" t="s">
        <v>107</v>
      </c>
      <c r="P294" t="s">
        <v>95</v>
      </c>
      <c r="Q294" t="s">
        <v>94</v>
      </c>
      <c r="R294" t="s">
        <v>1733</v>
      </c>
      <c r="S294" t="s">
        <v>1960</v>
      </c>
      <c r="T294" t="s">
        <v>502</v>
      </c>
      <c r="X294" t="s">
        <v>1826</v>
      </c>
      <c r="Y294" t="s">
        <v>1803</v>
      </c>
      <c r="Z294" t="s">
        <v>99</v>
      </c>
      <c r="AA294">
        <v>78471</v>
      </c>
      <c r="AH294" t="s">
        <v>2045</v>
      </c>
      <c r="AI294" t="s">
        <v>1727</v>
      </c>
      <c r="AJ294">
        <v>226</v>
      </c>
      <c r="AK294">
        <v>15961487</v>
      </c>
      <c r="AL294" t="b">
        <v>0</v>
      </c>
      <c r="AM294">
        <v>27.979544300000001</v>
      </c>
      <c r="AN294">
        <v>-97.087048699999997</v>
      </c>
      <c r="AO294" t="s">
        <v>1802</v>
      </c>
      <c r="AP294">
        <v>27.979544300000001</v>
      </c>
      <c r="AQ294">
        <v>-97.087048699999997</v>
      </c>
      <c r="AR294">
        <v>11603</v>
      </c>
      <c r="AS294" t="s">
        <v>1727</v>
      </c>
      <c r="AT294">
        <v>490759</v>
      </c>
      <c r="AU294" t="s">
        <v>96</v>
      </c>
      <c r="AX294" t="s">
        <v>502</v>
      </c>
    </row>
    <row r="295" spans="1:50" hidden="1">
      <c r="A295" s="2">
        <v>4240932586</v>
      </c>
      <c r="B295">
        <v>4</v>
      </c>
      <c r="C295" s="1">
        <v>36493</v>
      </c>
      <c r="D295" s="1">
        <v>36500</v>
      </c>
      <c r="E295" s="1">
        <v>37231</v>
      </c>
      <c r="F295" t="s">
        <v>99</v>
      </c>
      <c r="G295" t="s">
        <v>293</v>
      </c>
      <c r="H295" t="s">
        <v>1807</v>
      </c>
      <c r="I295" t="s">
        <v>895</v>
      </c>
      <c r="J295">
        <v>1</v>
      </c>
      <c r="K295" t="s">
        <v>2044</v>
      </c>
      <c r="L295">
        <v>9494</v>
      </c>
      <c r="M295">
        <v>9494</v>
      </c>
      <c r="N295" t="s">
        <v>1869</v>
      </c>
      <c r="O295" t="s">
        <v>1823</v>
      </c>
      <c r="P295" t="s">
        <v>95</v>
      </c>
      <c r="Q295" t="s">
        <v>94</v>
      </c>
      <c r="R295" t="s">
        <v>1733</v>
      </c>
      <c r="S295" t="s">
        <v>2043</v>
      </c>
      <c r="T295" t="s">
        <v>502</v>
      </c>
      <c r="W295">
        <v>3618823858</v>
      </c>
      <c r="X295" t="s">
        <v>1826</v>
      </c>
      <c r="Y295" t="s">
        <v>1803</v>
      </c>
      <c r="Z295" t="s">
        <v>99</v>
      </c>
      <c r="AA295">
        <v>78471</v>
      </c>
      <c r="AG295" t="s">
        <v>119</v>
      </c>
      <c r="AH295" t="s">
        <v>2042</v>
      </c>
      <c r="AI295" t="s">
        <v>1727</v>
      </c>
      <c r="AJ295">
        <v>231</v>
      </c>
      <c r="AK295">
        <v>17540555</v>
      </c>
      <c r="AL295" t="b">
        <v>0</v>
      </c>
      <c r="AM295">
        <v>27.984111899999998</v>
      </c>
      <c r="AN295">
        <v>-97.264984999999996</v>
      </c>
      <c r="AO295" t="s">
        <v>1802</v>
      </c>
      <c r="AP295">
        <v>27.984111899999998</v>
      </c>
      <c r="AQ295">
        <v>-97.264984999999996</v>
      </c>
      <c r="AR295">
        <v>13742</v>
      </c>
      <c r="AS295" t="s">
        <v>1727</v>
      </c>
      <c r="AT295">
        <v>489903</v>
      </c>
      <c r="AU295" t="s">
        <v>96</v>
      </c>
      <c r="AX295" t="s">
        <v>502</v>
      </c>
    </row>
    <row r="296" spans="1:50" hidden="1">
      <c r="A296" s="2">
        <v>4208900053</v>
      </c>
      <c r="B296">
        <v>3</v>
      </c>
      <c r="C296" s="1">
        <v>36480</v>
      </c>
      <c r="D296" s="1">
        <v>36503</v>
      </c>
      <c r="E296" s="1">
        <v>37234</v>
      </c>
      <c r="F296" t="s">
        <v>99</v>
      </c>
      <c r="G296" t="s">
        <v>179</v>
      </c>
      <c r="H296" t="s">
        <v>1807</v>
      </c>
      <c r="I296" t="s">
        <v>2003</v>
      </c>
      <c r="J296">
        <v>2</v>
      </c>
      <c r="K296" t="s">
        <v>2041</v>
      </c>
      <c r="L296">
        <v>9660</v>
      </c>
      <c r="M296">
        <v>9660</v>
      </c>
      <c r="N296" t="s">
        <v>1869</v>
      </c>
      <c r="O296" t="s">
        <v>1823</v>
      </c>
      <c r="P296" t="s">
        <v>95</v>
      </c>
      <c r="Q296" t="s">
        <v>94</v>
      </c>
      <c r="R296" t="s">
        <v>1733</v>
      </c>
      <c r="S296" t="s">
        <v>1964</v>
      </c>
      <c r="T296" t="s">
        <v>502</v>
      </c>
      <c r="W296">
        <v>3618823858</v>
      </c>
      <c r="X296" t="s">
        <v>1826</v>
      </c>
      <c r="Y296" t="s">
        <v>1803</v>
      </c>
      <c r="Z296" t="s">
        <v>99</v>
      </c>
      <c r="AA296">
        <v>78471</v>
      </c>
      <c r="AH296" t="s">
        <v>2000</v>
      </c>
      <c r="AI296" t="s">
        <v>1727</v>
      </c>
      <c r="AJ296">
        <v>13</v>
      </c>
      <c r="AK296">
        <v>18585784</v>
      </c>
      <c r="AL296" t="b">
        <v>0</v>
      </c>
      <c r="AM296">
        <v>29.766020399999999</v>
      </c>
      <c r="AN296">
        <v>-96.549291400000001</v>
      </c>
      <c r="AO296" t="s">
        <v>1802</v>
      </c>
      <c r="AP296">
        <v>29.766020399999999</v>
      </c>
      <c r="AQ296">
        <v>-96.549291400000001</v>
      </c>
      <c r="AR296">
        <v>164973</v>
      </c>
      <c r="AS296" t="s">
        <v>1727</v>
      </c>
      <c r="AT296">
        <v>489566</v>
      </c>
      <c r="AU296" t="s">
        <v>108</v>
      </c>
      <c r="AV296" t="s">
        <v>181</v>
      </c>
      <c r="AX296" t="s">
        <v>502</v>
      </c>
    </row>
    <row r="297" spans="1:50" hidden="1">
      <c r="A297" s="2">
        <v>4208900054</v>
      </c>
      <c r="B297">
        <v>3</v>
      </c>
      <c r="C297" s="1">
        <v>36480</v>
      </c>
      <c r="D297" s="1">
        <v>36503</v>
      </c>
      <c r="E297" s="1">
        <v>37234</v>
      </c>
      <c r="F297" t="s">
        <v>99</v>
      </c>
      <c r="G297" t="s">
        <v>179</v>
      </c>
      <c r="H297" t="s">
        <v>1807</v>
      </c>
      <c r="I297" t="s">
        <v>2003</v>
      </c>
      <c r="J297" t="s">
        <v>2005</v>
      </c>
      <c r="K297" t="s">
        <v>2004</v>
      </c>
      <c r="L297">
        <v>10500</v>
      </c>
      <c r="M297">
        <v>10500</v>
      </c>
      <c r="N297" t="s">
        <v>1869</v>
      </c>
      <c r="O297" t="s">
        <v>1823</v>
      </c>
      <c r="P297" t="s">
        <v>95</v>
      </c>
      <c r="Q297" t="s">
        <v>94</v>
      </c>
      <c r="R297" t="s">
        <v>1733</v>
      </c>
      <c r="S297" t="s">
        <v>1964</v>
      </c>
      <c r="T297" t="s">
        <v>502</v>
      </c>
      <c r="W297">
        <v>3618823858</v>
      </c>
      <c r="X297" t="s">
        <v>1826</v>
      </c>
      <c r="Y297" t="s">
        <v>1803</v>
      </c>
      <c r="Z297" t="s">
        <v>99</v>
      </c>
      <c r="AA297">
        <v>78471</v>
      </c>
      <c r="AH297" t="s">
        <v>2000</v>
      </c>
      <c r="AI297" t="s">
        <v>1727</v>
      </c>
      <c r="AJ297">
        <v>13</v>
      </c>
      <c r="AK297">
        <v>18770614</v>
      </c>
      <c r="AL297" t="b">
        <v>0</v>
      </c>
      <c r="AM297">
        <v>29.765117100000001</v>
      </c>
      <c r="AN297">
        <v>-96.548874499999997</v>
      </c>
      <c r="AO297" t="s">
        <v>1802</v>
      </c>
      <c r="AP297">
        <v>29.765117</v>
      </c>
      <c r="AQ297">
        <v>-96.548874400000003</v>
      </c>
      <c r="AR297">
        <v>10774</v>
      </c>
      <c r="AS297" t="s">
        <v>1727</v>
      </c>
      <c r="AT297">
        <v>489565</v>
      </c>
      <c r="AU297" t="s">
        <v>108</v>
      </c>
      <c r="AV297" t="s">
        <v>181</v>
      </c>
      <c r="AX297" t="s">
        <v>502</v>
      </c>
    </row>
    <row r="298" spans="1:50" hidden="1">
      <c r="A298" s="2">
        <v>4208931010</v>
      </c>
      <c r="B298">
        <v>3</v>
      </c>
      <c r="C298" s="1">
        <v>36455</v>
      </c>
      <c r="D298" s="1">
        <v>36460</v>
      </c>
      <c r="E298" s="1">
        <v>37191</v>
      </c>
      <c r="F298" t="s">
        <v>99</v>
      </c>
      <c r="G298" t="s">
        <v>179</v>
      </c>
      <c r="H298" t="s">
        <v>1807</v>
      </c>
      <c r="I298" t="s">
        <v>1013</v>
      </c>
      <c r="J298">
        <v>1</v>
      </c>
      <c r="K298" t="s">
        <v>356</v>
      </c>
      <c r="L298">
        <v>7328</v>
      </c>
      <c r="M298">
        <v>7328</v>
      </c>
      <c r="N298" t="s">
        <v>1869</v>
      </c>
      <c r="O298" t="s">
        <v>1823</v>
      </c>
      <c r="P298" t="s">
        <v>95</v>
      </c>
      <c r="Q298" t="s">
        <v>94</v>
      </c>
      <c r="R298" t="s">
        <v>1733</v>
      </c>
      <c r="S298" t="s">
        <v>2040</v>
      </c>
      <c r="T298" t="s">
        <v>502</v>
      </c>
      <c r="W298">
        <v>3618823858</v>
      </c>
      <c r="X298" t="s">
        <v>1826</v>
      </c>
      <c r="Y298" t="s">
        <v>1803</v>
      </c>
      <c r="Z298" t="s">
        <v>99</v>
      </c>
      <c r="AA298">
        <v>78471</v>
      </c>
      <c r="AH298" t="s">
        <v>1937</v>
      </c>
      <c r="AI298" t="s">
        <v>1727</v>
      </c>
      <c r="AJ298">
        <v>215</v>
      </c>
      <c r="AK298">
        <v>17582610</v>
      </c>
      <c r="AL298" t="b">
        <v>0</v>
      </c>
      <c r="AM298">
        <v>29.525456999999999</v>
      </c>
      <c r="AN298">
        <v>-96.705159100000003</v>
      </c>
      <c r="AO298" t="s">
        <v>1802</v>
      </c>
      <c r="AP298">
        <v>29.525456999999999</v>
      </c>
      <c r="AQ298">
        <v>-96.705159100000003</v>
      </c>
      <c r="AR298">
        <v>25782</v>
      </c>
      <c r="AS298" t="s">
        <v>1727</v>
      </c>
      <c r="AT298">
        <v>488767</v>
      </c>
      <c r="AU298" t="s">
        <v>108</v>
      </c>
      <c r="AV298" t="s">
        <v>181</v>
      </c>
      <c r="AX298" t="s">
        <v>502</v>
      </c>
    </row>
    <row r="299" spans="1:50">
      <c r="A299" s="2">
        <v>4240932602</v>
      </c>
      <c r="B299">
        <v>4</v>
      </c>
      <c r="C299" s="1">
        <v>36420</v>
      </c>
      <c r="D299" s="1">
        <v>36445</v>
      </c>
      <c r="E299" s="1">
        <v>37176</v>
      </c>
      <c r="F299" t="s">
        <v>99</v>
      </c>
      <c r="G299" t="s">
        <v>293</v>
      </c>
      <c r="H299" t="s">
        <v>1807</v>
      </c>
      <c r="I299" t="s">
        <v>562</v>
      </c>
      <c r="J299">
        <v>22</v>
      </c>
      <c r="K299" t="s">
        <v>2039</v>
      </c>
      <c r="L299">
        <v>8000</v>
      </c>
      <c r="M299">
        <v>8000</v>
      </c>
      <c r="N299" t="s">
        <v>1734</v>
      </c>
      <c r="O299" t="s">
        <v>1823</v>
      </c>
      <c r="P299" t="s">
        <v>95</v>
      </c>
      <c r="Q299" t="s">
        <v>194</v>
      </c>
      <c r="R299" t="s">
        <v>1733</v>
      </c>
      <c r="S299" t="s">
        <v>2038</v>
      </c>
      <c r="T299" t="s">
        <v>502</v>
      </c>
      <c r="W299">
        <v>3618823858</v>
      </c>
      <c r="X299" t="s">
        <v>1826</v>
      </c>
      <c r="Y299" t="s">
        <v>1803</v>
      </c>
      <c r="Z299" t="s">
        <v>99</v>
      </c>
      <c r="AA299">
        <v>78471</v>
      </c>
      <c r="AG299">
        <v>24</v>
      </c>
      <c r="AH299" t="s">
        <v>2037</v>
      </c>
      <c r="AI299" t="s">
        <v>1727</v>
      </c>
      <c r="AJ299">
        <v>119</v>
      </c>
      <c r="AK299">
        <v>17280994</v>
      </c>
      <c r="AL299" t="b">
        <v>0</v>
      </c>
      <c r="AM299">
        <v>28.057564299999999</v>
      </c>
      <c r="AN299">
        <v>-97.381416200000004</v>
      </c>
      <c r="AO299" t="s">
        <v>1802</v>
      </c>
      <c r="AP299">
        <v>28.057564299999999</v>
      </c>
      <c r="AQ299">
        <v>-97.381416200000004</v>
      </c>
      <c r="AR299">
        <v>180273</v>
      </c>
      <c r="AS299" t="s">
        <v>1727</v>
      </c>
      <c r="AT299">
        <v>487718</v>
      </c>
      <c r="AU299" t="s">
        <v>96</v>
      </c>
      <c r="AX299" t="s">
        <v>502</v>
      </c>
    </row>
    <row r="300" spans="1:50" hidden="1">
      <c r="A300" s="2">
        <v>4201530132</v>
      </c>
      <c r="B300">
        <v>3</v>
      </c>
      <c r="C300" s="1">
        <v>36403</v>
      </c>
      <c r="D300" s="1">
        <v>36411</v>
      </c>
      <c r="E300" s="1">
        <v>37142</v>
      </c>
      <c r="F300" t="s">
        <v>99</v>
      </c>
      <c r="G300" t="s">
        <v>236</v>
      </c>
      <c r="H300" t="s">
        <v>1807</v>
      </c>
      <c r="I300" t="s">
        <v>1021</v>
      </c>
      <c r="J300">
        <v>1</v>
      </c>
      <c r="K300" t="s">
        <v>356</v>
      </c>
      <c r="L300">
        <v>10816</v>
      </c>
      <c r="M300">
        <v>10816</v>
      </c>
      <c r="N300" t="s">
        <v>1869</v>
      </c>
      <c r="O300" t="s">
        <v>107</v>
      </c>
      <c r="P300" t="s">
        <v>95</v>
      </c>
      <c r="Q300" t="s">
        <v>194</v>
      </c>
      <c r="R300" t="s">
        <v>1733</v>
      </c>
      <c r="S300" t="s">
        <v>1876</v>
      </c>
      <c r="T300" t="s">
        <v>502</v>
      </c>
      <c r="W300">
        <v>3618823858</v>
      </c>
      <c r="X300" t="s">
        <v>1826</v>
      </c>
      <c r="Y300" t="s">
        <v>1803</v>
      </c>
      <c r="Z300" t="s">
        <v>99</v>
      </c>
      <c r="AA300">
        <v>78471</v>
      </c>
      <c r="AH300" t="s">
        <v>1867</v>
      </c>
      <c r="AI300" t="s">
        <v>1727</v>
      </c>
      <c r="AJ300">
        <v>4</v>
      </c>
      <c r="AK300">
        <v>16950524</v>
      </c>
      <c r="AL300" t="b">
        <v>0</v>
      </c>
      <c r="AM300">
        <v>29.965240900000001</v>
      </c>
      <c r="AN300">
        <v>-96.349597700000004</v>
      </c>
      <c r="AO300" t="s">
        <v>1802</v>
      </c>
      <c r="AP300">
        <v>29.965240900000001</v>
      </c>
      <c r="AQ300">
        <v>-96.349597700000004</v>
      </c>
      <c r="AR300">
        <v>23718</v>
      </c>
      <c r="AS300" t="s">
        <v>1727</v>
      </c>
      <c r="AT300">
        <v>487132</v>
      </c>
      <c r="AU300" t="s">
        <v>108</v>
      </c>
      <c r="AV300" t="s">
        <v>181</v>
      </c>
      <c r="AX300" t="s">
        <v>502</v>
      </c>
    </row>
    <row r="301" spans="1:50" hidden="1">
      <c r="A301" s="2">
        <v>4212300637</v>
      </c>
      <c r="B301">
        <v>2</v>
      </c>
      <c r="C301" s="1">
        <v>36339</v>
      </c>
      <c r="D301" s="1">
        <v>36362</v>
      </c>
      <c r="E301" s="1">
        <v>37093</v>
      </c>
      <c r="F301" t="s">
        <v>99</v>
      </c>
      <c r="G301" t="s">
        <v>275</v>
      </c>
      <c r="H301" t="s">
        <v>1807</v>
      </c>
      <c r="I301" t="s">
        <v>1023</v>
      </c>
      <c r="J301">
        <v>1</v>
      </c>
      <c r="K301" t="s">
        <v>2036</v>
      </c>
      <c r="L301">
        <v>7671</v>
      </c>
      <c r="M301">
        <v>7671</v>
      </c>
      <c r="N301" t="s">
        <v>1869</v>
      </c>
      <c r="O301" t="s">
        <v>1823</v>
      </c>
      <c r="P301" t="s">
        <v>95</v>
      </c>
      <c r="Q301" t="s">
        <v>94</v>
      </c>
      <c r="R301" t="s">
        <v>1733</v>
      </c>
      <c r="S301" t="s">
        <v>1852</v>
      </c>
      <c r="T301" t="s">
        <v>502</v>
      </c>
      <c r="W301">
        <v>3618823858</v>
      </c>
      <c r="X301" t="s">
        <v>1826</v>
      </c>
      <c r="Y301" t="s">
        <v>1803</v>
      </c>
      <c r="Z301" t="s">
        <v>99</v>
      </c>
      <c r="AA301">
        <v>78471</v>
      </c>
      <c r="AH301" t="s">
        <v>1994</v>
      </c>
      <c r="AI301" t="s">
        <v>1727</v>
      </c>
      <c r="AJ301">
        <v>335</v>
      </c>
      <c r="AK301">
        <v>17705367</v>
      </c>
      <c r="AL301" t="b">
        <v>0</v>
      </c>
      <c r="AM301">
        <v>28.951527599999999</v>
      </c>
      <c r="AN301">
        <v>-97.325997200000003</v>
      </c>
      <c r="AO301" t="s">
        <v>1802</v>
      </c>
      <c r="AP301">
        <v>28.951527599999999</v>
      </c>
      <c r="AQ301">
        <v>-97.325997200000003</v>
      </c>
      <c r="AR301">
        <v>8462</v>
      </c>
      <c r="AS301" t="s">
        <v>1727</v>
      </c>
      <c r="AT301">
        <v>485527</v>
      </c>
      <c r="AU301" t="s">
        <v>96</v>
      </c>
      <c r="AV301" t="s">
        <v>164</v>
      </c>
      <c r="AW301" t="s">
        <v>163</v>
      </c>
      <c r="AX301" t="s">
        <v>502</v>
      </c>
    </row>
    <row r="302" spans="1:50" hidden="1">
      <c r="A302" s="2">
        <v>4233930399</v>
      </c>
      <c r="B302">
        <v>3</v>
      </c>
      <c r="C302" s="1">
        <v>36339</v>
      </c>
      <c r="D302" s="1">
        <v>36362</v>
      </c>
      <c r="E302" s="1">
        <v>37093</v>
      </c>
      <c r="F302" t="s">
        <v>99</v>
      </c>
      <c r="G302" t="s">
        <v>602</v>
      </c>
      <c r="H302" t="s">
        <v>1807</v>
      </c>
      <c r="I302" t="s">
        <v>957</v>
      </c>
      <c r="J302" t="s">
        <v>302</v>
      </c>
      <c r="K302" t="s">
        <v>356</v>
      </c>
      <c r="L302">
        <v>8100</v>
      </c>
      <c r="M302">
        <v>8100</v>
      </c>
      <c r="N302" t="s">
        <v>1869</v>
      </c>
      <c r="O302" t="s">
        <v>1823</v>
      </c>
      <c r="P302" t="s">
        <v>95</v>
      </c>
      <c r="Q302" t="s">
        <v>194</v>
      </c>
      <c r="R302" t="s">
        <v>1733</v>
      </c>
      <c r="S302" t="s">
        <v>1988</v>
      </c>
      <c r="T302" t="s">
        <v>502</v>
      </c>
      <c r="W302">
        <v>3618823858</v>
      </c>
      <c r="X302" t="s">
        <v>1826</v>
      </c>
      <c r="Y302" t="s">
        <v>1803</v>
      </c>
      <c r="Z302" t="s">
        <v>99</v>
      </c>
      <c r="AA302">
        <v>78471</v>
      </c>
      <c r="AH302" t="s">
        <v>1987</v>
      </c>
      <c r="AI302" t="s">
        <v>1727</v>
      </c>
      <c r="AJ302">
        <v>502</v>
      </c>
      <c r="AK302">
        <v>18776490</v>
      </c>
      <c r="AL302" t="b">
        <v>0</v>
      </c>
      <c r="AM302">
        <v>30.2278366</v>
      </c>
      <c r="AN302">
        <v>-95.377884699999996</v>
      </c>
      <c r="AO302" t="s">
        <v>1802</v>
      </c>
      <c r="AP302">
        <v>30.2278366</v>
      </c>
      <c r="AQ302">
        <v>-95.377884699999996</v>
      </c>
      <c r="AR302">
        <v>172023</v>
      </c>
      <c r="AS302" t="s">
        <v>1727</v>
      </c>
      <c r="AT302">
        <v>485513</v>
      </c>
      <c r="AU302" t="s">
        <v>108</v>
      </c>
      <c r="AX302" t="s">
        <v>502</v>
      </c>
    </row>
    <row r="303" spans="1:50" hidden="1">
      <c r="A303" s="2">
        <v>4201530385</v>
      </c>
      <c r="B303">
        <v>3</v>
      </c>
      <c r="C303" s="1">
        <v>36318</v>
      </c>
      <c r="D303" s="1">
        <v>36341</v>
      </c>
      <c r="E303" s="1">
        <v>37072</v>
      </c>
      <c r="F303" t="s">
        <v>99</v>
      </c>
      <c r="G303" t="s">
        <v>236</v>
      </c>
      <c r="H303" t="s">
        <v>1807</v>
      </c>
      <c r="I303" t="s">
        <v>2035</v>
      </c>
      <c r="J303">
        <v>1</v>
      </c>
      <c r="K303" t="s">
        <v>356</v>
      </c>
      <c r="L303">
        <v>11771</v>
      </c>
      <c r="M303">
        <v>11771</v>
      </c>
      <c r="N303" t="s">
        <v>1863</v>
      </c>
      <c r="O303" t="s">
        <v>1823</v>
      </c>
      <c r="P303" t="s">
        <v>95</v>
      </c>
      <c r="Q303" t="s">
        <v>194</v>
      </c>
      <c r="R303" t="s">
        <v>1733</v>
      </c>
      <c r="S303" t="s">
        <v>2034</v>
      </c>
      <c r="T303" t="s">
        <v>502</v>
      </c>
      <c r="W303">
        <v>3618823858</v>
      </c>
      <c r="X303" t="s">
        <v>1826</v>
      </c>
      <c r="Y303" t="s">
        <v>1803</v>
      </c>
      <c r="Z303" t="s">
        <v>99</v>
      </c>
      <c r="AA303">
        <v>78471</v>
      </c>
      <c r="AC303">
        <v>205</v>
      </c>
      <c r="AG303">
        <v>2</v>
      </c>
      <c r="AH303" t="s">
        <v>2033</v>
      </c>
      <c r="AI303" t="s">
        <v>1727</v>
      </c>
      <c r="AJ303">
        <v>235</v>
      </c>
      <c r="AK303">
        <v>18824038</v>
      </c>
      <c r="AL303" t="b">
        <v>0</v>
      </c>
      <c r="AM303">
        <v>29.6845818</v>
      </c>
      <c r="AN303">
        <v>-96.190838499999998</v>
      </c>
      <c r="AO303" t="s">
        <v>1802</v>
      </c>
      <c r="AP303">
        <v>29.6845818</v>
      </c>
      <c r="AQ303">
        <v>-96.190838499999998</v>
      </c>
      <c r="AR303">
        <v>76411</v>
      </c>
      <c r="AS303" t="s">
        <v>1727</v>
      </c>
      <c r="AT303">
        <v>485034</v>
      </c>
      <c r="AU303" t="s">
        <v>108</v>
      </c>
      <c r="AV303" t="s">
        <v>181</v>
      </c>
      <c r="AX303" t="s">
        <v>502</v>
      </c>
    </row>
    <row r="304" spans="1:50">
      <c r="A304" s="2">
        <v>4212331858</v>
      </c>
      <c r="B304">
        <v>2</v>
      </c>
      <c r="C304" s="1">
        <v>36277</v>
      </c>
      <c r="D304" s="1">
        <v>36277</v>
      </c>
      <c r="E304" s="1">
        <v>37129</v>
      </c>
      <c r="F304" t="s">
        <v>99</v>
      </c>
      <c r="G304" t="s">
        <v>275</v>
      </c>
      <c r="H304" t="s">
        <v>1807</v>
      </c>
      <c r="I304" t="s">
        <v>1016</v>
      </c>
      <c r="J304">
        <v>4</v>
      </c>
      <c r="K304" t="s">
        <v>2032</v>
      </c>
      <c r="L304">
        <v>11195</v>
      </c>
      <c r="M304">
        <v>11195</v>
      </c>
      <c r="N304" t="s">
        <v>1734</v>
      </c>
      <c r="O304" t="s">
        <v>1823</v>
      </c>
      <c r="P304" t="s">
        <v>95</v>
      </c>
      <c r="Q304" t="s">
        <v>94</v>
      </c>
      <c r="R304" t="s">
        <v>1733</v>
      </c>
      <c r="S304" t="s">
        <v>2031</v>
      </c>
      <c r="T304" t="s">
        <v>502</v>
      </c>
      <c r="U304" s="1">
        <v>36398</v>
      </c>
      <c r="X304" t="s">
        <v>1826</v>
      </c>
      <c r="Y304" t="s">
        <v>1803</v>
      </c>
      <c r="Z304" t="s">
        <v>99</v>
      </c>
      <c r="AA304">
        <v>78471</v>
      </c>
      <c r="AH304" t="s">
        <v>2030</v>
      </c>
      <c r="AI304" t="s">
        <v>1727</v>
      </c>
      <c r="AJ304">
        <v>455</v>
      </c>
      <c r="AK304">
        <v>16980877</v>
      </c>
      <c r="AM304">
        <v>28.9626655</v>
      </c>
      <c r="AN304">
        <v>-97.410620300000005</v>
      </c>
      <c r="AO304" t="s">
        <v>1802</v>
      </c>
      <c r="AP304">
        <v>28.9626655</v>
      </c>
      <c r="AQ304">
        <v>-97.410620300000005</v>
      </c>
      <c r="AR304">
        <v>174916</v>
      </c>
      <c r="AS304" t="s">
        <v>1727</v>
      </c>
      <c r="AT304">
        <v>484139</v>
      </c>
      <c r="AU304" t="s">
        <v>96</v>
      </c>
      <c r="AV304" t="s">
        <v>164</v>
      </c>
      <c r="AW304" t="s">
        <v>163</v>
      </c>
      <c r="AX304" t="s">
        <v>502</v>
      </c>
    </row>
    <row r="305" spans="1:50">
      <c r="A305" s="2">
        <v>4240932586</v>
      </c>
      <c r="B305">
        <v>4</v>
      </c>
      <c r="C305" s="1">
        <v>36214</v>
      </c>
      <c r="D305" s="1">
        <v>36214</v>
      </c>
      <c r="E305" s="1">
        <v>37065</v>
      </c>
      <c r="F305" t="s">
        <v>99</v>
      </c>
      <c r="G305" t="s">
        <v>293</v>
      </c>
      <c r="H305" t="s">
        <v>1807</v>
      </c>
      <c r="I305" t="s">
        <v>348</v>
      </c>
      <c r="J305">
        <v>1</v>
      </c>
      <c r="K305" t="s">
        <v>2029</v>
      </c>
      <c r="L305">
        <v>9494</v>
      </c>
      <c r="M305">
        <v>9494</v>
      </c>
      <c r="N305" t="s">
        <v>1734</v>
      </c>
      <c r="O305" t="s">
        <v>1823</v>
      </c>
      <c r="P305" t="s">
        <v>95</v>
      </c>
      <c r="Q305" t="s">
        <v>94</v>
      </c>
      <c r="R305" t="s">
        <v>1733</v>
      </c>
      <c r="S305" t="s">
        <v>1909</v>
      </c>
      <c r="T305" t="s">
        <v>502</v>
      </c>
      <c r="U305" s="1">
        <v>36334</v>
      </c>
      <c r="X305" t="s">
        <v>1826</v>
      </c>
      <c r="Y305" t="s">
        <v>1803</v>
      </c>
      <c r="Z305" t="s">
        <v>99</v>
      </c>
      <c r="AA305">
        <v>78471</v>
      </c>
      <c r="AG305" t="s">
        <v>119</v>
      </c>
      <c r="AH305" t="s">
        <v>2028</v>
      </c>
      <c r="AI305" t="s">
        <v>1727</v>
      </c>
      <c r="AJ305">
        <v>231</v>
      </c>
      <c r="AK305">
        <v>17540555</v>
      </c>
      <c r="AM305">
        <v>27.984111899999998</v>
      </c>
      <c r="AN305">
        <v>-97.264984999999996</v>
      </c>
      <c r="AO305" t="s">
        <v>1802</v>
      </c>
      <c r="AP305">
        <v>27.984111899999998</v>
      </c>
      <c r="AQ305">
        <v>-97.264984999999996</v>
      </c>
      <c r="AR305">
        <v>13742</v>
      </c>
      <c r="AS305" t="s">
        <v>1727</v>
      </c>
      <c r="AT305">
        <v>482886</v>
      </c>
      <c r="AU305" t="s">
        <v>96</v>
      </c>
      <c r="AX305" t="s">
        <v>502</v>
      </c>
    </row>
    <row r="306" spans="1:50">
      <c r="A306" s="2">
        <v>4224532195</v>
      </c>
      <c r="B306">
        <v>3</v>
      </c>
      <c r="C306" s="1">
        <v>36209</v>
      </c>
      <c r="D306" s="1">
        <v>36209</v>
      </c>
      <c r="E306" s="1">
        <v>36940</v>
      </c>
      <c r="F306" t="s">
        <v>99</v>
      </c>
      <c r="G306" t="s">
        <v>105</v>
      </c>
      <c r="H306" t="s">
        <v>1807</v>
      </c>
      <c r="I306" t="s">
        <v>2027</v>
      </c>
      <c r="J306">
        <v>1</v>
      </c>
      <c r="K306" t="s">
        <v>2026</v>
      </c>
      <c r="L306">
        <v>12000</v>
      </c>
      <c r="M306">
        <v>12000</v>
      </c>
      <c r="N306" t="s">
        <v>1734</v>
      </c>
      <c r="O306" t="s">
        <v>1823</v>
      </c>
      <c r="P306" t="s">
        <v>95</v>
      </c>
      <c r="Q306" t="s">
        <v>2025</v>
      </c>
      <c r="R306" t="s">
        <v>1733</v>
      </c>
      <c r="S306" t="s">
        <v>2024</v>
      </c>
      <c r="T306" t="s">
        <v>502</v>
      </c>
      <c r="W306">
        <v>3618823858</v>
      </c>
      <c r="X306" t="s">
        <v>1826</v>
      </c>
      <c r="Y306" t="s">
        <v>1803</v>
      </c>
      <c r="Z306" t="s">
        <v>99</v>
      </c>
      <c r="AA306">
        <v>78471</v>
      </c>
      <c r="AC306">
        <v>175</v>
      </c>
      <c r="AH306" t="s">
        <v>2023</v>
      </c>
      <c r="AI306" t="s">
        <v>1727</v>
      </c>
      <c r="AJ306">
        <v>342</v>
      </c>
      <c r="AK306">
        <v>16145558</v>
      </c>
      <c r="AL306" t="b">
        <v>0</v>
      </c>
      <c r="AM306">
        <v>29.759695499999999</v>
      </c>
      <c r="AN306">
        <v>-94.279893599999994</v>
      </c>
      <c r="AO306" t="s">
        <v>1802</v>
      </c>
      <c r="AP306">
        <v>29.759695499999999</v>
      </c>
      <c r="AQ306">
        <v>-94.279893599999994</v>
      </c>
      <c r="AS306" t="s">
        <v>1727</v>
      </c>
      <c r="AT306">
        <v>482783</v>
      </c>
      <c r="AU306" t="s">
        <v>108</v>
      </c>
      <c r="AX306" t="s">
        <v>502</v>
      </c>
    </row>
    <row r="307" spans="1:50">
      <c r="A307" s="2">
        <v>4233930963</v>
      </c>
      <c r="B307">
        <v>3</v>
      </c>
      <c r="C307" s="1">
        <v>36167</v>
      </c>
      <c r="D307" s="1">
        <v>36277</v>
      </c>
      <c r="E307" s="1">
        <v>37008</v>
      </c>
      <c r="F307" t="s">
        <v>99</v>
      </c>
      <c r="G307" t="s">
        <v>602</v>
      </c>
      <c r="H307" t="s">
        <v>1807</v>
      </c>
      <c r="I307" t="s">
        <v>1007</v>
      </c>
      <c r="J307">
        <v>1</v>
      </c>
      <c r="K307" t="s">
        <v>356</v>
      </c>
      <c r="L307">
        <v>11500</v>
      </c>
      <c r="M307">
        <v>11500</v>
      </c>
      <c r="N307" t="s">
        <v>1734</v>
      </c>
      <c r="O307" t="s">
        <v>1823</v>
      </c>
      <c r="P307" t="s">
        <v>95</v>
      </c>
      <c r="Q307" t="s">
        <v>194</v>
      </c>
      <c r="R307" t="s">
        <v>1733</v>
      </c>
      <c r="S307" t="s">
        <v>2022</v>
      </c>
      <c r="T307" t="s">
        <v>502</v>
      </c>
      <c r="W307">
        <v>3618823858</v>
      </c>
      <c r="X307" t="s">
        <v>1826</v>
      </c>
      <c r="Y307" t="s">
        <v>1803</v>
      </c>
      <c r="Z307" t="s">
        <v>99</v>
      </c>
      <c r="AA307">
        <v>78471</v>
      </c>
      <c r="AH307" t="s">
        <v>2021</v>
      </c>
      <c r="AI307" t="s">
        <v>1727</v>
      </c>
      <c r="AJ307">
        <v>79</v>
      </c>
      <c r="AK307">
        <v>16761897</v>
      </c>
      <c r="AL307" t="b">
        <v>0</v>
      </c>
      <c r="AM307">
        <v>30.254719900000001</v>
      </c>
      <c r="AN307">
        <v>-95.276531199999994</v>
      </c>
      <c r="AO307" t="s">
        <v>1802</v>
      </c>
      <c r="AP307">
        <v>30.254719900000001</v>
      </c>
      <c r="AQ307">
        <v>-95.276531199999994</v>
      </c>
      <c r="AR307">
        <v>175020</v>
      </c>
      <c r="AS307" t="s">
        <v>1727</v>
      </c>
      <c r="AT307">
        <v>481925</v>
      </c>
      <c r="AU307" t="s">
        <v>108</v>
      </c>
      <c r="AX307" t="s">
        <v>502</v>
      </c>
    </row>
    <row r="308" spans="1:50" hidden="1">
      <c r="A308" s="2">
        <v>4240902649</v>
      </c>
      <c r="B308">
        <v>4</v>
      </c>
      <c r="C308" s="1">
        <v>36083</v>
      </c>
      <c r="D308" s="1">
        <v>36088</v>
      </c>
      <c r="E308" s="1">
        <v>36819</v>
      </c>
      <c r="F308" t="s">
        <v>99</v>
      </c>
      <c r="G308" t="s">
        <v>293</v>
      </c>
      <c r="H308" t="s">
        <v>1807</v>
      </c>
      <c r="I308" t="s">
        <v>1332</v>
      </c>
      <c r="J308">
        <v>1</v>
      </c>
      <c r="K308" t="s">
        <v>2020</v>
      </c>
      <c r="L308">
        <v>10431</v>
      </c>
      <c r="M308">
        <v>10431</v>
      </c>
      <c r="N308" t="s">
        <v>1863</v>
      </c>
      <c r="O308" t="s">
        <v>1823</v>
      </c>
      <c r="P308" t="s">
        <v>95</v>
      </c>
      <c r="Q308" t="s">
        <v>194</v>
      </c>
      <c r="R308" t="s">
        <v>1733</v>
      </c>
      <c r="S308" t="s">
        <v>114</v>
      </c>
      <c r="T308" t="s">
        <v>502</v>
      </c>
      <c r="W308">
        <v>3618823858</v>
      </c>
      <c r="X308" t="s">
        <v>1826</v>
      </c>
      <c r="Y308" t="s">
        <v>1803</v>
      </c>
      <c r="Z308" t="s">
        <v>99</v>
      </c>
      <c r="AA308">
        <v>78471</v>
      </c>
      <c r="AG308">
        <v>17</v>
      </c>
      <c r="AH308" t="s">
        <v>2019</v>
      </c>
      <c r="AI308" t="s">
        <v>1727</v>
      </c>
      <c r="AJ308">
        <v>239</v>
      </c>
      <c r="AK308">
        <v>16277814</v>
      </c>
      <c r="AL308" t="b">
        <v>0</v>
      </c>
      <c r="AM308">
        <v>27.976292600000001</v>
      </c>
      <c r="AN308">
        <v>-97.330607599999993</v>
      </c>
      <c r="AO308" t="s">
        <v>1802</v>
      </c>
      <c r="AP308">
        <v>27.976292600000001</v>
      </c>
      <c r="AQ308">
        <v>-97.330607599999993</v>
      </c>
      <c r="AR308">
        <v>41711</v>
      </c>
      <c r="AS308" t="s">
        <v>1727</v>
      </c>
      <c r="AT308">
        <v>480192</v>
      </c>
      <c r="AU308" t="s">
        <v>96</v>
      </c>
      <c r="AX308" t="s">
        <v>502</v>
      </c>
    </row>
    <row r="309" spans="1:50" hidden="1">
      <c r="A309" s="2">
        <v>4200730136</v>
      </c>
      <c r="B309">
        <v>4</v>
      </c>
      <c r="C309" s="1">
        <v>36055</v>
      </c>
      <c r="D309" s="1">
        <v>36061</v>
      </c>
      <c r="E309" s="1">
        <v>37130</v>
      </c>
      <c r="F309" t="s">
        <v>99</v>
      </c>
      <c r="G309" t="s">
        <v>298</v>
      </c>
      <c r="H309" t="s">
        <v>1807</v>
      </c>
      <c r="I309" t="s">
        <v>1018</v>
      </c>
      <c r="J309">
        <v>1</v>
      </c>
      <c r="K309" t="s">
        <v>1019</v>
      </c>
      <c r="L309">
        <v>13000</v>
      </c>
      <c r="M309">
        <v>13000</v>
      </c>
      <c r="N309" t="s">
        <v>1741</v>
      </c>
      <c r="O309" t="s">
        <v>107</v>
      </c>
      <c r="P309" t="s">
        <v>95</v>
      </c>
      <c r="Q309" t="s">
        <v>94</v>
      </c>
      <c r="R309" t="s">
        <v>1733</v>
      </c>
      <c r="S309" t="s">
        <v>1020</v>
      </c>
      <c r="T309" t="s">
        <v>89</v>
      </c>
      <c r="U309" s="1">
        <v>39141</v>
      </c>
      <c r="X309" t="s">
        <v>1731</v>
      </c>
      <c r="Y309" t="s">
        <v>1803</v>
      </c>
      <c r="Z309" t="s">
        <v>99</v>
      </c>
      <c r="AA309">
        <v>78401</v>
      </c>
      <c r="AH309" t="s">
        <v>2018</v>
      </c>
      <c r="AI309" t="s">
        <v>1727</v>
      </c>
      <c r="AJ309">
        <v>226</v>
      </c>
      <c r="AK309">
        <v>17827544</v>
      </c>
      <c r="AM309">
        <v>27.977553199999999</v>
      </c>
      <c r="AN309">
        <v>-97.087556000000006</v>
      </c>
      <c r="AO309" t="s">
        <v>1802</v>
      </c>
      <c r="AP309">
        <v>27.977553199999999</v>
      </c>
      <c r="AQ309">
        <v>-97.087556000000006</v>
      </c>
      <c r="AR309">
        <v>12863</v>
      </c>
      <c r="AS309" t="s">
        <v>1727</v>
      </c>
      <c r="AT309">
        <v>479494</v>
      </c>
      <c r="AU309" t="s">
        <v>96</v>
      </c>
      <c r="AX309" t="s">
        <v>89</v>
      </c>
    </row>
    <row r="310" spans="1:50" hidden="1">
      <c r="A310" s="2">
        <v>4208931803</v>
      </c>
      <c r="B310">
        <v>3</v>
      </c>
      <c r="C310" s="1">
        <v>35849</v>
      </c>
      <c r="D310" s="1">
        <v>35916</v>
      </c>
      <c r="E310" s="1">
        <v>36647</v>
      </c>
      <c r="F310" t="s">
        <v>99</v>
      </c>
      <c r="G310" t="s">
        <v>179</v>
      </c>
      <c r="H310" t="s">
        <v>1807</v>
      </c>
      <c r="I310" t="s">
        <v>1508</v>
      </c>
      <c r="J310">
        <v>3</v>
      </c>
      <c r="K310" t="s">
        <v>356</v>
      </c>
      <c r="L310">
        <v>12221</v>
      </c>
      <c r="M310">
        <v>12221</v>
      </c>
      <c r="N310" t="s">
        <v>1863</v>
      </c>
      <c r="O310" t="s">
        <v>93</v>
      </c>
      <c r="P310" t="s">
        <v>95</v>
      </c>
      <c r="Q310" t="s">
        <v>194</v>
      </c>
      <c r="R310" t="s">
        <v>1733</v>
      </c>
      <c r="S310" t="s">
        <v>1950</v>
      </c>
      <c r="T310" t="s">
        <v>502</v>
      </c>
      <c r="W310">
        <v>3618823858</v>
      </c>
      <c r="X310" t="s">
        <v>1826</v>
      </c>
      <c r="Y310" t="s">
        <v>1803</v>
      </c>
      <c r="Z310" t="s">
        <v>99</v>
      </c>
      <c r="AA310">
        <v>78471</v>
      </c>
      <c r="AH310" t="s">
        <v>1975</v>
      </c>
      <c r="AI310" t="s">
        <v>1727</v>
      </c>
      <c r="AJ310">
        <v>152</v>
      </c>
      <c r="AK310">
        <v>16031603</v>
      </c>
      <c r="AL310" t="b">
        <v>0</v>
      </c>
      <c r="AM310">
        <v>29.6824674</v>
      </c>
      <c r="AN310">
        <v>-96.363221999999993</v>
      </c>
      <c r="AO310" t="s">
        <v>1802</v>
      </c>
      <c r="AP310">
        <v>29.6824674</v>
      </c>
      <c r="AQ310">
        <v>-96.363221999999993</v>
      </c>
      <c r="AS310" t="s">
        <v>1727</v>
      </c>
      <c r="AT310">
        <v>475098</v>
      </c>
      <c r="AU310" t="s">
        <v>108</v>
      </c>
      <c r="AV310" t="s">
        <v>181</v>
      </c>
      <c r="AX310" t="s">
        <v>502</v>
      </c>
    </row>
    <row r="311" spans="1:50" hidden="1">
      <c r="A311" s="2">
        <v>4240931364</v>
      </c>
      <c r="B311">
        <v>4</v>
      </c>
      <c r="C311" s="1">
        <v>35874</v>
      </c>
      <c r="D311" s="1">
        <v>35874</v>
      </c>
      <c r="E311" s="1">
        <v>36605</v>
      </c>
      <c r="F311" t="s">
        <v>99</v>
      </c>
      <c r="G311" t="s">
        <v>293</v>
      </c>
      <c r="H311" t="s">
        <v>1807</v>
      </c>
      <c r="I311" t="s">
        <v>1427</v>
      </c>
      <c r="J311" t="s">
        <v>2017</v>
      </c>
      <c r="K311" t="s">
        <v>1357</v>
      </c>
      <c r="L311">
        <v>11416</v>
      </c>
      <c r="M311">
        <v>11416</v>
      </c>
      <c r="N311" t="s">
        <v>1869</v>
      </c>
      <c r="O311" t="s">
        <v>93</v>
      </c>
      <c r="P311" t="s">
        <v>95</v>
      </c>
      <c r="Q311" t="s">
        <v>194</v>
      </c>
      <c r="R311" t="s">
        <v>1733</v>
      </c>
      <c r="S311" t="s">
        <v>1985</v>
      </c>
      <c r="T311" t="s">
        <v>502</v>
      </c>
      <c r="W311">
        <v>3618823858</v>
      </c>
      <c r="X311" t="s">
        <v>1826</v>
      </c>
      <c r="Y311" t="s">
        <v>1803</v>
      </c>
      <c r="Z311" t="s">
        <v>99</v>
      </c>
      <c r="AA311">
        <v>78471</v>
      </c>
      <c r="AG311">
        <v>17</v>
      </c>
      <c r="AH311" t="s">
        <v>2016</v>
      </c>
      <c r="AI311" t="s">
        <v>1727</v>
      </c>
      <c r="AJ311">
        <v>239</v>
      </c>
      <c r="AK311">
        <v>16721846</v>
      </c>
      <c r="AL311" t="b">
        <v>0</v>
      </c>
      <c r="AM311">
        <v>27.9741152</v>
      </c>
      <c r="AN311">
        <v>-97.326717200000004</v>
      </c>
      <c r="AO311" t="s">
        <v>1802</v>
      </c>
      <c r="AP311">
        <v>27.9741152</v>
      </c>
      <c r="AQ311">
        <v>-97.326717200000004</v>
      </c>
      <c r="AR311">
        <v>90171</v>
      </c>
      <c r="AS311" t="s">
        <v>1727</v>
      </c>
      <c r="AT311">
        <v>474614</v>
      </c>
      <c r="AU311" t="s">
        <v>96</v>
      </c>
      <c r="AX311" t="s">
        <v>502</v>
      </c>
    </row>
    <row r="312" spans="1:50" hidden="1">
      <c r="A312" s="2">
        <v>4208931803</v>
      </c>
      <c r="B312">
        <v>3</v>
      </c>
      <c r="C312" s="1">
        <v>35849</v>
      </c>
      <c r="D312" s="1">
        <v>35849</v>
      </c>
      <c r="E312" s="1">
        <v>36579</v>
      </c>
      <c r="F312" t="s">
        <v>99</v>
      </c>
      <c r="G312" t="s">
        <v>179</v>
      </c>
      <c r="H312" t="s">
        <v>1807</v>
      </c>
      <c r="I312" t="s">
        <v>1508</v>
      </c>
      <c r="J312">
        <v>3</v>
      </c>
      <c r="K312" t="s">
        <v>356</v>
      </c>
      <c r="L312">
        <v>12221</v>
      </c>
      <c r="M312">
        <v>12221</v>
      </c>
      <c r="N312" t="s">
        <v>1863</v>
      </c>
      <c r="O312" t="s">
        <v>93</v>
      </c>
      <c r="P312" t="s">
        <v>95</v>
      </c>
      <c r="Q312" t="s">
        <v>194</v>
      </c>
      <c r="R312" t="s">
        <v>1733</v>
      </c>
      <c r="S312" t="s">
        <v>1950</v>
      </c>
      <c r="T312" t="s">
        <v>502</v>
      </c>
      <c r="W312">
        <v>3618823858</v>
      </c>
      <c r="X312" t="s">
        <v>1826</v>
      </c>
      <c r="Y312" t="s">
        <v>1803</v>
      </c>
      <c r="Z312" t="s">
        <v>99</v>
      </c>
      <c r="AA312">
        <v>78471</v>
      </c>
      <c r="AH312" t="s">
        <v>2015</v>
      </c>
      <c r="AI312" t="s">
        <v>1727</v>
      </c>
      <c r="AJ312">
        <v>152</v>
      </c>
      <c r="AK312">
        <v>16031603</v>
      </c>
      <c r="AL312" t="b">
        <v>0</v>
      </c>
      <c r="AM312">
        <v>29.6824674</v>
      </c>
      <c r="AN312">
        <v>-96.363221999999993</v>
      </c>
      <c r="AO312" t="s">
        <v>1802</v>
      </c>
      <c r="AP312">
        <v>29.6824674</v>
      </c>
      <c r="AQ312">
        <v>-96.363221999999993</v>
      </c>
      <c r="AS312" t="s">
        <v>1727</v>
      </c>
      <c r="AT312">
        <v>473659</v>
      </c>
      <c r="AU312" t="s">
        <v>108</v>
      </c>
      <c r="AV312" t="s">
        <v>181</v>
      </c>
      <c r="AX312" t="s">
        <v>502</v>
      </c>
    </row>
    <row r="313" spans="1:50" hidden="1">
      <c r="A313" s="2">
        <v>4235531761</v>
      </c>
      <c r="B313">
        <v>4</v>
      </c>
      <c r="C313" s="1">
        <v>35843</v>
      </c>
      <c r="D313" s="1">
        <v>35849</v>
      </c>
      <c r="E313" s="1">
        <v>36579</v>
      </c>
      <c r="F313" t="s">
        <v>99</v>
      </c>
      <c r="G313" t="s">
        <v>363</v>
      </c>
      <c r="H313" t="s">
        <v>1807</v>
      </c>
      <c r="I313" t="s">
        <v>584</v>
      </c>
      <c r="J313">
        <v>1</v>
      </c>
      <c r="K313" t="s">
        <v>162</v>
      </c>
      <c r="L313">
        <v>10300</v>
      </c>
      <c r="M313">
        <v>10300</v>
      </c>
      <c r="N313" t="s">
        <v>1869</v>
      </c>
      <c r="O313" t="s">
        <v>107</v>
      </c>
      <c r="P313" t="s">
        <v>95</v>
      </c>
      <c r="Q313" t="s">
        <v>94</v>
      </c>
      <c r="R313" t="s">
        <v>1733</v>
      </c>
      <c r="S313" t="s">
        <v>2014</v>
      </c>
      <c r="T313" t="s">
        <v>502</v>
      </c>
      <c r="W313">
        <v>3618823858</v>
      </c>
      <c r="X313" t="s">
        <v>1826</v>
      </c>
      <c r="Y313" t="s">
        <v>1803</v>
      </c>
      <c r="Z313" t="s">
        <v>99</v>
      </c>
      <c r="AA313">
        <v>78471</v>
      </c>
      <c r="AC313">
        <v>1</v>
      </c>
      <c r="AH313" t="s">
        <v>2013</v>
      </c>
      <c r="AI313" t="s">
        <v>1727</v>
      </c>
      <c r="AJ313">
        <v>411</v>
      </c>
      <c r="AK313">
        <v>17188733</v>
      </c>
      <c r="AL313" t="b">
        <v>0</v>
      </c>
      <c r="AM313">
        <v>27.686595000000001</v>
      </c>
      <c r="AN313">
        <v>-97.504880900000003</v>
      </c>
      <c r="AO313" t="s">
        <v>1802</v>
      </c>
      <c r="AP313">
        <v>27.686595000000001</v>
      </c>
      <c r="AQ313">
        <v>-97.504880900000003</v>
      </c>
      <c r="AR313">
        <v>12746</v>
      </c>
      <c r="AS313" t="s">
        <v>1727</v>
      </c>
      <c r="AT313">
        <v>473434</v>
      </c>
      <c r="AU313" t="s">
        <v>96</v>
      </c>
      <c r="AX313" t="s">
        <v>502</v>
      </c>
    </row>
    <row r="314" spans="1:50" hidden="1">
      <c r="A314" s="2">
        <v>4208932001</v>
      </c>
      <c r="B314">
        <v>3</v>
      </c>
      <c r="C314" s="1">
        <v>35779</v>
      </c>
      <c r="D314" s="1">
        <v>35786</v>
      </c>
      <c r="E314" s="1">
        <v>36516</v>
      </c>
      <c r="F314" t="s">
        <v>99</v>
      </c>
      <c r="G314" t="s">
        <v>179</v>
      </c>
      <c r="H314" t="s">
        <v>1807</v>
      </c>
      <c r="I314" t="s">
        <v>1485</v>
      </c>
      <c r="J314">
        <v>1</v>
      </c>
      <c r="K314" t="s">
        <v>356</v>
      </c>
      <c r="L314">
        <v>11500</v>
      </c>
      <c r="M314">
        <v>11500</v>
      </c>
      <c r="N314" t="s">
        <v>1869</v>
      </c>
      <c r="O314" t="s">
        <v>93</v>
      </c>
      <c r="P314" t="s">
        <v>95</v>
      </c>
      <c r="Q314" t="s">
        <v>194</v>
      </c>
      <c r="R314" t="s">
        <v>1733</v>
      </c>
      <c r="S314" t="s">
        <v>1488</v>
      </c>
      <c r="T314" t="s">
        <v>502</v>
      </c>
      <c r="W314">
        <v>3618823858</v>
      </c>
      <c r="X314" t="s">
        <v>1826</v>
      </c>
      <c r="Y314" t="s">
        <v>1803</v>
      </c>
      <c r="Z314" t="s">
        <v>99</v>
      </c>
      <c r="AA314">
        <v>78471</v>
      </c>
      <c r="AH314" t="s">
        <v>1980</v>
      </c>
      <c r="AI314" t="s">
        <v>1727</v>
      </c>
      <c r="AJ314">
        <v>114</v>
      </c>
      <c r="AK314">
        <v>16725622</v>
      </c>
      <c r="AL314" t="b">
        <v>0</v>
      </c>
      <c r="AM314">
        <v>29.622781700000001</v>
      </c>
      <c r="AN314">
        <v>-96.609231399999999</v>
      </c>
      <c r="AO314" t="s">
        <v>1802</v>
      </c>
      <c r="AP314">
        <v>29.622781700000001</v>
      </c>
      <c r="AQ314">
        <v>-96.609231399999999</v>
      </c>
      <c r="AR314">
        <v>165958</v>
      </c>
      <c r="AS314" t="s">
        <v>1727</v>
      </c>
      <c r="AT314">
        <v>471228</v>
      </c>
      <c r="AU314" t="s">
        <v>108</v>
      </c>
      <c r="AV314" t="s">
        <v>181</v>
      </c>
      <c r="AX314" t="s">
        <v>502</v>
      </c>
    </row>
    <row r="315" spans="1:50" hidden="1">
      <c r="A315" s="2">
        <v>4240931718</v>
      </c>
      <c r="B315">
        <v>4</v>
      </c>
      <c r="C315" s="1">
        <v>35775</v>
      </c>
      <c r="D315" s="1">
        <v>35776</v>
      </c>
      <c r="E315" s="1">
        <v>36506</v>
      </c>
      <c r="F315" t="s">
        <v>99</v>
      </c>
      <c r="G315" t="s">
        <v>293</v>
      </c>
      <c r="H315" t="s">
        <v>1807</v>
      </c>
      <c r="I315" t="s">
        <v>1336</v>
      </c>
      <c r="J315">
        <v>3</v>
      </c>
      <c r="K315" t="s">
        <v>1972</v>
      </c>
      <c r="L315">
        <v>10988</v>
      </c>
      <c r="M315">
        <v>10988</v>
      </c>
      <c r="N315" t="s">
        <v>1869</v>
      </c>
      <c r="O315" t="s">
        <v>93</v>
      </c>
      <c r="P315" t="s">
        <v>95</v>
      </c>
      <c r="Q315" t="s">
        <v>194</v>
      </c>
      <c r="R315" t="s">
        <v>1733</v>
      </c>
      <c r="S315" t="s">
        <v>1334</v>
      </c>
      <c r="T315" t="s">
        <v>502</v>
      </c>
      <c r="W315">
        <v>3618823858</v>
      </c>
      <c r="X315" t="s">
        <v>1826</v>
      </c>
      <c r="Y315" t="s">
        <v>1803</v>
      </c>
      <c r="Z315" t="s">
        <v>99</v>
      </c>
      <c r="AA315">
        <v>78471</v>
      </c>
      <c r="AH315" t="s">
        <v>1944</v>
      </c>
      <c r="AI315" t="s">
        <v>1727</v>
      </c>
      <c r="AJ315">
        <v>239</v>
      </c>
      <c r="AK315">
        <v>18680159</v>
      </c>
      <c r="AL315" t="b">
        <v>0</v>
      </c>
      <c r="AM315">
        <v>27.9709778</v>
      </c>
      <c r="AN315">
        <v>-97.328643299999996</v>
      </c>
      <c r="AO315" t="s">
        <v>1802</v>
      </c>
      <c r="AP315">
        <v>27.9709778</v>
      </c>
      <c r="AQ315">
        <v>-97.328643299999996</v>
      </c>
      <c r="AR315">
        <v>165603</v>
      </c>
      <c r="AS315" t="s">
        <v>1727</v>
      </c>
      <c r="AT315">
        <v>471133</v>
      </c>
      <c r="AU315" t="s">
        <v>96</v>
      </c>
      <c r="AX315" t="s">
        <v>502</v>
      </c>
    </row>
    <row r="316" spans="1:50" hidden="1">
      <c r="A316" s="2">
        <v>4201500622</v>
      </c>
      <c r="B316">
        <v>3</v>
      </c>
      <c r="C316" s="1">
        <v>35755</v>
      </c>
      <c r="D316" s="1">
        <v>36136</v>
      </c>
      <c r="E316" s="1">
        <v>36867</v>
      </c>
      <c r="F316" t="s">
        <v>99</v>
      </c>
      <c r="G316" t="s">
        <v>236</v>
      </c>
      <c r="H316" t="s">
        <v>1807</v>
      </c>
      <c r="I316" t="s">
        <v>980</v>
      </c>
      <c r="J316">
        <v>2</v>
      </c>
      <c r="K316" t="s">
        <v>356</v>
      </c>
      <c r="L316">
        <v>11500</v>
      </c>
      <c r="M316">
        <v>11500</v>
      </c>
      <c r="N316" t="s">
        <v>1869</v>
      </c>
      <c r="O316" t="s">
        <v>1823</v>
      </c>
      <c r="P316" t="s">
        <v>95</v>
      </c>
      <c r="Q316" t="s">
        <v>194</v>
      </c>
      <c r="R316" t="s">
        <v>1733</v>
      </c>
      <c r="S316" t="s">
        <v>1876</v>
      </c>
      <c r="T316" t="s">
        <v>502</v>
      </c>
      <c r="W316">
        <v>3618823858</v>
      </c>
      <c r="X316" t="s">
        <v>1826</v>
      </c>
      <c r="Y316" t="s">
        <v>1803</v>
      </c>
      <c r="Z316" t="s">
        <v>99</v>
      </c>
      <c r="AA316">
        <v>78471</v>
      </c>
      <c r="AH316" t="s">
        <v>2012</v>
      </c>
      <c r="AI316" t="s">
        <v>1727</v>
      </c>
      <c r="AJ316">
        <v>4</v>
      </c>
      <c r="AK316">
        <v>18601369</v>
      </c>
      <c r="AL316" t="b">
        <v>0</v>
      </c>
      <c r="AM316">
        <v>29.978938299999999</v>
      </c>
      <c r="AN316">
        <v>-96.347255700000005</v>
      </c>
      <c r="AO316" t="s">
        <v>1802</v>
      </c>
      <c r="AP316">
        <v>29.978938299999999</v>
      </c>
      <c r="AQ316">
        <v>-96.347255700000005</v>
      </c>
      <c r="AR316">
        <v>179497</v>
      </c>
      <c r="AS316" t="s">
        <v>1727</v>
      </c>
      <c r="AT316">
        <v>470428</v>
      </c>
      <c r="AU316" t="s">
        <v>108</v>
      </c>
      <c r="AV316" t="s">
        <v>181</v>
      </c>
      <c r="AX316" t="s">
        <v>502</v>
      </c>
    </row>
    <row r="317" spans="1:50" hidden="1">
      <c r="A317" s="2">
        <v>4248132957</v>
      </c>
      <c r="B317">
        <v>3</v>
      </c>
      <c r="C317" s="1">
        <v>35702</v>
      </c>
      <c r="D317" s="1">
        <v>35706</v>
      </c>
      <c r="E317" s="1">
        <v>36436</v>
      </c>
      <c r="F317" t="s">
        <v>99</v>
      </c>
      <c r="G317" t="s">
        <v>142</v>
      </c>
      <c r="H317" t="s">
        <v>1807</v>
      </c>
      <c r="I317" t="s">
        <v>544</v>
      </c>
      <c r="J317">
        <v>1</v>
      </c>
      <c r="K317" t="s">
        <v>545</v>
      </c>
      <c r="L317">
        <v>7513</v>
      </c>
      <c r="M317">
        <v>7513</v>
      </c>
      <c r="N317" t="s">
        <v>1869</v>
      </c>
      <c r="O317" t="s">
        <v>107</v>
      </c>
      <c r="P317" t="s">
        <v>95</v>
      </c>
      <c r="Q317" t="s">
        <v>194</v>
      </c>
      <c r="R317" t="s">
        <v>1733</v>
      </c>
      <c r="S317" t="s">
        <v>2011</v>
      </c>
      <c r="T317" t="s">
        <v>502</v>
      </c>
      <c r="W317">
        <v>3618823858</v>
      </c>
      <c r="X317" t="s">
        <v>1826</v>
      </c>
      <c r="Y317" t="s">
        <v>1803</v>
      </c>
      <c r="Z317" t="s">
        <v>99</v>
      </c>
      <c r="AA317">
        <v>78471</v>
      </c>
      <c r="AC317">
        <v>62</v>
      </c>
      <c r="AH317" t="s">
        <v>2010</v>
      </c>
      <c r="AI317" t="s">
        <v>1727</v>
      </c>
      <c r="AJ317">
        <v>567</v>
      </c>
      <c r="AK317">
        <v>17380115</v>
      </c>
      <c r="AL317" t="b">
        <v>0</v>
      </c>
      <c r="AM317">
        <v>29.111374600000001</v>
      </c>
      <c r="AN317">
        <v>-96.237239000000002</v>
      </c>
      <c r="AO317" t="s">
        <v>1802</v>
      </c>
      <c r="AP317">
        <v>29.111374600000001</v>
      </c>
      <c r="AQ317">
        <v>-96.237239000000002</v>
      </c>
      <c r="AR317">
        <v>23409</v>
      </c>
      <c r="AS317" t="s">
        <v>1727</v>
      </c>
      <c r="AT317">
        <v>468159</v>
      </c>
      <c r="AU317" t="s">
        <v>108</v>
      </c>
      <c r="AX317" t="s">
        <v>502</v>
      </c>
    </row>
    <row r="318" spans="1:50">
      <c r="A318" s="2">
        <v>4223932955</v>
      </c>
      <c r="B318">
        <v>2</v>
      </c>
      <c r="C318" s="1">
        <v>35640</v>
      </c>
      <c r="D318" s="1">
        <v>35640</v>
      </c>
      <c r="E318" s="1">
        <v>36370</v>
      </c>
      <c r="F318" t="s">
        <v>99</v>
      </c>
      <c r="G318" t="s">
        <v>246</v>
      </c>
      <c r="H318" t="s">
        <v>1807</v>
      </c>
      <c r="I318" t="s">
        <v>2009</v>
      </c>
      <c r="J318">
        <v>1</v>
      </c>
      <c r="K318" t="s">
        <v>2008</v>
      </c>
      <c r="L318">
        <v>4500</v>
      </c>
      <c r="M318">
        <v>4500</v>
      </c>
      <c r="N318" t="s">
        <v>1734</v>
      </c>
      <c r="O318" t="s">
        <v>93</v>
      </c>
      <c r="P318" t="s">
        <v>95</v>
      </c>
      <c r="Q318" t="s">
        <v>194</v>
      </c>
      <c r="R318" t="s">
        <v>1733</v>
      </c>
      <c r="S318" t="s">
        <v>2007</v>
      </c>
      <c r="T318" t="s">
        <v>502</v>
      </c>
      <c r="W318">
        <v>3618823858</v>
      </c>
      <c r="X318" t="s">
        <v>1826</v>
      </c>
      <c r="Y318" t="s">
        <v>1803</v>
      </c>
      <c r="Z318" t="s">
        <v>99</v>
      </c>
      <c r="AA318">
        <v>78471</v>
      </c>
      <c r="AH318" t="s">
        <v>2006</v>
      </c>
      <c r="AI318" t="s">
        <v>1727</v>
      </c>
      <c r="AJ318">
        <v>91</v>
      </c>
      <c r="AK318">
        <v>16142056</v>
      </c>
      <c r="AL318" t="b">
        <v>0</v>
      </c>
      <c r="AM318">
        <v>29.218951100000002</v>
      </c>
      <c r="AN318">
        <v>-96.720668700000004</v>
      </c>
      <c r="AO318" t="s">
        <v>1802</v>
      </c>
      <c r="AP318">
        <v>29.218951100000002</v>
      </c>
      <c r="AQ318">
        <v>-96.720668700000004</v>
      </c>
      <c r="AS318" t="s">
        <v>1727</v>
      </c>
      <c r="AT318">
        <v>465591</v>
      </c>
      <c r="AU318" t="s">
        <v>96</v>
      </c>
      <c r="AX318" t="s">
        <v>502</v>
      </c>
    </row>
    <row r="319" spans="1:50" hidden="1">
      <c r="A319" s="2">
        <v>4208932001</v>
      </c>
      <c r="B319">
        <v>3</v>
      </c>
      <c r="C319" s="1">
        <v>35625</v>
      </c>
      <c r="D319" s="1">
        <v>35628</v>
      </c>
      <c r="E319" s="1">
        <v>36358</v>
      </c>
      <c r="F319" t="s">
        <v>99</v>
      </c>
      <c r="G319" t="s">
        <v>179</v>
      </c>
      <c r="H319" t="s">
        <v>1807</v>
      </c>
      <c r="I319" t="s">
        <v>1485</v>
      </c>
      <c r="J319">
        <v>1</v>
      </c>
      <c r="K319" t="s">
        <v>356</v>
      </c>
      <c r="L319">
        <v>11500</v>
      </c>
      <c r="M319">
        <v>11500</v>
      </c>
      <c r="N319" t="s">
        <v>1869</v>
      </c>
      <c r="O319" t="s">
        <v>93</v>
      </c>
      <c r="P319" t="s">
        <v>95</v>
      </c>
      <c r="Q319" t="s">
        <v>194</v>
      </c>
      <c r="R319" t="s">
        <v>1733</v>
      </c>
      <c r="S319" t="s">
        <v>1488</v>
      </c>
      <c r="T319" t="s">
        <v>502</v>
      </c>
      <c r="W319">
        <v>3618823858</v>
      </c>
      <c r="X319" t="s">
        <v>1826</v>
      </c>
      <c r="Y319" t="s">
        <v>1803</v>
      </c>
      <c r="Z319" t="s">
        <v>99</v>
      </c>
      <c r="AA319">
        <v>78471</v>
      </c>
      <c r="AH319" t="s">
        <v>1980</v>
      </c>
      <c r="AI319" t="s">
        <v>1727</v>
      </c>
      <c r="AJ319">
        <v>114</v>
      </c>
      <c r="AK319">
        <v>16725622</v>
      </c>
      <c r="AL319" t="b">
        <v>0</v>
      </c>
      <c r="AM319">
        <v>29.622781700000001</v>
      </c>
      <c r="AN319">
        <v>-96.609231399999999</v>
      </c>
      <c r="AO319" t="s">
        <v>1802</v>
      </c>
      <c r="AP319">
        <v>29.622781700000001</v>
      </c>
      <c r="AQ319">
        <v>-96.609231399999999</v>
      </c>
      <c r="AR319">
        <v>165958</v>
      </c>
      <c r="AS319" t="s">
        <v>1727</v>
      </c>
      <c r="AT319">
        <v>464851</v>
      </c>
      <c r="AU319" t="s">
        <v>108</v>
      </c>
      <c r="AV319" t="s">
        <v>181</v>
      </c>
      <c r="AX319" t="s">
        <v>502</v>
      </c>
    </row>
    <row r="320" spans="1:50" hidden="1">
      <c r="A320" s="2">
        <v>4208900054</v>
      </c>
      <c r="B320">
        <v>3</v>
      </c>
      <c r="C320" s="1">
        <v>35584</v>
      </c>
      <c r="D320" s="1">
        <v>35584</v>
      </c>
      <c r="E320" s="1">
        <v>36314</v>
      </c>
      <c r="F320" t="s">
        <v>99</v>
      </c>
      <c r="G320" t="s">
        <v>179</v>
      </c>
      <c r="H320" t="s">
        <v>1807</v>
      </c>
      <c r="I320" t="s">
        <v>2003</v>
      </c>
      <c r="J320" t="s">
        <v>2005</v>
      </c>
      <c r="K320" t="s">
        <v>2004</v>
      </c>
      <c r="L320">
        <v>10500</v>
      </c>
      <c r="M320">
        <v>10500</v>
      </c>
      <c r="N320" t="s">
        <v>1869</v>
      </c>
      <c r="O320" t="s">
        <v>1823</v>
      </c>
      <c r="P320" t="s">
        <v>95</v>
      </c>
      <c r="Q320" t="s">
        <v>94</v>
      </c>
      <c r="R320" t="s">
        <v>1733</v>
      </c>
      <c r="S320" t="s">
        <v>1964</v>
      </c>
      <c r="T320" t="s">
        <v>502</v>
      </c>
      <c r="W320">
        <v>3618823858</v>
      </c>
      <c r="X320" t="s">
        <v>1826</v>
      </c>
      <c r="Y320" t="s">
        <v>1803</v>
      </c>
      <c r="Z320" t="s">
        <v>99</v>
      </c>
      <c r="AA320">
        <v>78471</v>
      </c>
      <c r="AH320" t="s">
        <v>2000</v>
      </c>
      <c r="AI320" t="s">
        <v>1727</v>
      </c>
      <c r="AJ320">
        <v>13</v>
      </c>
      <c r="AK320">
        <v>18770614</v>
      </c>
      <c r="AL320" t="b">
        <v>0</v>
      </c>
      <c r="AM320">
        <v>29.765117100000001</v>
      </c>
      <c r="AN320">
        <v>-96.548874499999997</v>
      </c>
      <c r="AO320" t="s">
        <v>1802</v>
      </c>
      <c r="AP320">
        <v>29.765117</v>
      </c>
      <c r="AQ320">
        <v>-96.548874400000003</v>
      </c>
      <c r="AR320">
        <v>10774</v>
      </c>
      <c r="AS320" t="s">
        <v>1727</v>
      </c>
      <c r="AT320">
        <v>463220</v>
      </c>
      <c r="AU320" t="s">
        <v>108</v>
      </c>
      <c r="AV320" t="s">
        <v>181</v>
      </c>
      <c r="AX320" t="s">
        <v>502</v>
      </c>
    </row>
    <row r="321" spans="1:50" hidden="1">
      <c r="A321" s="2">
        <v>4208900053</v>
      </c>
      <c r="B321">
        <v>3</v>
      </c>
      <c r="C321" s="1">
        <v>35584</v>
      </c>
      <c r="D321" s="1">
        <v>35584</v>
      </c>
      <c r="E321" s="1">
        <v>36314</v>
      </c>
      <c r="F321" t="s">
        <v>99</v>
      </c>
      <c r="G321" t="s">
        <v>179</v>
      </c>
      <c r="H321" t="s">
        <v>1807</v>
      </c>
      <c r="I321" t="s">
        <v>2003</v>
      </c>
      <c r="J321" t="s">
        <v>2002</v>
      </c>
      <c r="K321" t="s">
        <v>2001</v>
      </c>
      <c r="L321">
        <v>9660</v>
      </c>
      <c r="M321">
        <v>9660</v>
      </c>
      <c r="N321" t="s">
        <v>1869</v>
      </c>
      <c r="O321" t="s">
        <v>1823</v>
      </c>
      <c r="P321" t="s">
        <v>95</v>
      </c>
      <c r="Q321" t="s">
        <v>94</v>
      </c>
      <c r="R321" t="s">
        <v>1733</v>
      </c>
      <c r="S321" t="s">
        <v>1964</v>
      </c>
      <c r="T321" t="s">
        <v>502</v>
      </c>
      <c r="W321">
        <v>3618823858</v>
      </c>
      <c r="X321" t="s">
        <v>1826</v>
      </c>
      <c r="Y321" t="s">
        <v>1803</v>
      </c>
      <c r="Z321" t="s">
        <v>99</v>
      </c>
      <c r="AA321">
        <v>78471</v>
      </c>
      <c r="AH321" t="s">
        <v>2000</v>
      </c>
      <c r="AI321" t="s">
        <v>1727</v>
      </c>
      <c r="AJ321">
        <v>13</v>
      </c>
      <c r="AK321">
        <v>18585784</v>
      </c>
      <c r="AL321" t="b">
        <v>0</v>
      </c>
      <c r="AM321">
        <v>29.766020399999999</v>
      </c>
      <c r="AN321">
        <v>-96.549291400000001</v>
      </c>
      <c r="AO321" t="s">
        <v>1802</v>
      </c>
      <c r="AP321">
        <v>29.766020399999999</v>
      </c>
      <c r="AQ321">
        <v>-96.549291400000001</v>
      </c>
      <c r="AR321">
        <v>164973</v>
      </c>
      <c r="AS321" t="s">
        <v>1727</v>
      </c>
      <c r="AT321">
        <v>463223</v>
      </c>
      <c r="AU321" t="s">
        <v>108</v>
      </c>
      <c r="AV321" t="s">
        <v>181</v>
      </c>
      <c r="AX321" t="s">
        <v>502</v>
      </c>
    </row>
    <row r="322" spans="1:50" hidden="1">
      <c r="A322" s="2">
        <v>4208931046</v>
      </c>
      <c r="B322">
        <v>3</v>
      </c>
      <c r="C322" s="1">
        <v>35583</v>
      </c>
      <c r="D322" s="1">
        <v>35586</v>
      </c>
      <c r="E322" s="1">
        <v>36316</v>
      </c>
      <c r="F322" t="s">
        <v>99</v>
      </c>
      <c r="G322" t="s">
        <v>179</v>
      </c>
      <c r="H322" t="s">
        <v>1807</v>
      </c>
      <c r="I322" t="s">
        <v>1526</v>
      </c>
      <c r="J322">
        <v>1</v>
      </c>
      <c r="K322" t="s">
        <v>1527</v>
      </c>
      <c r="L322">
        <v>10073</v>
      </c>
      <c r="M322">
        <v>10073</v>
      </c>
      <c r="N322" t="s">
        <v>1869</v>
      </c>
      <c r="O322" t="s">
        <v>93</v>
      </c>
      <c r="P322" t="s">
        <v>95</v>
      </c>
      <c r="Q322" t="s">
        <v>194</v>
      </c>
      <c r="R322" t="s">
        <v>1733</v>
      </c>
      <c r="S322" t="s">
        <v>1999</v>
      </c>
      <c r="T322" t="s">
        <v>502</v>
      </c>
      <c r="W322">
        <v>3618823858</v>
      </c>
      <c r="X322" t="s">
        <v>1826</v>
      </c>
      <c r="Y322" t="s">
        <v>1803</v>
      </c>
      <c r="Z322" t="s">
        <v>99</v>
      </c>
      <c r="AA322">
        <v>78471</v>
      </c>
      <c r="AC322">
        <v>4</v>
      </c>
      <c r="AH322" t="s">
        <v>1998</v>
      </c>
      <c r="AI322" t="s">
        <v>1727</v>
      </c>
      <c r="AJ322">
        <v>666</v>
      </c>
      <c r="AK322">
        <v>16031239</v>
      </c>
      <c r="AL322" t="b">
        <v>0</v>
      </c>
      <c r="AM322">
        <v>29.5514948</v>
      </c>
      <c r="AN322">
        <v>-96.268696599999998</v>
      </c>
      <c r="AO322" t="s">
        <v>1802</v>
      </c>
      <c r="AP322">
        <v>29.5514948</v>
      </c>
      <c r="AQ322">
        <v>-96.268696599999998</v>
      </c>
      <c r="AR322">
        <v>153822</v>
      </c>
      <c r="AS322" t="s">
        <v>1727</v>
      </c>
      <c r="AT322">
        <v>463143</v>
      </c>
      <c r="AU322" t="s">
        <v>108</v>
      </c>
      <c r="AV322" t="s">
        <v>181</v>
      </c>
      <c r="AX322" t="s">
        <v>502</v>
      </c>
    </row>
    <row r="323" spans="1:50" hidden="1">
      <c r="A323" s="2">
        <v>4240932423</v>
      </c>
      <c r="B323">
        <v>4</v>
      </c>
      <c r="C323" s="1">
        <v>35580</v>
      </c>
      <c r="D323" s="1">
        <v>35618</v>
      </c>
      <c r="E323" s="1">
        <v>36348</v>
      </c>
      <c r="F323" t="s">
        <v>99</v>
      </c>
      <c r="G323" t="s">
        <v>293</v>
      </c>
      <c r="H323" t="s">
        <v>1807</v>
      </c>
      <c r="I323" t="s">
        <v>1119</v>
      </c>
      <c r="J323" t="s">
        <v>497</v>
      </c>
      <c r="K323" t="s">
        <v>1997</v>
      </c>
      <c r="L323">
        <v>9360</v>
      </c>
      <c r="M323">
        <v>9360</v>
      </c>
      <c r="N323" t="s">
        <v>1869</v>
      </c>
      <c r="O323" t="s">
        <v>1823</v>
      </c>
      <c r="P323" t="s">
        <v>95</v>
      </c>
      <c r="Q323" t="s">
        <v>94</v>
      </c>
      <c r="R323" t="s">
        <v>1733</v>
      </c>
      <c r="S323" t="s">
        <v>1909</v>
      </c>
      <c r="T323" t="s">
        <v>502</v>
      </c>
      <c r="W323">
        <v>3618823858</v>
      </c>
      <c r="X323" t="s">
        <v>1826</v>
      </c>
      <c r="Y323" t="s">
        <v>1803</v>
      </c>
      <c r="Z323" t="s">
        <v>99</v>
      </c>
      <c r="AA323">
        <v>78471</v>
      </c>
      <c r="AH323" t="s">
        <v>1908</v>
      </c>
      <c r="AI323" t="s">
        <v>1727</v>
      </c>
      <c r="AJ323">
        <v>231</v>
      </c>
      <c r="AK323">
        <v>17153839</v>
      </c>
      <c r="AL323" t="b">
        <v>0</v>
      </c>
      <c r="AM323">
        <v>27.977489200000001</v>
      </c>
      <c r="AN323">
        <v>-97.260356200000004</v>
      </c>
      <c r="AO323" t="s">
        <v>1802</v>
      </c>
      <c r="AP323">
        <v>27.977489200000001</v>
      </c>
      <c r="AQ323">
        <v>-97.260356200000004</v>
      </c>
      <c r="AR323">
        <v>12696</v>
      </c>
      <c r="AS323" t="s">
        <v>1727</v>
      </c>
      <c r="AT323">
        <v>463101</v>
      </c>
      <c r="AU323" t="s">
        <v>96</v>
      </c>
      <c r="AX323" t="s">
        <v>502</v>
      </c>
    </row>
    <row r="324" spans="1:50" hidden="1">
      <c r="A324" s="2">
        <v>4208930440</v>
      </c>
      <c r="B324">
        <v>3</v>
      </c>
      <c r="C324" s="1">
        <v>35573</v>
      </c>
      <c r="D324" s="1">
        <v>35586</v>
      </c>
      <c r="E324" s="1">
        <v>36316</v>
      </c>
      <c r="F324" t="s">
        <v>99</v>
      </c>
      <c r="G324" t="s">
        <v>179</v>
      </c>
      <c r="H324" t="s">
        <v>1807</v>
      </c>
      <c r="I324" t="s">
        <v>1492</v>
      </c>
      <c r="J324">
        <v>1</v>
      </c>
      <c r="K324" t="s">
        <v>1493</v>
      </c>
      <c r="L324">
        <v>10268</v>
      </c>
      <c r="M324">
        <v>10268</v>
      </c>
      <c r="N324" t="s">
        <v>1869</v>
      </c>
      <c r="O324" t="s">
        <v>93</v>
      </c>
      <c r="P324" t="s">
        <v>95</v>
      </c>
      <c r="Q324" t="s">
        <v>194</v>
      </c>
      <c r="R324" t="s">
        <v>1733</v>
      </c>
      <c r="S324" t="s">
        <v>1845</v>
      </c>
      <c r="T324" t="s">
        <v>502</v>
      </c>
      <c r="W324">
        <v>3618823858</v>
      </c>
      <c r="X324" t="s">
        <v>1826</v>
      </c>
      <c r="Y324" t="s">
        <v>1803</v>
      </c>
      <c r="Z324" t="s">
        <v>99</v>
      </c>
      <c r="AA324">
        <v>78471</v>
      </c>
      <c r="AH324" t="s">
        <v>1842</v>
      </c>
      <c r="AI324" t="s">
        <v>1727</v>
      </c>
      <c r="AJ324">
        <v>44</v>
      </c>
      <c r="AK324">
        <v>17833271</v>
      </c>
      <c r="AL324" t="b">
        <v>0</v>
      </c>
      <c r="AM324">
        <v>29.710713899999998</v>
      </c>
      <c r="AN324">
        <v>-96.532763799999998</v>
      </c>
      <c r="AO324" t="s">
        <v>1802</v>
      </c>
      <c r="AP324">
        <v>29.710713899999998</v>
      </c>
      <c r="AQ324">
        <v>-96.532763799999998</v>
      </c>
      <c r="AR324">
        <v>164135</v>
      </c>
      <c r="AS324" t="s">
        <v>1727</v>
      </c>
      <c r="AT324">
        <v>462835</v>
      </c>
      <c r="AU324" t="s">
        <v>108</v>
      </c>
      <c r="AV324" t="s">
        <v>181</v>
      </c>
      <c r="AX324" t="s">
        <v>502</v>
      </c>
    </row>
    <row r="325" spans="1:50" hidden="1">
      <c r="A325" s="2">
        <v>4212331135</v>
      </c>
      <c r="B325">
        <v>2</v>
      </c>
      <c r="C325" s="1">
        <v>35486</v>
      </c>
      <c r="D325" s="1">
        <v>35534</v>
      </c>
      <c r="E325" s="1">
        <v>36264</v>
      </c>
      <c r="F325" t="s">
        <v>99</v>
      </c>
      <c r="G325" t="s">
        <v>275</v>
      </c>
      <c r="H325" t="s">
        <v>1807</v>
      </c>
      <c r="I325" t="s">
        <v>1996</v>
      </c>
      <c r="J325">
        <v>8</v>
      </c>
      <c r="K325" t="s">
        <v>936</v>
      </c>
      <c r="L325">
        <v>9000</v>
      </c>
      <c r="M325">
        <v>9000</v>
      </c>
      <c r="N325" t="s">
        <v>1869</v>
      </c>
      <c r="O325" t="s">
        <v>1823</v>
      </c>
      <c r="P325" t="s">
        <v>95</v>
      </c>
      <c r="Q325" t="s">
        <v>194</v>
      </c>
      <c r="R325" t="s">
        <v>1733</v>
      </c>
      <c r="S325" t="s">
        <v>1995</v>
      </c>
      <c r="T325" t="s">
        <v>502</v>
      </c>
      <c r="W325">
        <v>3618823858</v>
      </c>
      <c r="X325" t="s">
        <v>1826</v>
      </c>
      <c r="Y325" t="s">
        <v>1803</v>
      </c>
      <c r="Z325" t="s">
        <v>99</v>
      </c>
      <c r="AA325">
        <v>78471</v>
      </c>
      <c r="AH325" t="s">
        <v>1994</v>
      </c>
      <c r="AI325" t="s">
        <v>1727</v>
      </c>
      <c r="AJ325">
        <v>335</v>
      </c>
      <c r="AK325">
        <v>16903751</v>
      </c>
      <c r="AL325" t="b">
        <v>0</v>
      </c>
      <c r="AM325">
        <v>28.957186199999999</v>
      </c>
      <c r="AN325">
        <v>-97.329709800000003</v>
      </c>
      <c r="AO325" t="s">
        <v>1802</v>
      </c>
      <c r="AP325">
        <v>28.957186199999999</v>
      </c>
      <c r="AQ325">
        <v>-97.329709800000003</v>
      </c>
      <c r="AR325">
        <v>198648</v>
      </c>
      <c r="AS325" t="s">
        <v>1727</v>
      </c>
      <c r="AT325">
        <v>459102</v>
      </c>
      <c r="AU325" t="s">
        <v>96</v>
      </c>
      <c r="AV325" t="s">
        <v>164</v>
      </c>
      <c r="AW325" t="s">
        <v>163</v>
      </c>
      <c r="AX325" t="s">
        <v>502</v>
      </c>
    </row>
    <row r="326" spans="1:50" hidden="1">
      <c r="A326" s="2">
        <v>4201530245</v>
      </c>
      <c r="B326">
        <v>3</v>
      </c>
      <c r="C326" s="1">
        <v>35482</v>
      </c>
      <c r="D326" s="1">
        <v>35485</v>
      </c>
      <c r="E326" s="1">
        <v>36215</v>
      </c>
      <c r="F326" t="s">
        <v>99</v>
      </c>
      <c r="G326" t="s">
        <v>236</v>
      </c>
      <c r="H326" t="s">
        <v>1807</v>
      </c>
      <c r="I326" t="s">
        <v>1491</v>
      </c>
      <c r="J326">
        <v>1</v>
      </c>
      <c r="K326" t="s">
        <v>1993</v>
      </c>
      <c r="L326">
        <v>11200</v>
      </c>
      <c r="M326">
        <v>11200</v>
      </c>
      <c r="N326" t="s">
        <v>1863</v>
      </c>
      <c r="O326" t="s">
        <v>1823</v>
      </c>
      <c r="P326" t="s">
        <v>95</v>
      </c>
      <c r="Q326" t="s">
        <v>94</v>
      </c>
      <c r="R326" t="s">
        <v>1733</v>
      </c>
      <c r="S326" t="s">
        <v>1992</v>
      </c>
      <c r="T326" t="s">
        <v>502</v>
      </c>
      <c r="W326">
        <v>3618823858</v>
      </c>
      <c r="X326" t="s">
        <v>1826</v>
      </c>
      <c r="Y326" t="s">
        <v>1803</v>
      </c>
      <c r="Z326" t="s">
        <v>99</v>
      </c>
      <c r="AA326">
        <v>78471</v>
      </c>
      <c r="AH326" t="s">
        <v>1991</v>
      </c>
      <c r="AI326" t="s">
        <v>1727</v>
      </c>
      <c r="AJ326">
        <v>4</v>
      </c>
      <c r="AK326">
        <v>17416235</v>
      </c>
      <c r="AL326" t="b">
        <v>0</v>
      </c>
      <c r="AM326">
        <v>29.974827999999999</v>
      </c>
      <c r="AN326">
        <v>-96.348135799999994</v>
      </c>
      <c r="AO326" t="s">
        <v>1802</v>
      </c>
      <c r="AP326">
        <v>29.974827999999999</v>
      </c>
      <c r="AQ326">
        <v>-96.348135799999994</v>
      </c>
      <c r="AR326">
        <v>164970</v>
      </c>
      <c r="AS326" t="s">
        <v>1727</v>
      </c>
      <c r="AT326">
        <v>459000</v>
      </c>
      <c r="AU326" t="s">
        <v>108</v>
      </c>
      <c r="AV326" t="s">
        <v>181</v>
      </c>
      <c r="AX326" t="s">
        <v>502</v>
      </c>
    </row>
    <row r="327" spans="1:50" hidden="1">
      <c r="A327" s="2">
        <v>4208900066</v>
      </c>
      <c r="B327">
        <v>3</v>
      </c>
      <c r="C327" s="1">
        <v>35454</v>
      </c>
      <c r="D327" s="1">
        <v>35481</v>
      </c>
      <c r="E327" s="1">
        <v>36211</v>
      </c>
      <c r="F327" t="s">
        <v>99</v>
      </c>
      <c r="G327" t="s">
        <v>179</v>
      </c>
      <c r="H327" t="s">
        <v>1807</v>
      </c>
      <c r="I327" t="s">
        <v>1990</v>
      </c>
      <c r="J327">
        <v>1</v>
      </c>
      <c r="K327" t="s">
        <v>1989</v>
      </c>
      <c r="L327">
        <v>10500</v>
      </c>
      <c r="M327">
        <v>10500</v>
      </c>
      <c r="N327" t="s">
        <v>1863</v>
      </c>
      <c r="O327" t="s">
        <v>1823</v>
      </c>
      <c r="P327" t="s">
        <v>95</v>
      </c>
      <c r="Q327" t="s">
        <v>194</v>
      </c>
      <c r="R327" t="s">
        <v>1733</v>
      </c>
      <c r="S327" t="s">
        <v>1964</v>
      </c>
      <c r="T327" t="s">
        <v>502</v>
      </c>
      <c r="W327">
        <v>3618823858</v>
      </c>
      <c r="X327" t="s">
        <v>1826</v>
      </c>
      <c r="Y327" t="s">
        <v>1803</v>
      </c>
      <c r="Z327" t="s">
        <v>99</v>
      </c>
      <c r="AA327">
        <v>78471</v>
      </c>
      <c r="AH327" t="s">
        <v>1963</v>
      </c>
      <c r="AI327" t="s">
        <v>1727</v>
      </c>
      <c r="AJ327">
        <v>360</v>
      </c>
      <c r="AK327">
        <v>18241468</v>
      </c>
      <c r="AL327" t="b">
        <v>0</v>
      </c>
      <c r="AM327">
        <v>29.787359200000001</v>
      </c>
      <c r="AN327">
        <v>-96.555086200000005</v>
      </c>
      <c r="AO327" t="s">
        <v>1802</v>
      </c>
      <c r="AP327">
        <v>29.787359200000001</v>
      </c>
      <c r="AQ327">
        <v>-96.555086200000005</v>
      </c>
      <c r="AR327">
        <v>41534</v>
      </c>
      <c r="AS327" t="s">
        <v>1727</v>
      </c>
      <c r="AT327">
        <v>457807</v>
      </c>
      <c r="AU327" t="s">
        <v>108</v>
      </c>
      <c r="AV327" t="s">
        <v>181</v>
      </c>
      <c r="AX327" t="s">
        <v>502</v>
      </c>
    </row>
    <row r="328" spans="1:50" hidden="1">
      <c r="A328" s="2">
        <v>4233930399</v>
      </c>
      <c r="B328">
        <v>3</v>
      </c>
      <c r="C328" s="1">
        <v>35446</v>
      </c>
      <c r="D328" s="1">
        <v>35481</v>
      </c>
      <c r="E328" s="1">
        <v>36211</v>
      </c>
      <c r="F328" t="s">
        <v>99</v>
      </c>
      <c r="G328" t="s">
        <v>602</v>
      </c>
      <c r="H328" t="s">
        <v>1807</v>
      </c>
      <c r="I328" t="s">
        <v>957</v>
      </c>
      <c r="J328" t="s">
        <v>302</v>
      </c>
      <c r="K328" t="s">
        <v>356</v>
      </c>
      <c r="L328">
        <v>8100</v>
      </c>
      <c r="M328">
        <v>8100</v>
      </c>
      <c r="N328" t="s">
        <v>1869</v>
      </c>
      <c r="O328" t="s">
        <v>1823</v>
      </c>
      <c r="P328" t="s">
        <v>95</v>
      </c>
      <c r="Q328" t="s">
        <v>194</v>
      </c>
      <c r="R328" t="s">
        <v>1733</v>
      </c>
      <c r="S328" t="s">
        <v>1988</v>
      </c>
      <c r="T328" t="s">
        <v>502</v>
      </c>
      <c r="W328">
        <v>3618823858</v>
      </c>
      <c r="X328" t="s">
        <v>1826</v>
      </c>
      <c r="Y328" t="s">
        <v>1803</v>
      </c>
      <c r="Z328" t="s">
        <v>99</v>
      </c>
      <c r="AA328">
        <v>78471</v>
      </c>
      <c r="AH328" t="s">
        <v>1987</v>
      </c>
      <c r="AI328" t="s">
        <v>1727</v>
      </c>
      <c r="AJ328">
        <v>502</v>
      </c>
      <c r="AK328">
        <v>18776490</v>
      </c>
      <c r="AL328" t="b">
        <v>0</v>
      </c>
      <c r="AM328">
        <v>30.2278366</v>
      </c>
      <c r="AN328">
        <v>-95.377884699999996</v>
      </c>
      <c r="AO328" t="s">
        <v>1802</v>
      </c>
      <c r="AP328">
        <v>30.2278366</v>
      </c>
      <c r="AQ328">
        <v>-95.377884699999996</v>
      </c>
      <c r="AR328">
        <v>172023</v>
      </c>
      <c r="AS328" t="s">
        <v>1727</v>
      </c>
      <c r="AT328">
        <v>457425</v>
      </c>
      <c r="AU328" t="s">
        <v>108</v>
      </c>
      <c r="AX328" t="s">
        <v>502</v>
      </c>
    </row>
    <row r="329" spans="1:50" hidden="1">
      <c r="A329" s="2">
        <v>4208931936</v>
      </c>
      <c r="B329">
        <v>3</v>
      </c>
      <c r="C329" s="1">
        <v>35417</v>
      </c>
      <c r="D329" s="1">
        <v>35430</v>
      </c>
      <c r="E329" s="1">
        <v>36160</v>
      </c>
      <c r="F329" t="s">
        <v>99</v>
      </c>
      <c r="G329" t="s">
        <v>179</v>
      </c>
      <c r="H329" t="s">
        <v>1807</v>
      </c>
      <c r="I329" t="s">
        <v>1503</v>
      </c>
      <c r="J329">
        <v>1</v>
      </c>
      <c r="K329" t="s">
        <v>356</v>
      </c>
      <c r="L329">
        <v>10807</v>
      </c>
      <c r="M329">
        <v>10807</v>
      </c>
      <c r="N329" t="s">
        <v>1869</v>
      </c>
      <c r="O329" t="s">
        <v>93</v>
      </c>
      <c r="P329" t="s">
        <v>95</v>
      </c>
      <c r="Q329" t="s">
        <v>94</v>
      </c>
      <c r="R329" t="s">
        <v>1733</v>
      </c>
      <c r="S329" t="s">
        <v>243</v>
      </c>
      <c r="T329" t="s">
        <v>502</v>
      </c>
      <c r="W329">
        <v>3618823858</v>
      </c>
      <c r="X329" t="s">
        <v>1826</v>
      </c>
      <c r="Y329" t="s">
        <v>1803</v>
      </c>
      <c r="Z329" t="s">
        <v>99</v>
      </c>
      <c r="AA329">
        <v>78471</v>
      </c>
      <c r="AH329" t="s">
        <v>1937</v>
      </c>
      <c r="AI329" t="s">
        <v>1727</v>
      </c>
      <c r="AJ329">
        <v>215</v>
      </c>
      <c r="AK329">
        <v>18502236</v>
      </c>
      <c r="AL329" t="b">
        <v>0</v>
      </c>
      <c r="AM329">
        <v>29.520993099999998</v>
      </c>
      <c r="AN329">
        <v>-96.705343799999994</v>
      </c>
      <c r="AO329" t="s">
        <v>1802</v>
      </c>
      <c r="AP329">
        <v>29.520993099999998</v>
      </c>
      <c r="AQ329">
        <v>-96.705343799999994</v>
      </c>
      <c r="AR329">
        <v>161374</v>
      </c>
      <c r="AS329" t="s">
        <v>1727</v>
      </c>
      <c r="AT329">
        <v>456442</v>
      </c>
      <c r="AU329" t="s">
        <v>108</v>
      </c>
      <c r="AV329" t="s">
        <v>181</v>
      </c>
      <c r="AX329" t="s">
        <v>502</v>
      </c>
    </row>
    <row r="330" spans="1:50" hidden="1">
      <c r="A330" s="2">
        <v>4208900407</v>
      </c>
      <c r="B330">
        <v>3</v>
      </c>
      <c r="C330" s="1">
        <v>35408</v>
      </c>
      <c r="D330" s="1">
        <v>35410</v>
      </c>
      <c r="E330" s="1">
        <v>36140</v>
      </c>
      <c r="F330" t="s">
        <v>99</v>
      </c>
      <c r="G330" t="s">
        <v>179</v>
      </c>
      <c r="H330" t="s">
        <v>1807</v>
      </c>
      <c r="I330" t="s">
        <v>1175</v>
      </c>
      <c r="J330">
        <v>1</v>
      </c>
      <c r="K330" t="s">
        <v>356</v>
      </c>
      <c r="L330">
        <v>10721</v>
      </c>
      <c r="M330">
        <v>10721</v>
      </c>
      <c r="N330" t="s">
        <v>1869</v>
      </c>
      <c r="O330" t="s">
        <v>93</v>
      </c>
      <c r="P330" t="s">
        <v>95</v>
      </c>
      <c r="Q330" t="s">
        <v>94</v>
      </c>
      <c r="R330" t="s">
        <v>1733</v>
      </c>
      <c r="S330" t="s">
        <v>243</v>
      </c>
      <c r="T330" t="s">
        <v>502</v>
      </c>
      <c r="W330">
        <v>3618823858</v>
      </c>
      <c r="X330" t="s">
        <v>1826</v>
      </c>
      <c r="Y330" t="s">
        <v>1803</v>
      </c>
      <c r="Z330" t="s">
        <v>99</v>
      </c>
      <c r="AA330">
        <v>78471</v>
      </c>
      <c r="AH330" t="s">
        <v>1942</v>
      </c>
      <c r="AI330" t="s">
        <v>1727</v>
      </c>
      <c r="AJ330">
        <v>211</v>
      </c>
      <c r="AK330">
        <v>16513401</v>
      </c>
      <c r="AL330" t="b">
        <v>0</v>
      </c>
      <c r="AM330">
        <v>29.528549699999999</v>
      </c>
      <c r="AN330">
        <v>-96.701554700000003</v>
      </c>
      <c r="AO330" t="s">
        <v>1802</v>
      </c>
      <c r="AP330">
        <v>29.528549699999999</v>
      </c>
      <c r="AQ330">
        <v>-96.701554700000003</v>
      </c>
      <c r="AR330">
        <v>280832</v>
      </c>
      <c r="AS330" t="s">
        <v>1727</v>
      </c>
      <c r="AT330">
        <v>456050</v>
      </c>
      <c r="AU330" t="s">
        <v>108</v>
      </c>
      <c r="AV330" t="s">
        <v>181</v>
      </c>
      <c r="AX330" t="s">
        <v>502</v>
      </c>
    </row>
    <row r="331" spans="1:50" hidden="1">
      <c r="A331" s="2">
        <v>4240902650</v>
      </c>
      <c r="B331">
        <v>4</v>
      </c>
      <c r="C331" s="1">
        <v>35384</v>
      </c>
      <c r="D331" s="1">
        <v>35384</v>
      </c>
      <c r="E331" s="1">
        <v>36379</v>
      </c>
      <c r="F331" t="s">
        <v>99</v>
      </c>
      <c r="G331" t="s">
        <v>293</v>
      </c>
      <c r="H331" t="s">
        <v>1807</v>
      </c>
      <c r="I331" t="s">
        <v>1332</v>
      </c>
      <c r="J331">
        <v>2</v>
      </c>
      <c r="K331" t="s">
        <v>1986</v>
      </c>
      <c r="L331">
        <v>10583</v>
      </c>
      <c r="M331">
        <v>10583</v>
      </c>
      <c r="N331" t="s">
        <v>1863</v>
      </c>
      <c r="O331" t="s">
        <v>93</v>
      </c>
      <c r="P331" t="s">
        <v>95</v>
      </c>
      <c r="Q331" t="s">
        <v>94</v>
      </c>
      <c r="R331" t="s">
        <v>1733</v>
      </c>
      <c r="S331" t="s">
        <v>1985</v>
      </c>
      <c r="T331" t="s">
        <v>502</v>
      </c>
      <c r="U331" s="1">
        <v>35649</v>
      </c>
      <c r="X331" t="s">
        <v>1826</v>
      </c>
      <c r="Y331" t="s">
        <v>1803</v>
      </c>
      <c r="Z331" t="s">
        <v>99</v>
      </c>
      <c r="AA331">
        <v>78471</v>
      </c>
      <c r="AG331">
        <v>17</v>
      </c>
      <c r="AH331" t="s">
        <v>1984</v>
      </c>
      <c r="AI331" t="s">
        <v>1727</v>
      </c>
      <c r="AJ331">
        <v>239</v>
      </c>
      <c r="AK331">
        <v>16782765</v>
      </c>
      <c r="AM331">
        <v>27.9745077</v>
      </c>
      <c r="AN331">
        <v>-97.326807500000001</v>
      </c>
      <c r="AO331" t="s">
        <v>1802</v>
      </c>
      <c r="AP331">
        <v>27.9745077</v>
      </c>
      <c r="AQ331">
        <v>-97.326807500000001</v>
      </c>
      <c r="AR331">
        <v>167295</v>
      </c>
      <c r="AS331" t="s">
        <v>1727</v>
      </c>
      <c r="AT331">
        <v>455212</v>
      </c>
      <c r="AU331" t="s">
        <v>96</v>
      </c>
      <c r="AX331" t="s">
        <v>502</v>
      </c>
    </row>
    <row r="332" spans="1:50" hidden="1">
      <c r="A332" s="2">
        <v>4240932328</v>
      </c>
      <c r="B332">
        <v>4</v>
      </c>
      <c r="C332" s="1">
        <v>35340</v>
      </c>
      <c r="D332" s="1">
        <v>35346</v>
      </c>
      <c r="E332" s="1">
        <v>36076</v>
      </c>
      <c r="F332" t="s">
        <v>99</v>
      </c>
      <c r="G332" t="s">
        <v>293</v>
      </c>
      <c r="H332" t="s">
        <v>1807</v>
      </c>
      <c r="I332" t="s">
        <v>1342</v>
      </c>
      <c r="J332">
        <v>1</v>
      </c>
      <c r="K332" t="s">
        <v>1849</v>
      </c>
      <c r="L332">
        <v>5810</v>
      </c>
      <c r="M332">
        <v>5810</v>
      </c>
      <c r="N332" t="s">
        <v>1869</v>
      </c>
      <c r="O332" t="s">
        <v>93</v>
      </c>
      <c r="P332" t="s">
        <v>95</v>
      </c>
      <c r="Q332" t="s">
        <v>194</v>
      </c>
      <c r="R332" t="s">
        <v>1733</v>
      </c>
      <c r="S332" t="s">
        <v>1873</v>
      </c>
      <c r="T332" t="s">
        <v>502</v>
      </c>
      <c r="W332">
        <v>3618823858</v>
      </c>
      <c r="X332" t="s">
        <v>1826</v>
      </c>
      <c r="Y332" t="s">
        <v>1803</v>
      </c>
      <c r="Z332" t="s">
        <v>99</v>
      </c>
      <c r="AA332">
        <v>78471</v>
      </c>
      <c r="AC332">
        <v>65</v>
      </c>
      <c r="AH332" t="s">
        <v>1983</v>
      </c>
      <c r="AI332" t="s">
        <v>1727</v>
      </c>
      <c r="AJ332">
        <v>316</v>
      </c>
      <c r="AK332">
        <v>16747165</v>
      </c>
      <c r="AL332" t="b">
        <v>0</v>
      </c>
      <c r="AM332">
        <v>28.111601499999999</v>
      </c>
      <c r="AN332">
        <v>-97.682949100000002</v>
      </c>
      <c r="AO332" t="s">
        <v>1802</v>
      </c>
      <c r="AP332">
        <v>28.111601499999999</v>
      </c>
      <c r="AQ332">
        <v>-97.682949100000002</v>
      </c>
      <c r="AR332">
        <v>160146</v>
      </c>
      <c r="AS332" t="s">
        <v>1727</v>
      </c>
      <c r="AT332">
        <v>453344</v>
      </c>
      <c r="AU332" t="s">
        <v>96</v>
      </c>
      <c r="AX332" t="s">
        <v>502</v>
      </c>
    </row>
    <row r="333" spans="1:50">
      <c r="A333" s="2">
        <v>4208932001</v>
      </c>
      <c r="B333">
        <v>3</v>
      </c>
      <c r="C333" s="1">
        <v>35312</v>
      </c>
      <c r="D333" s="1">
        <v>35312</v>
      </c>
      <c r="E333" s="1">
        <v>36042</v>
      </c>
      <c r="F333" t="s">
        <v>99</v>
      </c>
      <c r="G333" t="s">
        <v>179</v>
      </c>
      <c r="H333" t="s">
        <v>1807</v>
      </c>
      <c r="I333" t="s">
        <v>1485</v>
      </c>
      <c r="J333">
        <v>1</v>
      </c>
      <c r="K333" t="s">
        <v>1982</v>
      </c>
      <c r="L333">
        <v>11500</v>
      </c>
      <c r="M333">
        <v>11500</v>
      </c>
      <c r="N333" t="s">
        <v>1734</v>
      </c>
      <c r="O333" t="s">
        <v>1823</v>
      </c>
      <c r="P333" t="s">
        <v>95</v>
      </c>
      <c r="Q333" t="s">
        <v>194</v>
      </c>
      <c r="R333" t="s">
        <v>1733</v>
      </c>
      <c r="S333" t="s">
        <v>1981</v>
      </c>
      <c r="T333" t="s">
        <v>502</v>
      </c>
      <c r="W333">
        <v>3618823858</v>
      </c>
      <c r="X333" t="s">
        <v>1826</v>
      </c>
      <c r="Y333" t="s">
        <v>1803</v>
      </c>
      <c r="Z333" t="s">
        <v>99</v>
      </c>
      <c r="AA333">
        <v>78471</v>
      </c>
      <c r="AH333" t="s">
        <v>1980</v>
      </c>
      <c r="AI333" t="s">
        <v>1727</v>
      </c>
      <c r="AJ333">
        <v>114</v>
      </c>
      <c r="AK333">
        <v>16725622</v>
      </c>
      <c r="AL333" t="b">
        <v>0</v>
      </c>
      <c r="AM333">
        <v>29.622781700000001</v>
      </c>
      <c r="AN333">
        <v>-96.609231399999999</v>
      </c>
      <c r="AO333" t="s">
        <v>1802</v>
      </c>
      <c r="AP333">
        <v>29.622781700000001</v>
      </c>
      <c r="AQ333">
        <v>-96.609231399999999</v>
      </c>
      <c r="AR333">
        <v>165958</v>
      </c>
      <c r="AS333" t="s">
        <v>1727</v>
      </c>
      <c r="AT333">
        <v>452241</v>
      </c>
      <c r="AU333" t="s">
        <v>108</v>
      </c>
      <c r="AV333" t="s">
        <v>181</v>
      </c>
      <c r="AX333" t="s">
        <v>502</v>
      </c>
    </row>
    <row r="334" spans="1:50">
      <c r="A334" s="2">
        <v>4204731729</v>
      </c>
      <c r="B334">
        <v>4</v>
      </c>
      <c r="C334" s="1">
        <v>35293</v>
      </c>
      <c r="D334" s="1">
        <v>35296</v>
      </c>
      <c r="E334" s="1">
        <v>36026</v>
      </c>
      <c r="F334" t="s">
        <v>99</v>
      </c>
      <c r="G334" t="s">
        <v>333</v>
      </c>
      <c r="H334" t="s">
        <v>1807</v>
      </c>
      <c r="I334" t="s">
        <v>1979</v>
      </c>
      <c r="J334">
        <v>1</v>
      </c>
      <c r="K334" t="s">
        <v>1978</v>
      </c>
      <c r="L334">
        <v>8200</v>
      </c>
      <c r="M334">
        <v>8200</v>
      </c>
      <c r="N334" t="s">
        <v>1734</v>
      </c>
      <c r="O334" t="s">
        <v>93</v>
      </c>
      <c r="P334" t="s">
        <v>95</v>
      </c>
      <c r="Q334" t="s">
        <v>194</v>
      </c>
      <c r="R334" t="s">
        <v>1733</v>
      </c>
      <c r="S334" t="s">
        <v>1977</v>
      </c>
      <c r="T334" t="s">
        <v>502</v>
      </c>
      <c r="W334">
        <v>3618823858</v>
      </c>
      <c r="X334" t="s">
        <v>1826</v>
      </c>
      <c r="Y334" t="s">
        <v>1803</v>
      </c>
      <c r="Z334" t="s">
        <v>99</v>
      </c>
      <c r="AA334">
        <v>78471</v>
      </c>
      <c r="AC334">
        <v>694</v>
      </c>
      <c r="AH334" t="s">
        <v>1976</v>
      </c>
      <c r="AI334" t="s">
        <v>1727</v>
      </c>
      <c r="AJ334">
        <v>686</v>
      </c>
      <c r="AK334">
        <v>18230552</v>
      </c>
      <c r="AL334" t="b">
        <v>0</v>
      </c>
      <c r="AM334">
        <v>27.105232300000001</v>
      </c>
      <c r="AN334">
        <v>-98.141415800000004</v>
      </c>
      <c r="AO334" t="s">
        <v>1802</v>
      </c>
      <c r="AP334">
        <v>27.105232300000001</v>
      </c>
      <c r="AQ334">
        <v>-98.141415800000004</v>
      </c>
      <c r="AS334" t="s">
        <v>1727</v>
      </c>
      <c r="AT334">
        <v>451567</v>
      </c>
      <c r="AU334" t="s">
        <v>96</v>
      </c>
      <c r="AX334" t="s">
        <v>502</v>
      </c>
    </row>
    <row r="335" spans="1:50" hidden="1">
      <c r="A335" s="2">
        <v>4208931448</v>
      </c>
      <c r="B335">
        <v>3</v>
      </c>
      <c r="C335" s="1">
        <v>35284</v>
      </c>
      <c r="D335" s="1">
        <v>35320</v>
      </c>
      <c r="E335" s="1">
        <v>36050</v>
      </c>
      <c r="F335" t="s">
        <v>99</v>
      </c>
      <c r="G335" t="s">
        <v>179</v>
      </c>
      <c r="H335" t="s">
        <v>1807</v>
      </c>
      <c r="I335" t="s">
        <v>914</v>
      </c>
      <c r="J335">
        <v>1</v>
      </c>
      <c r="K335" t="s">
        <v>356</v>
      </c>
      <c r="L335">
        <v>11077</v>
      </c>
      <c r="N335" t="s">
        <v>1863</v>
      </c>
      <c r="O335" t="s">
        <v>93</v>
      </c>
      <c r="P335" t="s">
        <v>119</v>
      </c>
      <c r="Q335" t="s">
        <v>194</v>
      </c>
      <c r="R335" t="s">
        <v>1733</v>
      </c>
      <c r="S335" t="s">
        <v>1950</v>
      </c>
      <c r="T335" t="s">
        <v>502</v>
      </c>
      <c r="W335">
        <v>3618823858</v>
      </c>
      <c r="X335" t="s">
        <v>1826</v>
      </c>
      <c r="Y335" t="s">
        <v>1803</v>
      </c>
      <c r="Z335" t="s">
        <v>99</v>
      </c>
      <c r="AA335">
        <v>78471</v>
      </c>
      <c r="AH335" t="s">
        <v>1975</v>
      </c>
      <c r="AJ335">
        <v>152</v>
      </c>
      <c r="AK335">
        <v>17216175</v>
      </c>
      <c r="AL335" t="b">
        <v>0</v>
      </c>
      <c r="AM335">
        <v>29.6747026</v>
      </c>
      <c r="AN335">
        <v>-96.354985200000002</v>
      </c>
      <c r="AO335" t="s">
        <v>1802</v>
      </c>
      <c r="AP335">
        <v>29.677924000000001</v>
      </c>
      <c r="AQ335">
        <v>-96.358272799999995</v>
      </c>
      <c r="AR335">
        <v>190621</v>
      </c>
      <c r="AS335" t="s">
        <v>1727</v>
      </c>
      <c r="AT335">
        <v>451221</v>
      </c>
      <c r="AU335" t="s">
        <v>108</v>
      </c>
      <c r="AV335" t="s">
        <v>181</v>
      </c>
      <c r="AX335" t="s">
        <v>502</v>
      </c>
    </row>
    <row r="336" spans="1:50" hidden="1">
      <c r="A336" s="2">
        <v>4240931999</v>
      </c>
      <c r="B336">
        <v>4</v>
      </c>
      <c r="C336" s="1">
        <v>35265</v>
      </c>
      <c r="D336" s="1">
        <v>35268</v>
      </c>
      <c r="E336" s="1">
        <v>35998</v>
      </c>
      <c r="F336" t="s">
        <v>99</v>
      </c>
      <c r="G336" t="s">
        <v>293</v>
      </c>
      <c r="H336" t="s">
        <v>1807</v>
      </c>
      <c r="I336" t="s">
        <v>562</v>
      </c>
      <c r="J336">
        <v>4</v>
      </c>
      <c r="K336" t="s">
        <v>1121</v>
      </c>
      <c r="L336">
        <v>7000</v>
      </c>
      <c r="M336">
        <v>7000</v>
      </c>
      <c r="N336" t="s">
        <v>1869</v>
      </c>
      <c r="O336" t="s">
        <v>1823</v>
      </c>
      <c r="P336" t="s">
        <v>95</v>
      </c>
      <c r="Q336" t="s">
        <v>194</v>
      </c>
      <c r="R336" t="s">
        <v>1733</v>
      </c>
      <c r="S336" t="s">
        <v>1974</v>
      </c>
      <c r="T336" t="s">
        <v>502</v>
      </c>
      <c r="W336">
        <v>3618823858</v>
      </c>
      <c r="X336" t="s">
        <v>1826</v>
      </c>
      <c r="Y336" t="s">
        <v>1803</v>
      </c>
      <c r="Z336" t="s">
        <v>99</v>
      </c>
      <c r="AA336">
        <v>78471</v>
      </c>
      <c r="AH336" t="s">
        <v>1973</v>
      </c>
      <c r="AI336" t="s">
        <v>1727</v>
      </c>
      <c r="AJ336">
        <v>119</v>
      </c>
      <c r="AK336">
        <v>16805728</v>
      </c>
      <c r="AL336" t="b">
        <v>0</v>
      </c>
      <c r="AM336">
        <v>28.053357299999998</v>
      </c>
      <c r="AN336">
        <v>-97.3876037</v>
      </c>
      <c r="AO336" t="s">
        <v>1802</v>
      </c>
      <c r="AP336">
        <v>28.053357299999998</v>
      </c>
      <c r="AQ336">
        <v>-97.3876037</v>
      </c>
      <c r="AR336">
        <v>12586</v>
      </c>
      <c r="AS336" t="s">
        <v>1727</v>
      </c>
      <c r="AT336">
        <v>450580</v>
      </c>
      <c r="AU336" t="s">
        <v>96</v>
      </c>
      <c r="AX336" t="s">
        <v>502</v>
      </c>
    </row>
    <row r="337" spans="1:50" hidden="1">
      <c r="A337" s="2">
        <v>4240930333</v>
      </c>
      <c r="B337">
        <v>4</v>
      </c>
      <c r="C337" s="1">
        <v>35261</v>
      </c>
      <c r="D337" s="1">
        <v>35271</v>
      </c>
      <c r="E337" s="1">
        <v>36001</v>
      </c>
      <c r="F337" t="s">
        <v>99</v>
      </c>
      <c r="G337" t="s">
        <v>293</v>
      </c>
      <c r="H337" t="s">
        <v>1807</v>
      </c>
      <c r="I337" t="s">
        <v>1032</v>
      </c>
      <c r="J337">
        <v>3</v>
      </c>
      <c r="K337" t="s">
        <v>1972</v>
      </c>
      <c r="L337">
        <v>12852</v>
      </c>
      <c r="M337">
        <v>12852</v>
      </c>
      <c r="N337" t="s">
        <v>1863</v>
      </c>
      <c r="O337" t="s">
        <v>93</v>
      </c>
      <c r="P337" t="s">
        <v>95</v>
      </c>
      <c r="Q337" t="s">
        <v>194</v>
      </c>
      <c r="R337" t="s">
        <v>1733</v>
      </c>
      <c r="S337" t="s">
        <v>1971</v>
      </c>
      <c r="T337" t="s">
        <v>502</v>
      </c>
      <c r="W337">
        <v>3618823858</v>
      </c>
      <c r="X337" t="s">
        <v>1826</v>
      </c>
      <c r="Y337" t="s">
        <v>1803</v>
      </c>
      <c r="Z337" t="s">
        <v>99</v>
      </c>
      <c r="AA337">
        <v>78471</v>
      </c>
      <c r="AC337">
        <v>10</v>
      </c>
      <c r="AH337" t="s">
        <v>1970</v>
      </c>
      <c r="AI337" t="s">
        <v>1727</v>
      </c>
      <c r="AJ337">
        <v>257</v>
      </c>
      <c r="AK337">
        <v>16892541</v>
      </c>
      <c r="AL337" t="b">
        <v>0</v>
      </c>
      <c r="AM337">
        <v>27.952095199999999</v>
      </c>
      <c r="AN337">
        <v>-97.318813500000005</v>
      </c>
      <c r="AO337" t="s">
        <v>1802</v>
      </c>
      <c r="AP337">
        <v>27.952095199999999</v>
      </c>
      <c r="AQ337">
        <v>-97.318813500000005</v>
      </c>
      <c r="AR337">
        <v>100019</v>
      </c>
      <c r="AS337" t="s">
        <v>1727</v>
      </c>
      <c r="AT337">
        <v>450366</v>
      </c>
      <c r="AU337" t="s">
        <v>96</v>
      </c>
      <c r="AX337" t="s">
        <v>502</v>
      </c>
    </row>
    <row r="338" spans="1:50" hidden="1">
      <c r="A338" s="2">
        <v>4246900026</v>
      </c>
      <c r="B338">
        <v>2</v>
      </c>
      <c r="C338" s="1">
        <v>35194</v>
      </c>
      <c r="D338" s="1">
        <v>35201</v>
      </c>
      <c r="E338" s="1">
        <v>35931</v>
      </c>
      <c r="F338" t="s">
        <v>99</v>
      </c>
      <c r="G338" t="s">
        <v>91</v>
      </c>
      <c r="H338" t="s">
        <v>1807</v>
      </c>
      <c r="I338" t="s">
        <v>1670</v>
      </c>
      <c r="J338">
        <v>1</v>
      </c>
      <c r="K338" t="s">
        <v>162</v>
      </c>
      <c r="L338">
        <v>2981</v>
      </c>
      <c r="M338">
        <v>2981</v>
      </c>
      <c r="N338" t="s">
        <v>1869</v>
      </c>
      <c r="O338" t="s">
        <v>93</v>
      </c>
      <c r="P338" t="s">
        <v>95</v>
      </c>
      <c r="Q338" t="s">
        <v>194</v>
      </c>
      <c r="R338" t="s">
        <v>1733</v>
      </c>
      <c r="S338" t="s">
        <v>1969</v>
      </c>
      <c r="T338" t="s">
        <v>502</v>
      </c>
      <c r="W338">
        <v>3618823858</v>
      </c>
      <c r="X338" t="s">
        <v>1826</v>
      </c>
      <c r="Y338" t="s">
        <v>1803</v>
      </c>
      <c r="Z338" t="s">
        <v>99</v>
      </c>
      <c r="AA338">
        <v>78471</v>
      </c>
      <c r="AC338">
        <v>8</v>
      </c>
      <c r="AH338" t="s">
        <v>1968</v>
      </c>
      <c r="AI338" t="s">
        <v>1727</v>
      </c>
      <c r="AJ338">
        <v>439</v>
      </c>
      <c r="AK338">
        <v>18542201</v>
      </c>
      <c r="AL338" t="b">
        <v>0</v>
      </c>
      <c r="AM338">
        <v>29.064217899999999</v>
      </c>
      <c r="AN338">
        <v>-97.005004799999995</v>
      </c>
      <c r="AO338" t="s">
        <v>1802</v>
      </c>
      <c r="AP338">
        <v>29.064217899999999</v>
      </c>
      <c r="AQ338">
        <v>-97.005004799999995</v>
      </c>
      <c r="AR338">
        <v>158862</v>
      </c>
      <c r="AS338" t="s">
        <v>1727</v>
      </c>
      <c r="AT338">
        <v>447950</v>
      </c>
      <c r="AU338" t="s">
        <v>96</v>
      </c>
      <c r="AX338" t="s">
        <v>502</v>
      </c>
    </row>
    <row r="339" spans="1:50" hidden="1">
      <c r="A339" s="2">
        <v>4208930040</v>
      </c>
      <c r="B339">
        <v>3</v>
      </c>
      <c r="C339" s="1">
        <v>35185</v>
      </c>
      <c r="D339" s="1">
        <v>35188</v>
      </c>
      <c r="E339" s="1">
        <v>35918</v>
      </c>
      <c r="F339" t="s">
        <v>99</v>
      </c>
      <c r="G339" t="s">
        <v>179</v>
      </c>
      <c r="H339" t="s">
        <v>1807</v>
      </c>
      <c r="I339" t="s">
        <v>1507</v>
      </c>
      <c r="J339">
        <v>1</v>
      </c>
      <c r="K339" t="s">
        <v>356</v>
      </c>
      <c r="L339">
        <v>9700</v>
      </c>
      <c r="M339">
        <v>9700</v>
      </c>
      <c r="N339" t="s">
        <v>1869</v>
      </c>
      <c r="O339" t="s">
        <v>93</v>
      </c>
      <c r="P339" t="s">
        <v>95</v>
      </c>
      <c r="Q339" t="s">
        <v>94</v>
      </c>
      <c r="R339" t="s">
        <v>1733</v>
      </c>
      <c r="S339" t="s">
        <v>114</v>
      </c>
      <c r="T339" t="s">
        <v>502</v>
      </c>
      <c r="W339">
        <v>3618823858</v>
      </c>
      <c r="X339" t="s">
        <v>1826</v>
      </c>
      <c r="Y339" t="s">
        <v>1803</v>
      </c>
      <c r="Z339" t="s">
        <v>99</v>
      </c>
      <c r="AA339">
        <v>78471</v>
      </c>
      <c r="AH339" t="s">
        <v>1967</v>
      </c>
      <c r="AI339" t="s">
        <v>1727</v>
      </c>
      <c r="AJ339">
        <v>84</v>
      </c>
      <c r="AK339">
        <v>17585316</v>
      </c>
      <c r="AL339" t="b">
        <v>0</v>
      </c>
      <c r="AM339">
        <v>29.672557099999999</v>
      </c>
      <c r="AN339">
        <v>-96.366310499999997</v>
      </c>
      <c r="AO339" t="s">
        <v>1802</v>
      </c>
      <c r="AP339">
        <v>29.672557099999999</v>
      </c>
      <c r="AQ339">
        <v>-96.366310499999997</v>
      </c>
      <c r="AR339">
        <v>158691</v>
      </c>
      <c r="AS339" t="s">
        <v>1727</v>
      </c>
      <c r="AT339">
        <v>447579</v>
      </c>
      <c r="AU339" t="s">
        <v>108</v>
      </c>
      <c r="AV339" t="s">
        <v>181</v>
      </c>
      <c r="AX339" t="s">
        <v>502</v>
      </c>
    </row>
    <row r="340" spans="1:50" hidden="1">
      <c r="A340" s="2">
        <v>4208920141</v>
      </c>
      <c r="B340">
        <v>3</v>
      </c>
      <c r="C340" s="1">
        <v>35151</v>
      </c>
      <c r="D340" s="1">
        <v>35153</v>
      </c>
      <c r="E340" s="1">
        <v>35883</v>
      </c>
      <c r="F340" t="s">
        <v>99</v>
      </c>
      <c r="G340" t="s">
        <v>179</v>
      </c>
      <c r="H340" t="s">
        <v>1807</v>
      </c>
      <c r="I340" t="s">
        <v>1508</v>
      </c>
      <c r="J340">
        <v>1</v>
      </c>
      <c r="K340" t="s">
        <v>356</v>
      </c>
      <c r="L340">
        <v>11000</v>
      </c>
      <c r="M340">
        <v>11000</v>
      </c>
      <c r="N340" t="s">
        <v>1869</v>
      </c>
      <c r="O340" t="s">
        <v>93</v>
      </c>
      <c r="P340" t="s">
        <v>95</v>
      </c>
      <c r="Q340" t="s">
        <v>94</v>
      </c>
      <c r="R340" t="s">
        <v>1733</v>
      </c>
      <c r="S340" t="s">
        <v>868</v>
      </c>
      <c r="T340" t="s">
        <v>502</v>
      </c>
      <c r="W340">
        <v>3618823858</v>
      </c>
      <c r="X340" t="s">
        <v>1826</v>
      </c>
      <c r="Y340" t="s">
        <v>1803</v>
      </c>
      <c r="Z340" t="s">
        <v>99</v>
      </c>
      <c r="AA340">
        <v>78471</v>
      </c>
      <c r="AH340" t="s">
        <v>1966</v>
      </c>
      <c r="AI340" t="s">
        <v>1727</v>
      </c>
      <c r="AJ340">
        <v>152</v>
      </c>
      <c r="AK340">
        <v>16541552</v>
      </c>
      <c r="AL340" t="b">
        <v>0</v>
      </c>
      <c r="AM340">
        <v>29.678695999999999</v>
      </c>
      <c r="AN340">
        <v>-96.349915699999997</v>
      </c>
      <c r="AO340" t="s">
        <v>1802</v>
      </c>
      <c r="AP340">
        <v>29.678695999999999</v>
      </c>
      <c r="AQ340">
        <v>-96.349915699999997</v>
      </c>
      <c r="AR340">
        <v>158027</v>
      </c>
      <c r="AS340" t="s">
        <v>1727</v>
      </c>
      <c r="AT340">
        <v>446364</v>
      </c>
      <c r="AU340" t="s">
        <v>108</v>
      </c>
      <c r="AV340" t="s">
        <v>181</v>
      </c>
      <c r="AX340" t="s">
        <v>502</v>
      </c>
    </row>
    <row r="341" spans="1:50" hidden="1">
      <c r="A341" s="2">
        <v>4208900067</v>
      </c>
      <c r="B341">
        <v>3</v>
      </c>
      <c r="C341" s="1">
        <v>35143</v>
      </c>
      <c r="D341" s="1">
        <v>35145</v>
      </c>
      <c r="E341" s="1">
        <v>35875</v>
      </c>
      <c r="F341" t="s">
        <v>99</v>
      </c>
      <c r="G341" t="s">
        <v>179</v>
      </c>
      <c r="H341" t="s">
        <v>1807</v>
      </c>
      <c r="I341" t="s">
        <v>1965</v>
      </c>
      <c r="J341">
        <v>2</v>
      </c>
      <c r="K341" t="s">
        <v>356</v>
      </c>
      <c r="L341">
        <v>11000</v>
      </c>
      <c r="M341">
        <v>11000</v>
      </c>
      <c r="N341" t="s">
        <v>1863</v>
      </c>
      <c r="O341" t="s">
        <v>1823</v>
      </c>
      <c r="P341" t="s">
        <v>95</v>
      </c>
      <c r="Q341" t="s">
        <v>194</v>
      </c>
      <c r="R341" t="s">
        <v>1733</v>
      </c>
      <c r="S341" t="s">
        <v>1964</v>
      </c>
      <c r="T341" t="s">
        <v>502</v>
      </c>
      <c r="W341">
        <v>3618823858</v>
      </c>
      <c r="X341" t="s">
        <v>1826</v>
      </c>
      <c r="Y341" t="s">
        <v>1803</v>
      </c>
      <c r="Z341" t="s">
        <v>99</v>
      </c>
      <c r="AA341">
        <v>78471</v>
      </c>
      <c r="AH341" t="s">
        <v>1963</v>
      </c>
      <c r="AI341" t="s">
        <v>1727</v>
      </c>
      <c r="AJ341">
        <v>360</v>
      </c>
      <c r="AK341">
        <v>16646342</v>
      </c>
      <c r="AL341" t="b">
        <v>0</v>
      </c>
      <c r="AM341">
        <v>29.793719100000001</v>
      </c>
      <c r="AN341">
        <v>-96.559760800000006</v>
      </c>
      <c r="AO341" t="s">
        <v>1802</v>
      </c>
      <c r="AP341">
        <v>29.793719100000001</v>
      </c>
      <c r="AQ341">
        <v>-96.559760699999998</v>
      </c>
      <c r="AR341">
        <v>5780</v>
      </c>
      <c r="AS341" t="s">
        <v>1727</v>
      </c>
      <c r="AT341">
        <v>446030</v>
      </c>
      <c r="AU341" t="s">
        <v>108</v>
      </c>
      <c r="AV341" t="s">
        <v>181</v>
      </c>
      <c r="AX341" t="s">
        <v>502</v>
      </c>
    </row>
    <row r="342" spans="1:50" hidden="1">
      <c r="A342" s="2">
        <v>4200720038</v>
      </c>
      <c r="B342">
        <v>4</v>
      </c>
      <c r="C342" s="1">
        <v>35139</v>
      </c>
      <c r="D342" s="1">
        <v>35201</v>
      </c>
      <c r="E342" s="1">
        <v>35931</v>
      </c>
      <c r="F342" t="s">
        <v>99</v>
      </c>
      <c r="G342" t="s">
        <v>298</v>
      </c>
      <c r="H342" t="s">
        <v>1807</v>
      </c>
      <c r="I342" t="s">
        <v>1962</v>
      </c>
      <c r="J342">
        <v>1</v>
      </c>
      <c r="K342" t="s">
        <v>1961</v>
      </c>
      <c r="L342">
        <v>8230</v>
      </c>
      <c r="M342">
        <v>8230</v>
      </c>
      <c r="N342" t="s">
        <v>1869</v>
      </c>
      <c r="O342" t="s">
        <v>1823</v>
      </c>
      <c r="P342" t="s">
        <v>95</v>
      </c>
      <c r="Q342" t="s">
        <v>94</v>
      </c>
      <c r="R342" t="s">
        <v>1733</v>
      </c>
      <c r="S342" t="s">
        <v>1960</v>
      </c>
      <c r="T342" t="s">
        <v>502</v>
      </c>
      <c r="W342">
        <v>3618823858</v>
      </c>
      <c r="X342" t="s">
        <v>1826</v>
      </c>
      <c r="Y342" t="s">
        <v>1803</v>
      </c>
      <c r="Z342" t="s">
        <v>99</v>
      </c>
      <c r="AA342">
        <v>78471</v>
      </c>
      <c r="AG342">
        <v>244</v>
      </c>
      <c r="AH342" t="s">
        <v>1959</v>
      </c>
      <c r="AI342" t="s">
        <v>1727</v>
      </c>
      <c r="AJ342">
        <v>160</v>
      </c>
      <c r="AK342">
        <v>15961476</v>
      </c>
      <c r="AL342" t="b">
        <v>0</v>
      </c>
      <c r="AM342">
        <v>27.975169099999999</v>
      </c>
      <c r="AN342">
        <v>-97.089717899999997</v>
      </c>
      <c r="AO342" t="s">
        <v>1802</v>
      </c>
      <c r="AP342">
        <v>27.975169099999999</v>
      </c>
      <c r="AQ342">
        <v>-97.089717899999997</v>
      </c>
      <c r="AR342">
        <v>167923</v>
      </c>
      <c r="AS342" t="s">
        <v>1727</v>
      </c>
      <c r="AT342">
        <v>445963</v>
      </c>
      <c r="AU342" t="s">
        <v>96</v>
      </c>
      <c r="AX342" t="s">
        <v>502</v>
      </c>
    </row>
    <row r="343" spans="1:50" hidden="1">
      <c r="A343" s="2">
        <v>4239131881</v>
      </c>
      <c r="B343">
        <v>2</v>
      </c>
      <c r="C343" s="1">
        <v>35101</v>
      </c>
      <c r="D343" s="1">
        <v>35102</v>
      </c>
      <c r="E343" s="1">
        <v>35833</v>
      </c>
      <c r="F343" t="s">
        <v>99</v>
      </c>
      <c r="G343" t="s">
        <v>515</v>
      </c>
      <c r="H343" t="s">
        <v>1807</v>
      </c>
      <c r="I343" t="s">
        <v>514</v>
      </c>
      <c r="J343">
        <v>9</v>
      </c>
      <c r="K343" t="s">
        <v>1958</v>
      </c>
      <c r="L343">
        <v>6410</v>
      </c>
      <c r="M343">
        <v>6410</v>
      </c>
      <c r="N343" t="s">
        <v>1869</v>
      </c>
      <c r="O343" t="s">
        <v>107</v>
      </c>
      <c r="P343" t="s">
        <v>95</v>
      </c>
      <c r="Q343" t="s">
        <v>94</v>
      </c>
      <c r="R343" t="s">
        <v>1733</v>
      </c>
      <c r="S343" t="s">
        <v>1957</v>
      </c>
      <c r="T343" t="s">
        <v>502</v>
      </c>
      <c r="W343">
        <v>3618823858</v>
      </c>
      <c r="X343" t="s">
        <v>1826</v>
      </c>
      <c r="Y343" t="s">
        <v>1803</v>
      </c>
      <c r="Z343" t="s">
        <v>99</v>
      </c>
      <c r="AA343">
        <v>78471</v>
      </c>
      <c r="AH343" t="s">
        <v>1956</v>
      </c>
      <c r="AI343" t="s">
        <v>1727</v>
      </c>
      <c r="AJ343">
        <v>42</v>
      </c>
      <c r="AK343">
        <v>17792522</v>
      </c>
      <c r="AL343" t="b">
        <v>0</v>
      </c>
      <c r="AM343">
        <v>28.1792403</v>
      </c>
      <c r="AN343">
        <v>-97.511279400000006</v>
      </c>
      <c r="AO343" t="s">
        <v>1802</v>
      </c>
      <c r="AP343">
        <v>28.1792403</v>
      </c>
      <c r="AQ343">
        <v>-97.511279400000006</v>
      </c>
      <c r="AR343">
        <v>8169</v>
      </c>
      <c r="AS343" t="s">
        <v>1727</v>
      </c>
      <c r="AT343">
        <v>444515</v>
      </c>
      <c r="AU343" t="s">
        <v>96</v>
      </c>
      <c r="AX343" t="s">
        <v>502</v>
      </c>
    </row>
    <row r="344" spans="1:50" hidden="1">
      <c r="A344" s="2">
        <v>4208931162</v>
      </c>
      <c r="B344">
        <v>3</v>
      </c>
      <c r="C344" s="1">
        <v>35054</v>
      </c>
      <c r="D344" s="1">
        <v>35061</v>
      </c>
      <c r="E344" s="1">
        <v>35792</v>
      </c>
      <c r="F344" t="s">
        <v>99</v>
      </c>
      <c r="G344" t="s">
        <v>179</v>
      </c>
      <c r="H344" t="s">
        <v>1807</v>
      </c>
      <c r="I344" t="s">
        <v>1520</v>
      </c>
      <c r="J344">
        <v>1</v>
      </c>
      <c r="K344" t="s">
        <v>1527</v>
      </c>
      <c r="L344">
        <v>10071</v>
      </c>
      <c r="M344">
        <v>10071</v>
      </c>
      <c r="N344" t="s">
        <v>1863</v>
      </c>
      <c r="O344" t="s">
        <v>1823</v>
      </c>
      <c r="P344" t="s">
        <v>95</v>
      </c>
      <c r="Q344" t="s">
        <v>194</v>
      </c>
      <c r="R344" t="s">
        <v>1733</v>
      </c>
      <c r="S344" t="s">
        <v>1955</v>
      </c>
      <c r="T344" t="s">
        <v>502</v>
      </c>
      <c r="W344">
        <v>3618823858</v>
      </c>
      <c r="X344" t="s">
        <v>1826</v>
      </c>
      <c r="Y344" t="s">
        <v>1803</v>
      </c>
      <c r="Z344" t="s">
        <v>99</v>
      </c>
      <c r="AA344">
        <v>78471</v>
      </c>
      <c r="AC344">
        <v>3</v>
      </c>
      <c r="AH344" t="s">
        <v>1954</v>
      </c>
      <c r="AI344" t="s">
        <v>1727</v>
      </c>
      <c r="AJ344">
        <v>239</v>
      </c>
      <c r="AK344">
        <v>16919920</v>
      </c>
      <c r="AL344" t="b">
        <v>0</v>
      </c>
      <c r="AM344">
        <v>29.549218799999998</v>
      </c>
      <c r="AN344">
        <v>-96.281049600000003</v>
      </c>
      <c r="AO344" t="s">
        <v>1802</v>
      </c>
      <c r="AP344">
        <v>29.549218799999998</v>
      </c>
      <c r="AQ344">
        <v>-96.281049600000003</v>
      </c>
      <c r="AR344">
        <v>90256</v>
      </c>
      <c r="AS344" t="s">
        <v>1727</v>
      </c>
      <c r="AT344">
        <v>443113</v>
      </c>
      <c r="AU344" t="s">
        <v>108</v>
      </c>
      <c r="AV344" t="s">
        <v>181</v>
      </c>
      <c r="AX344" t="s">
        <v>502</v>
      </c>
    </row>
    <row r="345" spans="1:50" hidden="1">
      <c r="A345" s="2">
        <v>4208931855</v>
      </c>
      <c r="B345">
        <v>3</v>
      </c>
      <c r="C345" s="1">
        <v>35048</v>
      </c>
      <c r="D345" s="1">
        <v>35053</v>
      </c>
      <c r="E345" s="1">
        <v>35784</v>
      </c>
      <c r="F345" t="s">
        <v>99</v>
      </c>
      <c r="G345" t="s">
        <v>179</v>
      </c>
      <c r="H345" t="s">
        <v>1807</v>
      </c>
      <c r="I345" t="s">
        <v>1953</v>
      </c>
      <c r="J345">
        <v>1</v>
      </c>
      <c r="K345" t="s">
        <v>1544</v>
      </c>
      <c r="L345">
        <v>6840</v>
      </c>
      <c r="M345">
        <v>6840</v>
      </c>
      <c r="N345" t="s">
        <v>1869</v>
      </c>
      <c r="O345" t="s">
        <v>93</v>
      </c>
      <c r="P345" t="s">
        <v>95</v>
      </c>
      <c r="Q345" t="s">
        <v>194</v>
      </c>
      <c r="R345" t="s">
        <v>1733</v>
      </c>
      <c r="S345" t="s">
        <v>1952</v>
      </c>
      <c r="T345" t="s">
        <v>502</v>
      </c>
      <c r="W345">
        <v>3618823858</v>
      </c>
      <c r="X345" t="s">
        <v>1826</v>
      </c>
      <c r="Y345" t="s">
        <v>1803</v>
      </c>
      <c r="Z345" t="s">
        <v>99</v>
      </c>
      <c r="AA345">
        <v>78471</v>
      </c>
      <c r="AH345" t="s">
        <v>1951</v>
      </c>
      <c r="AI345" t="s">
        <v>1727</v>
      </c>
      <c r="AJ345">
        <v>30</v>
      </c>
      <c r="AK345">
        <v>17367742</v>
      </c>
      <c r="AL345" t="b">
        <v>0</v>
      </c>
      <c r="AM345">
        <v>29.500104100000001</v>
      </c>
      <c r="AN345">
        <v>-96.3978295</v>
      </c>
      <c r="AO345" t="s">
        <v>1802</v>
      </c>
      <c r="AP345">
        <v>29.500104100000001</v>
      </c>
      <c r="AQ345">
        <v>-96.3978295</v>
      </c>
      <c r="AR345">
        <v>156617</v>
      </c>
      <c r="AS345" t="s">
        <v>1727</v>
      </c>
      <c r="AT345">
        <v>442869</v>
      </c>
      <c r="AU345" t="s">
        <v>108</v>
      </c>
      <c r="AV345" t="s">
        <v>181</v>
      </c>
      <c r="AX345" t="s">
        <v>502</v>
      </c>
    </row>
    <row r="346" spans="1:50" hidden="1">
      <c r="A346" s="2">
        <v>4208930099</v>
      </c>
      <c r="B346">
        <v>3</v>
      </c>
      <c r="C346" s="1">
        <v>35016</v>
      </c>
      <c r="D346" s="1">
        <v>35046</v>
      </c>
      <c r="E346" s="1">
        <v>35777</v>
      </c>
      <c r="F346" t="s">
        <v>99</v>
      </c>
      <c r="G346" t="s">
        <v>179</v>
      </c>
      <c r="H346" t="s">
        <v>1807</v>
      </c>
      <c r="I346" t="s">
        <v>1509</v>
      </c>
      <c r="J346">
        <v>1</v>
      </c>
      <c r="K346" t="s">
        <v>356</v>
      </c>
      <c r="L346">
        <v>10861</v>
      </c>
      <c r="M346">
        <v>10861</v>
      </c>
      <c r="N346" t="s">
        <v>1869</v>
      </c>
      <c r="O346" t="s">
        <v>93</v>
      </c>
      <c r="P346" t="s">
        <v>95</v>
      </c>
      <c r="Q346" t="s">
        <v>194</v>
      </c>
      <c r="R346" t="s">
        <v>1733</v>
      </c>
      <c r="S346" t="s">
        <v>1950</v>
      </c>
      <c r="T346" t="s">
        <v>502</v>
      </c>
      <c r="W346">
        <v>3618823858</v>
      </c>
      <c r="X346" t="s">
        <v>1826</v>
      </c>
      <c r="Y346" t="s">
        <v>1803</v>
      </c>
      <c r="Z346" t="s">
        <v>99</v>
      </c>
      <c r="AA346">
        <v>78471</v>
      </c>
      <c r="AH346" t="s">
        <v>1949</v>
      </c>
      <c r="AI346" t="s">
        <v>1727</v>
      </c>
      <c r="AJ346">
        <v>84</v>
      </c>
      <c r="AK346">
        <v>16766923</v>
      </c>
      <c r="AL346" t="b">
        <v>0</v>
      </c>
      <c r="AM346">
        <v>29.6623199</v>
      </c>
      <c r="AN346">
        <v>-96.363606799999999</v>
      </c>
      <c r="AO346" t="s">
        <v>1802</v>
      </c>
      <c r="AP346">
        <v>29.6623199</v>
      </c>
      <c r="AQ346">
        <v>-96.363606799999999</v>
      </c>
      <c r="AR346">
        <v>158025</v>
      </c>
      <c r="AS346" t="s">
        <v>1727</v>
      </c>
      <c r="AT346">
        <v>441861</v>
      </c>
      <c r="AU346" t="s">
        <v>108</v>
      </c>
      <c r="AV346" t="s">
        <v>181</v>
      </c>
      <c r="AX346" t="s">
        <v>502</v>
      </c>
    </row>
    <row r="347" spans="1:50" hidden="1">
      <c r="A347" s="2">
        <v>4208930044</v>
      </c>
      <c r="B347">
        <v>3</v>
      </c>
      <c r="C347" s="1">
        <v>34997</v>
      </c>
      <c r="D347" s="1">
        <v>35012</v>
      </c>
      <c r="E347" s="1">
        <v>35834</v>
      </c>
      <c r="F347" t="s">
        <v>99</v>
      </c>
      <c r="G347" t="s">
        <v>179</v>
      </c>
      <c r="H347" t="s">
        <v>1807</v>
      </c>
      <c r="I347" t="s">
        <v>865</v>
      </c>
      <c r="J347">
        <v>1</v>
      </c>
      <c r="K347" t="s">
        <v>356</v>
      </c>
      <c r="L347">
        <v>11000</v>
      </c>
      <c r="M347">
        <v>11000</v>
      </c>
      <c r="N347" t="s">
        <v>1863</v>
      </c>
      <c r="O347" t="s">
        <v>93</v>
      </c>
      <c r="P347" t="s">
        <v>95</v>
      </c>
      <c r="Q347" t="s">
        <v>194</v>
      </c>
      <c r="R347" t="s">
        <v>1733</v>
      </c>
      <c r="S347" t="s">
        <v>1950</v>
      </c>
      <c r="T347" t="s">
        <v>502</v>
      </c>
      <c r="U347" s="1">
        <v>35103</v>
      </c>
      <c r="X347" t="s">
        <v>1826</v>
      </c>
      <c r="Y347" t="s">
        <v>1803</v>
      </c>
      <c r="Z347" t="s">
        <v>99</v>
      </c>
      <c r="AA347">
        <v>78471</v>
      </c>
      <c r="AH347" t="s">
        <v>1949</v>
      </c>
      <c r="AI347" t="s">
        <v>1727</v>
      </c>
      <c r="AJ347">
        <v>84</v>
      </c>
      <c r="AK347">
        <v>16030814</v>
      </c>
      <c r="AM347">
        <v>29.668434099999999</v>
      </c>
      <c r="AN347">
        <v>-96.361935599999995</v>
      </c>
      <c r="AO347" t="s">
        <v>1802</v>
      </c>
      <c r="AP347">
        <v>29.668434099999999</v>
      </c>
      <c r="AQ347">
        <v>-96.361935599999995</v>
      </c>
      <c r="AR347">
        <v>194927</v>
      </c>
      <c r="AS347" t="s">
        <v>1727</v>
      </c>
      <c r="AT347">
        <v>441247</v>
      </c>
      <c r="AU347" t="s">
        <v>108</v>
      </c>
      <c r="AV347" t="s">
        <v>181</v>
      </c>
      <c r="AX347" t="s">
        <v>502</v>
      </c>
    </row>
    <row r="348" spans="1:50" hidden="1">
      <c r="A348" s="2">
        <v>4240931718</v>
      </c>
      <c r="B348">
        <v>4</v>
      </c>
      <c r="C348" s="1">
        <v>34955</v>
      </c>
      <c r="D348" s="1">
        <v>35068</v>
      </c>
      <c r="E348" s="1">
        <v>35799</v>
      </c>
      <c r="F348" t="s">
        <v>99</v>
      </c>
      <c r="G348" t="s">
        <v>293</v>
      </c>
      <c r="H348" t="s">
        <v>1807</v>
      </c>
      <c r="I348" t="s">
        <v>1336</v>
      </c>
      <c r="J348">
        <v>3</v>
      </c>
      <c r="K348" t="s">
        <v>1946</v>
      </c>
      <c r="L348">
        <v>10988</v>
      </c>
      <c r="M348">
        <v>10988</v>
      </c>
      <c r="N348" t="s">
        <v>1869</v>
      </c>
      <c r="O348" t="s">
        <v>93</v>
      </c>
      <c r="P348" t="s">
        <v>95</v>
      </c>
      <c r="Q348" t="s">
        <v>194</v>
      </c>
      <c r="R348" t="s">
        <v>1733</v>
      </c>
      <c r="S348" t="s">
        <v>1945</v>
      </c>
      <c r="T348" t="s">
        <v>502</v>
      </c>
      <c r="W348">
        <v>3618823858</v>
      </c>
      <c r="X348" t="s">
        <v>1826</v>
      </c>
      <c r="Y348" t="s">
        <v>1803</v>
      </c>
      <c r="Z348" t="s">
        <v>99</v>
      </c>
      <c r="AA348">
        <v>78471</v>
      </c>
      <c r="AH348" t="s">
        <v>1948</v>
      </c>
      <c r="AI348" t="s">
        <v>1727</v>
      </c>
      <c r="AJ348">
        <v>239</v>
      </c>
      <c r="AK348">
        <v>18680159</v>
      </c>
      <c r="AL348" t="b">
        <v>0</v>
      </c>
      <c r="AM348">
        <v>27.9709778</v>
      </c>
      <c r="AN348">
        <v>-97.328643299999996</v>
      </c>
      <c r="AO348" t="s">
        <v>1802</v>
      </c>
      <c r="AP348">
        <v>27.9709778</v>
      </c>
      <c r="AQ348">
        <v>-97.328643299999996</v>
      </c>
      <c r="AR348">
        <v>165603</v>
      </c>
      <c r="AS348" t="s">
        <v>1727</v>
      </c>
      <c r="AT348">
        <v>439841</v>
      </c>
      <c r="AU348" t="s">
        <v>96</v>
      </c>
      <c r="AX348" t="s">
        <v>502</v>
      </c>
    </row>
    <row r="349" spans="1:50" hidden="1">
      <c r="A349" s="2">
        <v>4240932245</v>
      </c>
      <c r="B349">
        <v>4</v>
      </c>
      <c r="C349" s="1">
        <v>34936</v>
      </c>
      <c r="D349" s="1">
        <v>34939</v>
      </c>
      <c r="E349" s="1">
        <v>35670</v>
      </c>
      <c r="F349" t="s">
        <v>99</v>
      </c>
      <c r="G349" t="s">
        <v>293</v>
      </c>
      <c r="H349" t="s">
        <v>1807</v>
      </c>
      <c r="I349" t="s">
        <v>1947</v>
      </c>
      <c r="J349">
        <v>4</v>
      </c>
      <c r="K349" t="s">
        <v>1946</v>
      </c>
      <c r="L349">
        <v>12980</v>
      </c>
      <c r="M349">
        <v>12980</v>
      </c>
      <c r="N349" t="s">
        <v>1869</v>
      </c>
      <c r="O349" t="s">
        <v>93</v>
      </c>
      <c r="P349" t="s">
        <v>95</v>
      </c>
      <c r="Q349" t="s">
        <v>404</v>
      </c>
      <c r="R349" t="s">
        <v>1733</v>
      </c>
      <c r="S349" t="s">
        <v>1945</v>
      </c>
      <c r="T349" t="s">
        <v>502</v>
      </c>
      <c r="W349">
        <v>3618823858</v>
      </c>
      <c r="X349" t="s">
        <v>1826</v>
      </c>
      <c r="Y349" t="s">
        <v>1803</v>
      </c>
      <c r="Z349" t="s">
        <v>99</v>
      </c>
      <c r="AA349">
        <v>78471</v>
      </c>
      <c r="AH349" t="s">
        <v>1944</v>
      </c>
      <c r="AI349" t="s">
        <v>1727</v>
      </c>
      <c r="AJ349">
        <v>239</v>
      </c>
      <c r="AK349">
        <v>17550358</v>
      </c>
      <c r="AL349" t="b">
        <v>0</v>
      </c>
      <c r="AM349">
        <v>27.970039100000001</v>
      </c>
      <c r="AN349">
        <v>-97.324504500000003</v>
      </c>
      <c r="AO349" t="s">
        <v>1802</v>
      </c>
      <c r="AP349">
        <v>27.969670399999998</v>
      </c>
      <c r="AQ349">
        <v>-97.324737600000006</v>
      </c>
      <c r="AR349">
        <v>155203</v>
      </c>
      <c r="AS349" t="s">
        <v>1727</v>
      </c>
      <c r="AT349">
        <v>439306</v>
      </c>
      <c r="AU349" t="s">
        <v>96</v>
      </c>
      <c r="AX349" t="s">
        <v>502</v>
      </c>
    </row>
    <row r="350" spans="1:50" hidden="1">
      <c r="A350" s="2">
        <v>4208900407</v>
      </c>
      <c r="B350">
        <v>3</v>
      </c>
      <c r="C350" s="1">
        <v>34866</v>
      </c>
      <c r="D350" s="1">
        <v>34866</v>
      </c>
      <c r="E350" s="1">
        <v>35597</v>
      </c>
      <c r="F350" t="s">
        <v>99</v>
      </c>
      <c r="G350" t="s">
        <v>179</v>
      </c>
      <c r="H350" t="s">
        <v>1807</v>
      </c>
      <c r="I350" t="s">
        <v>1943</v>
      </c>
      <c r="J350">
        <v>1</v>
      </c>
      <c r="K350" t="s">
        <v>1939</v>
      </c>
      <c r="L350">
        <v>10800</v>
      </c>
      <c r="M350">
        <v>10800</v>
      </c>
      <c r="N350" t="s">
        <v>1863</v>
      </c>
      <c r="O350" t="s">
        <v>1823</v>
      </c>
      <c r="P350" t="s">
        <v>95</v>
      </c>
      <c r="Q350" t="s">
        <v>94</v>
      </c>
      <c r="R350" t="s">
        <v>1733</v>
      </c>
      <c r="S350" t="s">
        <v>1938</v>
      </c>
      <c r="T350" t="s">
        <v>502</v>
      </c>
      <c r="W350">
        <v>3618823858</v>
      </c>
      <c r="X350" t="s">
        <v>1826</v>
      </c>
      <c r="Y350" t="s">
        <v>1803</v>
      </c>
      <c r="Z350" t="s">
        <v>99</v>
      </c>
      <c r="AA350">
        <v>78471</v>
      </c>
      <c r="AH350" t="s">
        <v>1942</v>
      </c>
      <c r="AI350" t="s">
        <v>1727</v>
      </c>
      <c r="AJ350">
        <v>211</v>
      </c>
      <c r="AK350">
        <v>16513401</v>
      </c>
      <c r="AL350" t="b">
        <v>0</v>
      </c>
      <c r="AM350">
        <v>29.528549699999999</v>
      </c>
      <c r="AN350">
        <v>-96.701554700000003</v>
      </c>
      <c r="AO350" t="s">
        <v>1802</v>
      </c>
      <c r="AP350">
        <v>29.528549699999999</v>
      </c>
      <c r="AQ350">
        <v>-96.701554700000003</v>
      </c>
      <c r="AR350">
        <v>280832</v>
      </c>
      <c r="AS350" t="s">
        <v>1727</v>
      </c>
      <c r="AT350">
        <v>436962</v>
      </c>
      <c r="AU350" t="s">
        <v>108</v>
      </c>
      <c r="AV350" t="s">
        <v>181</v>
      </c>
      <c r="AX350" t="s">
        <v>502</v>
      </c>
    </row>
    <row r="351" spans="1:50">
      <c r="A351" s="2">
        <v>4208931936</v>
      </c>
      <c r="B351">
        <v>3</v>
      </c>
      <c r="C351" s="1">
        <v>34821</v>
      </c>
      <c r="D351" s="1">
        <v>34822</v>
      </c>
      <c r="E351" s="1">
        <v>35553</v>
      </c>
      <c r="F351" t="s">
        <v>99</v>
      </c>
      <c r="G351" t="s">
        <v>179</v>
      </c>
      <c r="H351" t="s">
        <v>1807</v>
      </c>
      <c r="I351" t="s">
        <v>1503</v>
      </c>
      <c r="J351">
        <v>1</v>
      </c>
      <c r="K351" t="s">
        <v>1939</v>
      </c>
      <c r="L351">
        <v>10800</v>
      </c>
      <c r="M351">
        <v>10800</v>
      </c>
      <c r="N351" t="s">
        <v>1734</v>
      </c>
      <c r="O351" t="s">
        <v>1823</v>
      </c>
      <c r="P351" t="s">
        <v>95</v>
      </c>
      <c r="Q351" t="s">
        <v>94</v>
      </c>
      <c r="R351" t="s">
        <v>1733</v>
      </c>
      <c r="S351" t="s">
        <v>1938</v>
      </c>
      <c r="T351" t="s">
        <v>502</v>
      </c>
      <c r="W351">
        <v>3618823858</v>
      </c>
      <c r="X351" t="s">
        <v>1826</v>
      </c>
      <c r="Y351" t="s">
        <v>1803</v>
      </c>
      <c r="Z351" t="s">
        <v>99</v>
      </c>
      <c r="AA351">
        <v>78471</v>
      </c>
      <c r="AH351" t="s">
        <v>1937</v>
      </c>
      <c r="AI351" t="s">
        <v>1727</v>
      </c>
      <c r="AJ351">
        <v>215</v>
      </c>
      <c r="AK351">
        <v>18502236</v>
      </c>
      <c r="AL351" t="b">
        <v>0</v>
      </c>
      <c r="AM351">
        <v>29.520993099999998</v>
      </c>
      <c r="AN351">
        <v>-96.705343799999994</v>
      </c>
      <c r="AO351" t="s">
        <v>1802</v>
      </c>
      <c r="AP351">
        <v>29.520993099999998</v>
      </c>
      <c r="AQ351">
        <v>-96.705343799999994</v>
      </c>
      <c r="AR351">
        <v>161374</v>
      </c>
      <c r="AS351" t="s">
        <v>1727</v>
      </c>
      <c r="AT351">
        <v>435403</v>
      </c>
      <c r="AU351" t="s">
        <v>108</v>
      </c>
      <c r="AV351" t="s">
        <v>181</v>
      </c>
      <c r="AX351" t="s">
        <v>502</v>
      </c>
    </row>
    <row r="352" spans="1:50" hidden="1">
      <c r="A352" s="2">
        <v>4201530129</v>
      </c>
      <c r="B352">
        <v>3</v>
      </c>
      <c r="C352" s="1">
        <v>34789</v>
      </c>
      <c r="D352" s="1">
        <v>34792</v>
      </c>
      <c r="E352" s="1">
        <v>35523</v>
      </c>
      <c r="F352" t="s">
        <v>99</v>
      </c>
      <c r="G352" t="s">
        <v>236</v>
      </c>
      <c r="H352" t="s">
        <v>1807</v>
      </c>
      <c r="I352" t="s">
        <v>1941</v>
      </c>
      <c r="J352">
        <v>1</v>
      </c>
      <c r="K352" t="s">
        <v>356</v>
      </c>
      <c r="L352">
        <v>10816</v>
      </c>
      <c r="M352">
        <v>10816</v>
      </c>
      <c r="N352" t="s">
        <v>1869</v>
      </c>
      <c r="O352" t="s">
        <v>93</v>
      </c>
      <c r="P352" t="s">
        <v>95</v>
      </c>
      <c r="Q352" t="s">
        <v>194</v>
      </c>
      <c r="R352" t="s">
        <v>1733</v>
      </c>
      <c r="S352" t="s">
        <v>114</v>
      </c>
      <c r="T352" t="s">
        <v>502</v>
      </c>
      <c r="W352">
        <v>3618823858</v>
      </c>
      <c r="X352" t="s">
        <v>1826</v>
      </c>
      <c r="Y352" t="s">
        <v>1803</v>
      </c>
      <c r="Z352" t="s">
        <v>99</v>
      </c>
      <c r="AA352">
        <v>78471</v>
      </c>
      <c r="AH352" t="s">
        <v>1877</v>
      </c>
      <c r="AI352" t="s">
        <v>1727</v>
      </c>
      <c r="AJ352">
        <v>37</v>
      </c>
      <c r="AK352">
        <v>18523879</v>
      </c>
      <c r="AL352" t="b">
        <v>0</v>
      </c>
      <c r="AM352">
        <v>29.970862700000001</v>
      </c>
      <c r="AN352">
        <v>-96.3297113</v>
      </c>
      <c r="AO352" t="s">
        <v>1802</v>
      </c>
      <c r="AP352">
        <v>29.970862700000001</v>
      </c>
      <c r="AQ352">
        <v>-96.3297113</v>
      </c>
      <c r="AR352">
        <v>153874</v>
      </c>
      <c r="AS352" t="s">
        <v>1727</v>
      </c>
      <c r="AT352">
        <v>434376</v>
      </c>
      <c r="AU352" t="s">
        <v>108</v>
      </c>
      <c r="AV352" t="s">
        <v>181</v>
      </c>
      <c r="AX352" t="s">
        <v>502</v>
      </c>
    </row>
    <row r="353" spans="1:50" hidden="1">
      <c r="A353" s="2">
        <v>4208931010</v>
      </c>
      <c r="B353">
        <v>3</v>
      </c>
      <c r="C353" s="1">
        <v>34725</v>
      </c>
      <c r="D353" s="1">
        <v>34729</v>
      </c>
      <c r="E353" s="1">
        <v>35460</v>
      </c>
      <c r="F353" t="s">
        <v>99</v>
      </c>
      <c r="G353" t="s">
        <v>179</v>
      </c>
      <c r="H353" t="s">
        <v>1807</v>
      </c>
      <c r="I353" t="s">
        <v>1940</v>
      </c>
      <c r="J353">
        <v>1</v>
      </c>
      <c r="K353" t="s">
        <v>1939</v>
      </c>
      <c r="L353">
        <v>11000</v>
      </c>
      <c r="M353">
        <v>11000</v>
      </c>
      <c r="N353" t="s">
        <v>1869</v>
      </c>
      <c r="O353" t="s">
        <v>1823</v>
      </c>
      <c r="P353" t="s">
        <v>95</v>
      </c>
      <c r="Q353" t="s">
        <v>94</v>
      </c>
      <c r="R353" t="s">
        <v>1733</v>
      </c>
      <c r="S353" t="s">
        <v>1938</v>
      </c>
      <c r="T353" t="s">
        <v>502</v>
      </c>
      <c r="W353">
        <v>3618823858</v>
      </c>
      <c r="X353" t="s">
        <v>1826</v>
      </c>
      <c r="Y353" t="s">
        <v>1803</v>
      </c>
      <c r="Z353" t="s">
        <v>99</v>
      </c>
      <c r="AA353">
        <v>78471</v>
      </c>
      <c r="AH353" t="s">
        <v>1937</v>
      </c>
      <c r="AI353" t="s">
        <v>1727</v>
      </c>
      <c r="AJ353">
        <v>215</v>
      </c>
      <c r="AK353">
        <v>17582610</v>
      </c>
      <c r="AL353" t="b">
        <v>0</v>
      </c>
      <c r="AM353">
        <v>29.525456999999999</v>
      </c>
      <c r="AN353">
        <v>-96.705159100000003</v>
      </c>
      <c r="AO353" t="s">
        <v>1802</v>
      </c>
      <c r="AP353">
        <v>29.525456999999999</v>
      </c>
      <c r="AQ353">
        <v>-96.705159100000003</v>
      </c>
      <c r="AR353">
        <v>25782</v>
      </c>
      <c r="AS353" t="s">
        <v>1727</v>
      </c>
      <c r="AT353">
        <v>432250</v>
      </c>
      <c r="AU353" t="s">
        <v>108</v>
      </c>
      <c r="AV353" t="s">
        <v>181</v>
      </c>
      <c r="AX353" t="s">
        <v>502</v>
      </c>
    </row>
    <row r="354" spans="1:50" hidden="1">
      <c r="A354" s="2">
        <v>4208931299</v>
      </c>
      <c r="B354">
        <v>3</v>
      </c>
      <c r="C354" s="1">
        <v>34690</v>
      </c>
      <c r="D354" s="1">
        <v>34691</v>
      </c>
      <c r="E354" s="1">
        <v>35422</v>
      </c>
      <c r="F354" t="s">
        <v>99</v>
      </c>
      <c r="G354" t="s">
        <v>179</v>
      </c>
      <c r="H354" t="s">
        <v>1807</v>
      </c>
      <c r="I354" t="s">
        <v>1520</v>
      </c>
      <c r="J354">
        <v>2</v>
      </c>
      <c r="K354" t="s">
        <v>162</v>
      </c>
      <c r="L354">
        <v>10100</v>
      </c>
      <c r="M354">
        <v>10100</v>
      </c>
      <c r="N354" t="s">
        <v>1863</v>
      </c>
      <c r="O354" t="s">
        <v>93</v>
      </c>
      <c r="P354" t="s">
        <v>95</v>
      </c>
      <c r="Q354" t="s">
        <v>194</v>
      </c>
      <c r="R354" t="s">
        <v>1733</v>
      </c>
      <c r="S354" t="s">
        <v>1936</v>
      </c>
      <c r="T354" t="s">
        <v>502</v>
      </c>
      <c r="W354">
        <v>3618823858</v>
      </c>
      <c r="X354" t="s">
        <v>1826</v>
      </c>
      <c r="Y354" t="s">
        <v>1803</v>
      </c>
      <c r="Z354" t="s">
        <v>99</v>
      </c>
      <c r="AA354">
        <v>78471</v>
      </c>
      <c r="AC354">
        <v>3</v>
      </c>
      <c r="AH354" t="s">
        <v>1935</v>
      </c>
      <c r="AI354" t="s">
        <v>1727</v>
      </c>
      <c r="AJ354">
        <v>239</v>
      </c>
      <c r="AK354">
        <v>16677807</v>
      </c>
      <c r="AL354" t="b">
        <v>0</v>
      </c>
      <c r="AM354">
        <v>29.542070899999999</v>
      </c>
      <c r="AN354">
        <v>-96.290252899999999</v>
      </c>
      <c r="AO354" t="s">
        <v>1802</v>
      </c>
      <c r="AP354">
        <v>29.542070899999999</v>
      </c>
      <c r="AQ354">
        <v>-96.290252899999999</v>
      </c>
      <c r="AR354">
        <v>205819</v>
      </c>
      <c r="AS354" t="s">
        <v>1727</v>
      </c>
      <c r="AT354">
        <v>431240</v>
      </c>
      <c r="AU354" t="s">
        <v>108</v>
      </c>
      <c r="AV354" t="s">
        <v>181</v>
      </c>
      <c r="AX354" t="s">
        <v>502</v>
      </c>
    </row>
    <row r="355" spans="1:50" hidden="1">
      <c r="A355" s="2">
        <v>4208931046</v>
      </c>
      <c r="B355">
        <v>3</v>
      </c>
      <c r="C355" s="1">
        <v>34690</v>
      </c>
      <c r="D355" s="1">
        <v>34691</v>
      </c>
      <c r="E355" s="1">
        <v>35422</v>
      </c>
      <c r="F355" t="s">
        <v>99</v>
      </c>
      <c r="G355" t="s">
        <v>179</v>
      </c>
      <c r="H355" t="s">
        <v>1807</v>
      </c>
      <c r="I355" t="s">
        <v>1526</v>
      </c>
      <c r="J355">
        <v>1</v>
      </c>
      <c r="K355" t="s">
        <v>1527</v>
      </c>
      <c r="L355">
        <v>10073</v>
      </c>
      <c r="M355">
        <v>10073</v>
      </c>
      <c r="N355" t="s">
        <v>1863</v>
      </c>
      <c r="O355" t="s">
        <v>93</v>
      </c>
      <c r="P355" t="s">
        <v>95</v>
      </c>
      <c r="Q355" t="s">
        <v>194</v>
      </c>
      <c r="R355" t="s">
        <v>1733</v>
      </c>
      <c r="S355" t="s">
        <v>1934</v>
      </c>
      <c r="T355" t="s">
        <v>502</v>
      </c>
      <c r="W355">
        <v>3618823858</v>
      </c>
      <c r="X355" t="s">
        <v>1826</v>
      </c>
      <c r="Y355" t="s">
        <v>1803</v>
      </c>
      <c r="Z355" t="s">
        <v>99</v>
      </c>
      <c r="AA355">
        <v>78471</v>
      </c>
      <c r="AC355">
        <v>4</v>
      </c>
      <c r="AH355" t="s">
        <v>1933</v>
      </c>
      <c r="AI355" t="s">
        <v>1727</v>
      </c>
      <c r="AJ355">
        <v>666</v>
      </c>
      <c r="AK355">
        <v>16031239</v>
      </c>
      <c r="AL355" t="b">
        <v>0</v>
      </c>
      <c r="AM355">
        <v>29.5514948</v>
      </c>
      <c r="AN355">
        <v>-96.268696599999998</v>
      </c>
      <c r="AO355" t="s">
        <v>1802</v>
      </c>
      <c r="AP355">
        <v>29.5514948</v>
      </c>
      <c r="AQ355">
        <v>-96.268696599999998</v>
      </c>
      <c r="AR355">
        <v>153822</v>
      </c>
      <c r="AS355" t="s">
        <v>1727</v>
      </c>
      <c r="AT355">
        <v>431239</v>
      </c>
      <c r="AU355" t="s">
        <v>108</v>
      </c>
      <c r="AV355" t="s">
        <v>181</v>
      </c>
      <c r="AX355" t="s">
        <v>502</v>
      </c>
    </row>
    <row r="356" spans="1:50" hidden="1">
      <c r="A356" s="2">
        <v>4207131688</v>
      </c>
      <c r="B356">
        <v>3</v>
      </c>
      <c r="C356" s="1">
        <v>34698</v>
      </c>
      <c r="D356" s="1">
        <v>34709</v>
      </c>
      <c r="E356" s="1">
        <v>35440</v>
      </c>
      <c r="F356" t="s">
        <v>99</v>
      </c>
      <c r="G356" t="s">
        <v>507</v>
      </c>
      <c r="H356" t="s">
        <v>1807</v>
      </c>
      <c r="I356" t="s">
        <v>990</v>
      </c>
      <c r="J356">
        <v>2</v>
      </c>
      <c r="K356" t="s">
        <v>1530</v>
      </c>
      <c r="L356">
        <v>9200</v>
      </c>
      <c r="M356">
        <v>9200</v>
      </c>
      <c r="N356" t="s">
        <v>1869</v>
      </c>
      <c r="O356" t="s">
        <v>93</v>
      </c>
      <c r="P356" t="s">
        <v>95</v>
      </c>
      <c r="Q356" t="s">
        <v>94</v>
      </c>
      <c r="R356" t="s">
        <v>1733</v>
      </c>
      <c r="S356" t="s">
        <v>524</v>
      </c>
      <c r="T356" t="s">
        <v>502</v>
      </c>
      <c r="W356">
        <v>3618823858</v>
      </c>
      <c r="X356" t="s">
        <v>1826</v>
      </c>
      <c r="Y356" t="s">
        <v>1803</v>
      </c>
      <c r="Z356" t="s">
        <v>99</v>
      </c>
      <c r="AA356">
        <v>78471</v>
      </c>
      <c r="AH356" t="s">
        <v>1932</v>
      </c>
      <c r="AI356" t="s">
        <v>1727</v>
      </c>
      <c r="AJ356">
        <v>48</v>
      </c>
      <c r="AK356">
        <v>17586774</v>
      </c>
      <c r="AL356" t="b">
        <v>0</v>
      </c>
      <c r="AM356">
        <v>29.8033812</v>
      </c>
      <c r="AN356">
        <v>-94.651257099999995</v>
      </c>
      <c r="AO356" t="s">
        <v>1802</v>
      </c>
      <c r="AP356">
        <v>29.8033812</v>
      </c>
      <c r="AQ356">
        <v>-94.651257099999995</v>
      </c>
      <c r="AR356">
        <v>201104</v>
      </c>
      <c r="AS356" t="s">
        <v>1727</v>
      </c>
      <c r="AT356">
        <v>431103</v>
      </c>
      <c r="AU356" t="s">
        <v>108</v>
      </c>
      <c r="AX356" t="s">
        <v>502</v>
      </c>
    </row>
    <row r="357" spans="1:50" hidden="1">
      <c r="A357" s="2">
        <v>4248101038</v>
      </c>
      <c r="B357">
        <v>3</v>
      </c>
      <c r="C357" s="1">
        <v>34655</v>
      </c>
      <c r="D357" s="1">
        <v>34719</v>
      </c>
      <c r="E357" s="1">
        <v>35450</v>
      </c>
      <c r="F357" t="s">
        <v>99</v>
      </c>
      <c r="G357" t="s">
        <v>142</v>
      </c>
      <c r="H357" t="s">
        <v>1737</v>
      </c>
      <c r="I357" t="s">
        <v>1178</v>
      </c>
      <c r="J357">
        <v>2</v>
      </c>
      <c r="K357" t="s">
        <v>1179</v>
      </c>
      <c r="L357">
        <v>6470</v>
      </c>
      <c r="M357">
        <v>6470</v>
      </c>
      <c r="N357" t="s">
        <v>1869</v>
      </c>
      <c r="O357" t="s">
        <v>107</v>
      </c>
      <c r="P357" t="s">
        <v>95</v>
      </c>
      <c r="Q357" t="s">
        <v>194</v>
      </c>
      <c r="R357" t="s">
        <v>1733</v>
      </c>
      <c r="S357" t="s">
        <v>1931</v>
      </c>
      <c r="T357" t="s">
        <v>495</v>
      </c>
      <c r="W357">
        <v>3618823858</v>
      </c>
      <c r="X357" t="s">
        <v>1821</v>
      </c>
      <c r="Y357" t="s">
        <v>1803</v>
      </c>
      <c r="Z357" t="s">
        <v>99</v>
      </c>
      <c r="AA357" t="s">
        <v>1820</v>
      </c>
      <c r="AH357" t="s">
        <v>1930</v>
      </c>
      <c r="AI357" t="s">
        <v>1727</v>
      </c>
      <c r="AJ357">
        <v>7</v>
      </c>
      <c r="AK357">
        <v>17344212</v>
      </c>
      <c r="AL357" t="b">
        <v>0</v>
      </c>
      <c r="AM357">
        <v>29.260605000000002</v>
      </c>
      <c r="AN357">
        <v>-96.070188299999998</v>
      </c>
      <c r="AO357" t="s">
        <v>1802</v>
      </c>
      <c r="AP357">
        <v>29.260605000000002</v>
      </c>
      <c r="AQ357">
        <v>-96.070188299999998</v>
      </c>
      <c r="AR357">
        <v>22653</v>
      </c>
      <c r="AS357" t="s">
        <v>1727</v>
      </c>
      <c r="AT357">
        <v>430138</v>
      </c>
      <c r="AU357" t="s">
        <v>108</v>
      </c>
      <c r="AX357" t="s">
        <v>495</v>
      </c>
    </row>
    <row r="358" spans="1:50" hidden="1">
      <c r="A358" s="2">
        <v>4208920141</v>
      </c>
      <c r="B358">
        <v>3</v>
      </c>
      <c r="C358" s="1">
        <v>34766</v>
      </c>
      <c r="D358" s="1">
        <v>34767</v>
      </c>
      <c r="E358" s="1">
        <v>35629</v>
      </c>
      <c r="F358" t="s">
        <v>99</v>
      </c>
      <c r="G358" t="s">
        <v>179</v>
      </c>
      <c r="H358" t="s">
        <v>1807</v>
      </c>
      <c r="I358" t="s">
        <v>1508</v>
      </c>
      <c r="J358">
        <v>1</v>
      </c>
      <c r="K358" t="s">
        <v>356</v>
      </c>
      <c r="L358">
        <v>11000</v>
      </c>
      <c r="M358">
        <v>11000</v>
      </c>
      <c r="N358" t="s">
        <v>1863</v>
      </c>
      <c r="O358" t="s">
        <v>93</v>
      </c>
      <c r="P358" t="s">
        <v>95</v>
      </c>
      <c r="Q358" t="s">
        <v>94</v>
      </c>
      <c r="R358" t="s">
        <v>1733</v>
      </c>
      <c r="S358" t="s">
        <v>1929</v>
      </c>
      <c r="T358" t="s">
        <v>502</v>
      </c>
      <c r="U358" s="1">
        <v>34898</v>
      </c>
      <c r="X358" t="s">
        <v>1826</v>
      </c>
      <c r="Y358" t="s">
        <v>1803</v>
      </c>
      <c r="Z358" t="s">
        <v>99</v>
      </c>
      <c r="AA358">
        <v>78471</v>
      </c>
      <c r="AH358" t="s">
        <v>1928</v>
      </c>
      <c r="AI358" t="s">
        <v>1727</v>
      </c>
      <c r="AJ358">
        <v>152</v>
      </c>
      <c r="AK358">
        <v>16541552</v>
      </c>
      <c r="AM358">
        <v>29.678695999999999</v>
      </c>
      <c r="AN358">
        <v>-96.349915699999997</v>
      </c>
      <c r="AO358" t="s">
        <v>1802</v>
      </c>
      <c r="AP358">
        <v>29.678695999999999</v>
      </c>
      <c r="AQ358">
        <v>-96.349915699999997</v>
      </c>
      <c r="AR358">
        <v>158027</v>
      </c>
      <c r="AS358" t="s">
        <v>1727</v>
      </c>
      <c r="AT358">
        <v>429040</v>
      </c>
      <c r="AU358" t="s">
        <v>108</v>
      </c>
      <c r="AV358" t="s">
        <v>181</v>
      </c>
      <c r="AX358" t="s">
        <v>502</v>
      </c>
    </row>
    <row r="359" spans="1:50">
      <c r="A359" s="2">
        <v>4224932232</v>
      </c>
      <c r="B359">
        <v>4</v>
      </c>
      <c r="C359" s="1">
        <v>34512</v>
      </c>
      <c r="D359" s="1">
        <v>34514</v>
      </c>
      <c r="E359" s="1">
        <v>35245</v>
      </c>
      <c r="F359" t="s">
        <v>99</v>
      </c>
      <c r="G359" t="s">
        <v>1348</v>
      </c>
      <c r="H359" t="s">
        <v>1807</v>
      </c>
      <c r="I359" t="s">
        <v>1347</v>
      </c>
      <c r="J359">
        <v>1</v>
      </c>
      <c r="L359">
        <v>5900</v>
      </c>
      <c r="M359">
        <v>5900</v>
      </c>
      <c r="N359" t="s">
        <v>1734</v>
      </c>
      <c r="O359" t="s">
        <v>1823</v>
      </c>
      <c r="P359" t="s">
        <v>95</v>
      </c>
      <c r="Q359" t="s">
        <v>194</v>
      </c>
      <c r="R359" t="s">
        <v>1733</v>
      </c>
      <c r="S359" t="s">
        <v>114</v>
      </c>
      <c r="T359" t="s">
        <v>502</v>
      </c>
      <c r="W359">
        <v>3618823858</v>
      </c>
      <c r="X359" t="s">
        <v>1826</v>
      </c>
      <c r="Y359" t="s">
        <v>1803</v>
      </c>
      <c r="Z359" t="s">
        <v>99</v>
      </c>
      <c r="AA359">
        <v>78471</v>
      </c>
      <c r="AC359">
        <v>18</v>
      </c>
      <c r="AH359" t="s">
        <v>1927</v>
      </c>
      <c r="AI359" t="s">
        <v>1727</v>
      </c>
      <c r="AJ359">
        <v>171</v>
      </c>
      <c r="AK359">
        <v>18724910</v>
      </c>
      <c r="AL359" t="b">
        <v>0</v>
      </c>
      <c r="AM359">
        <v>27.808687899999999</v>
      </c>
      <c r="AN359">
        <v>-97.987004200000001</v>
      </c>
      <c r="AO359" t="s">
        <v>1802</v>
      </c>
      <c r="AP359">
        <v>27.808687800000001</v>
      </c>
      <c r="AQ359">
        <v>-97.987004200000001</v>
      </c>
      <c r="AR359">
        <v>158119</v>
      </c>
      <c r="AS359" t="s">
        <v>1727</v>
      </c>
      <c r="AT359">
        <v>425298</v>
      </c>
      <c r="AU359" t="s">
        <v>96</v>
      </c>
      <c r="AX359" t="s">
        <v>502</v>
      </c>
    </row>
    <row r="360" spans="1:50" hidden="1">
      <c r="A360" s="2">
        <v>4208930345</v>
      </c>
      <c r="B360">
        <v>3</v>
      </c>
      <c r="C360" s="1">
        <v>34512</v>
      </c>
      <c r="D360" s="1">
        <v>34520</v>
      </c>
      <c r="E360" s="1">
        <v>35251</v>
      </c>
      <c r="F360" t="s">
        <v>99</v>
      </c>
      <c r="G360" t="s">
        <v>179</v>
      </c>
      <c r="H360" t="s">
        <v>1807</v>
      </c>
      <c r="I360" t="s">
        <v>1572</v>
      </c>
      <c r="J360">
        <v>1</v>
      </c>
      <c r="K360" t="s">
        <v>356</v>
      </c>
      <c r="L360">
        <v>10250</v>
      </c>
      <c r="M360">
        <v>10250</v>
      </c>
      <c r="N360" t="s">
        <v>1871</v>
      </c>
      <c r="O360" t="s">
        <v>93</v>
      </c>
      <c r="P360" t="s">
        <v>95</v>
      </c>
      <c r="Q360" t="s">
        <v>194</v>
      </c>
      <c r="R360" t="s">
        <v>1733</v>
      </c>
      <c r="S360" t="s">
        <v>1898</v>
      </c>
      <c r="T360" t="s">
        <v>502</v>
      </c>
      <c r="W360">
        <v>3618823858</v>
      </c>
      <c r="X360" t="s">
        <v>1826</v>
      </c>
      <c r="Y360" t="s">
        <v>1803</v>
      </c>
      <c r="Z360" t="s">
        <v>99</v>
      </c>
      <c r="AA360">
        <v>78471</v>
      </c>
      <c r="AC360">
        <v>55</v>
      </c>
      <c r="AH360" t="s">
        <v>1926</v>
      </c>
      <c r="AI360" t="s">
        <v>1727</v>
      </c>
      <c r="AJ360">
        <v>283</v>
      </c>
      <c r="AK360">
        <v>16994518</v>
      </c>
      <c r="AL360" t="b">
        <v>0</v>
      </c>
      <c r="AM360">
        <v>29.521193700000001</v>
      </c>
      <c r="AN360">
        <v>-96.588690799999995</v>
      </c>
      <c r="AO360" t="s">
        <v>1802</v>
      </c>
      <c r="AP360">
        <v>29.521193700000001</v>
      </c>
      <c r="AQ360">
        <v>-96.588690799999995</v>
      </c>
      <c r="AR360">
        <v>128383</v>
      </c>
      <c r="AS360" t="s">
        <v>1727</v>
      </c>
      <c r="AT360">
        <v>425297</v>
      </c>
      <c r="AU360" t="s">
        <v>108</v>
      </c>
      <c r="AV360" t="s">
        <v>181</v>
      </c>
      <c r="AX360" t="s">
        <v>502</v>
      </c>
    </row>
    <row r="361" spans="1:50" hidden="1">
      <c r="A361" s="2">
        <v>4208930321</v>
      </c>
      <c r="B361">
        <v>3</v>
      </c>
      <c r="C361" s="1">
        <v>34494</v>
      </c>
      <c r="D361" s="1">
        <v>34499</v>
      </c>
      <c r="E361" s="1">
        <v>35230</v>
      </c>
      <c r="F361" t="s">
        <v>99</v>
      </c>
      <c r="G361" t="s">
        <v>179</v>
      </c>
      <c r="H361" t="s">
        <v>1807</v>
      </c>
      <c r="I361" t="s">
        <v>1570</v>
      </c>
      <c r="J361">
        <v>1</v>
      </c>
      <c r="K361" t="s">
        <v>1899</v>
      </c>
      <c r="L361">
        <v>10816</v>
      </c>
      <c r="M361">
        <v>10816</v>
      </c>
      <c r="N361" t="s">
        <v>1871</v>
      </c>
      <c r="O361" t="s">
        <v>93</v>
      </c>
      <c r="P361" t="s">
        <v>95</v>
      </c>
      <c r="Q361" t="s">
        <v>94</v>
      </c>
      <c r="R361" t="s">
        <v>1733</v>
      </c>
      <c r="S361" t="s">
        <v>1925</v>
      </c>
      <c r="T361" t="s">
        <v>502</v>
      </c>
      <c r="W361">
        <v>3618823858</v>
      </c>
      <c r="X361" t="s">
        <v>1826</v>
      </c>
      <c r="Y361" t="s">
        <v>1803</v>
      </c>
      <c r="Z361" t="s">
        <v>99</v>
      </c>
      <c r="AA361">
        <v>78471</v>
      </c>
      <c r="AC361">
        <v>55</v>
      </c>
      <c r="AH361" t="s">
        <v>1924</v>
      </c>
      <c r="AI361" t="s">
        <v>1727</v>
      </c>
      <c r="AJ361">
        <v>283</v>
      </c>
      <c r="AK361">
        <v>16030963</v>
      </c>
      <c r="AL361" t="b">
        <v>0</v>
      </c>
      <c r="AM361">
        <v>29.5265874</v>
      </c>
      <c r="AN361">
        <v>-96.583928400000005</v>
      </c>
      <c r="AO361" t="s">
        <v>1802</v>
      </c>
      <c r="AP361">
        <v>29.5265874</v>
      </c>
      <c r="AQ361">
        <v>-96.583928400000005</v>
      </c>
      <c r="AR361">
        <v>58664</v>
      </c>
      <c r="AS361" t="s">
        <v>1727</v>
      </c>
      <c r="AT361">
        <v>424725</v>
      </c>
      <c r="AU361" t="s">
        <v>108</v>
      </c>
      <c r="AV361" t="s">
        <v>181</v>
      </c>
      <c r="AX361" t="s">
        <v>502</v>
      </c>
    </row>
    <row r="362" spans="1:50">
      <c r="A362" s="2">
        <v>4246933023</v>
      </c>
      <c r="B362">
        <v>2</v>
      </c>
      <c r="C362" s="1">
        <v>34390</v>
      </c>
      <c r="D362" s="1">
        <v>34421</v>
      </c>
      <c r="E362" s="1">
        <v>35152</v>
      </c>
      <c r="F362" t="s">
        <v>99</v>
      </c>
      <c r="G362" t="s">
        <v>91</v>
      </c>
      <c r="H362" t="s">
        <v>1807</v>
      </c>
      <c r="I362" t="s">
        <v>1923</v>
      </c>
      <c r="J362">
        <v>1</v>
      </c>
      <c r="K362" t="s">
        <v>143</v>
      </c>
      <c r="L362">
        <v>5500</v>
      </c>
      <c r="M362">
        <v>5500</v>
      </c>
      <c r="N362" t="s">
        <v>1734</v>
      </c>
      <c r="O362" t="s">
        <v>93</v>
      </c>
      <c r="P362" t="s">
        <v>95</v>
      </c>
      <c r="Q362" t="s">
        <v>194</v>
      </c>
      <c r="R362" t="s">
        <v>1733</v>
      </c>
      <c r="S362" t="s">
        <v>1922</v>
      </c>
      <c r="T362" t="s">
        <v>502</v>
      </c>
      <c r="W362">
        <v>3618823858</v>
      </c>
      <c r="X362" t="s">
        <v>1826</v>
      </c>
      <c r="Y362" t="s">
        <v>1803</v>
      </c>
      <c r="Z362" t="s">
        <v>99</v>
      </c>
      <c r="AA362">
        <v>78471</v>
      </c>
      <c r="AH362" t="s">
        <v>1921</v>
      </c>
      <c r="AI362" t="s">
        <v>1727</v>
      </c>
      <c r="AJ362">
        <v>61</v>
      </c>
      <c r="AK362">
        <v>16339603</v>
      </c>
      <c r="AL362" t="b">
        <v>0</v>
      </c>
      <c r="AM362">
        <v>28.7159105</v>
      </c>
      <c r="AN362">
        <v>-97.065822699999998</v>
      </c>
      <c r="AO362" t="s">
        <v>1802</v>
      </c>
      <c r="AP362">
        <v>28.7159105</v>
      </c>
      <c r="AQ362">
        <v>-97.065822699999998</v>
      </c>
      <c r="AS362" t="s">
        <v>1727</v>
      </c>
      <c r="AT362">
        <v>421114</v>
      </c>
      <c r="AU362" t="s">
        <v>96</v>
      </c>
      <c r="AX362" t="s">
        <v>502</v>
      </c>
    </row>
    <row r="363" spans="1:50">
      <c r="A363" s="2">
        <v>4231133015</v>
      </c>
      <c r="B363">
        <v>1</v>
      </c>
      <c r="C363" s="1">
        <v>34354</v>
      </c>
      <c r="D363" s="1">
        <v>34355</v>
      </c>
      <c r="E363" s="1">
        <v>35085</v>
      </c>
      <c r="F363" t="s">
        <v>99</v>
      </c>
      <c r="G363" t="s">
        <v>1919</v>
      </c>
      <c r="H363" t="s">
        <v>1807</v>
      </c>
      <c r="I363" t="s">
        <v>1918</v>
      </c>
      <c r="J363">
        <v>5</v>
      </c>
      <c r="K363" t="s">
        <v>114</v>
      </c>
      <c r="L363">
        <v>6400</v>
      </c>
      <c r="M363">
        <v>6400</v>
      </c>
      <c r="N363" t="s">
        <v>1734</v>
      </c>
      <c r="O363" t="s">
        <v>107</v>
      </c>
      <c r="P363" t="s">
        <v>95</v>
      </c>
      <c r="Q363" t="s">
        <v>194</v>
      </c>
      <c r="R363" t="s">
        <v>1733</v>
      </c>
      <c r="S363" t="s">
        <v>114</v>
      </c>
      <c r="T363" t="s">
        <v>502</v>
      </c>
      <c r="W363">
        <v>3618823858</v>
      </c>
      <c r="X363" t="s">
        <v>1826</v>
      </c>
      <c r="Y363" t="s">
        <v>1803</v>
      </c>
      <c r="Z363" t="s">
        <v>99</v>
      </c>
      <c r="AA363">
        <v>78471</v>
      </c>
      <c r="AC363">
        <v>155</v>
      </c>
      <c r="AH363" t="s">
        <v>1920</v>
      </c>
      <c r="AI363" t="s">
        <v>1727</v>
      </c>
      <c r="AJ363">
        <v>189</v>
      </c>
      <c r="AK363">
        <v>16201364</v>
      </c>
      <c r="AL363" t="b">
        <v>0</v>
      </c>
      <c r="AM363">
        <v>28.574341</v>
      </c>
      <c r="AN363">
        <v>-98.387115100000003</v>
      </c>
      <c r="AO363" t="s">
        <v>1802</v>
      </c>
      <c r="AP363">
        <v>28.574341</v>
      </c>
      <c r="AQ363">
        <v>-98.387115100000003</v>
      </c>
      <c r="AS363" t="s">
        <v>1727</v>
      </c>
      <c r="AT363">
        <v>420355</v>
      </c>
      <c r="AU363" t="s">
        <v>96</v>
      </c>
      <c r="AV363" t="s">
        <v>164</v>
      </c>
      <c r="AW363" t="s">
        <v>163</v>
      </c>
      <c r="AX363" t="s">
        <v>502</v>
      </c>
    </row>
    <row r="364" spans="1:50">
      <c r="A364" s="2">
        <v>4231133014</v>
      </c>
      <c r="B364">
        <v>1</v>
      </c>
      <c r="C364" s="1">
        <v>34352</v>
      </c>
      <c r="D364" s="1">
        <v>34354</v>
      </c>
      <c r="E364" s="1">
        <v>35084</v>
      </c>
      <c r="F364" t="s">
        <v>99</v>
      </c>
      <c r="G364" t="s">
        <v>1919</v>
      </c>
      <c r="H364" t="s">
        <v>1807</v>
      </c>
      <c r="I364" t="s">
        <v>1918</v>
      </c>
      <c r="J364">
        <v>4</v>
      </c>
      <c r="K364" t="s">
        <v>356</v>
      </c>
      <c r="L364">
        <v>6400</v>
      </c>
      <c r="M364">
        <v>6400</v>
      </c>
      <c r="N364" t="s">
        <v>1734</v>
      </c>
      <c r="O364" t="s">
        <v>107</v>
      </c>
      <c r="P364" t="s">
        <v>95</v>
      </c>
      <c r="Q364" t="s">
        <v>194</v>
      </c>
      <c r="R364" t="s">
        <v>1733</v>
      </c>
      <c r="S364" t="s">
        <v>1917</v>
      </c>
      <c r="T364" t="s">
        <v>502</v>
      </c>
      <c r="W364">
        <v>3618823858</v>
      </c>
      <c r="X364" t="s">
        <v>1826</v>
      </c>
      <c r="Y364" t="s">
        <v>1803</v>
      </c>
      <c r="Z364" t="s">
        <v>99</v>
      </c>
      <c r="AA364">
        <v>78471</v>
      </c>
      <c r="AC364">
        <v>155</v>
      </c>
      <c r="AH364" t="s">
        <v>1916</v>
      </c>
      <c r="AI364" t="s">
        <v>1727</v>
      </c>
      <c r="AJ364">
        <v>189</v>
      </c>
      <c r="AK364">
        <v>18754167</v>
      </c>
      <c r="AL364" t="b">
        <v>0</v>
      </c>
      <c r="AM364">
        <v>28.5739363</v>
      </c>
      <c r="AN364">
        <v>-98.392119600000001</v>
      </c>
      <c r="AO364" t="s">
        <v>1802</v>
      </c>
      <c r="AP364">
        <v>28.5739363</v>
      </c>
      <c r="AQ364">
        <v>-98.392119600000001</v>
      </c>
      <c r="AR364">
        <v>13838</v>
      </c>
      <c r="AS364" t="s">
        <v>1727</v>
      </c>
      <c r="AT364">
        <v>420249</v>
      </c>
      <c r="AU364" t="s">
        <v>96</v>
      </c>
      <c r="AV364" t="s">
        <v>164</v>
      </c>
      <c r="AW364" t="s">
        <v>163</v>
      </c>
      <c r="AX364" t="s">
        <v>502</v>
      </c>
    </row>
    <row r="365" spans="1:50" hidden="1">
      <c r="A365" s="2">
        <v>4203931349</v>
      </c>
      <c r="B365">
        <v>3</v>
      </c>
      <c r="C365" s="1">
        <v>34232</v>
      </c>
      <c r="D365" s="1">
        <v>34240</v>
      </c>
      <c r="E365" s="1">
        <v>34970</v>
      </c>
      <c r="F365" t="s">
        <v>99</v>
      </c>
      <c r="G365" t="s">
        <v>112</v>
      </c>
      <c r="H365" t="s">
        <v>1807</v>
      </c>
      <c r="I365" t="s">
        <v>1534</v>
      </c>
      <c r="J365">
        <v>1</v>
      </c>
      <c r="K365" t="s">
        <v>1915</v>
      </c>
      <c r="L365">
        <v>13477</v>
      </c>
      <c r="M365">
        <v>13477</v>
      </c>
      <c r="N365" t="s">
        <v>1871</v>
      </c>
      <c r="O365" t="s">
        <v>93</v>
      </c>
      <c r="P365" t="s">
        <v>95</v>
      </c>
      <c r="Q365" t="s">
        <v>194</v>
      </c>
      <c r="R365" t="s">
        <v>1733</v>
      </c>
      <c r="S365" t="s">
        <v>114</v>
      </c>
      <c r="T365" t="s">
        <v>502</v>
      </c>
      <c r="W365">
        <v>3618823858</v>
      </c>
      <c r="X365" t="s">
        <v>1826</v>
      </c>
      <c r="Y365" t="s">
        <v>1803</v>
      </c>
      <c r="Z365" t="s">
        <v>99</v>
      </c>
      <c r="AA365">
        <v>78471</v>
      </c>
      <c r="AC365">
        <v>65</v>
      </c>
      <c r="AH365" t="s">
        <v>1914</v>
      </c>
      <c r="AI365" t="s">
        <v>1727</v>
      </c>
      <c r="AJ365">
        <v>26</v>
      </c>
      <c r="AK365">
        <v>16764023</v>
      </c>
      <c r="AL365" t="b">
        <v>0</v>
      </c>
      <c r="AM365">
        <v>28.995428100000002</v>
      </c>
      <c r="AN365">
        <v>-95.6966331</v>
      </c>
      <c r="AO365" t="s">
        <v>1802</v>
      </c>
      <c r="AP365">
        <v>28.995428100000002</v>
      </c>
      <c r="AQ365">
        <v>-95.6966331</v>
      </c>
      <c r="AR365">
        <v>147225</v>
      </c>
      <c r="AS365" t="s">
        <v>1727</v>
      </c>
      <c r="AT365">
        <v>416217</v>
      </c>
      <c r="AU365" t="s">
        <v>108</v>
      </c>
      <c r="AX365" t="s">
        <v>502</v>
      </c>
    </row>
    <row r="366" spans="1:50" hidden="1">
      <c r="A366" s="2">
        <v>4201530139</v>
      </c>
      <c r="B366">
        <v>3</v>
      </c>
      <c r="C366" s="1">
        <v>34187</v>
      </c>
      <c r="D366" s="1">
        <v>34191</v>
      </c>
      <c r="E366" s="1">
        <v>34921</v>
      </c>
      <c r="F366" t="s">
        <v>99</v>
      </c>
      <c r="G366" t="s">
        <v>236</v>
      </c>
      <c r="H366" t="s">
        <v>1807</v>
      </c>
      <c r="I366" t="s">
        <v>744</v>
      </c>
      <c r="J366">
        <v>1</v>
      </c>
      <c r="K366" t="s">
        <v>356</v>
      </c>
      <c r="L366">
        <v>11082</v>
      </c>
      <c r="M366">
        <v>11082</v>
      </c>
      <c r="N366" t="s">
        <v>1835</v>
      </c>
      <c r="O366" t="s">
        <v>93</v>
      </c>
      <c r="P366" t="s">
        <v>95</v>
      </c>
      <c r="Q366" t="s">
        <v>94</v>
      </c>
      <c r="R366" t="s">
        <v>1733</v>
      </c>
      <c r="S366" t="s">
        <v>1876</v>
      </c>
      <c r="T366" t="s">
        <v>502</v>
      </c>
      <c r="W366">
        <v>3618823858</v>
      </c>
      <c r="X366" t="s">
        <v>1826</v>
      </c>
      <c r="Y366" t="s">
        <v>1803</v>
      </c>
      <c r="Z366" t="s">
        <v>99</v>
      </c>
      <c r="AA366">
        <v>78471</v>
      </c>
      <c r="AH366" t="s">
        <v>1913</v>
      </c>
      <c r="AI366" t="s">
        <v>1727</v>
      </c>
      <c r="AJ366">
        <v>4</v>
      </c>
      <c r="AK366">
        <v>18728928</v>
      </c>
      <c r="AL366" t="b">
        <v>0</v>
      </c>
      <c r="AM366">
        <v>29.976056799999999</v>
      </c>
      <c r="AN366">
        <v>-96.340064900000002</v>
      </c>
      <c r="AO366" t="s">
        <v>1802</v>
      </c>
      <c r="AP366">
        <v>29.976056799999999</v>
      </c>
      <c r="AQ366">
        <v>-96.340064900000002</v>
      </c>
      <c r="AR366">
        <v>24861</v>
      </c>
      <c r="AS366" t="s">
        <v>1727</v>
      </c>
      <c r="AT366">
        <v>414657</v>
      </c>
      <c r="AU366" t="s">
        <v>108</v>
      </c>
      <c r="AV366" t="s">
        <v>181</v>
      </c>
      <c r="AX366" t="s">
        <v>502</v>
      </c>
    </row>
    <row r="367" spans="1:50">
      <c r="A367" s="2">
        <v>4207132006</v>
      </c>
      <c r="B367">
        <v>3</v>
      </c>
      <c r="C367" s="1">
        <v>34165</v>
      </c>
      <c r="D367" s="1">
        <v>34170</v>
      </c>
      <c r="E367" s="1">
        <v>34900</v>
      </c>
      <c r="F367" t="s">
        <v>99</v>
      </c>
      <c r="G367" t="s">
        <v>507</v>
      </c>
      <c r="H367" t="s">
        <v>1807</v>
      </c>
      <c r="I367" t="s">
        <v>522</v>
      </c>
      <c r="J367" t="s">
        <v>523</v>
      </c>
      <c r="K367" t="s">
        <v>1912</v>
      </c>
      <c r="L367">
        <v>3000</v>
      </c>
      <c r="M367">
        <v>3000</v>
      </c>
      <c r="N367" t="s">
        <v>1734</v>
      </c>
      <c r="O367" t="s">
        <v>1750</v>
      </c>
      <c r="P367" t="s">
        <v>95</v>
      </c>
      <c r="Q367" t="s">
        <v>485</v>
      </c>
      <c r="R367" t="s">
        <v>1733</v>
      </c>
      <c r="S367" t="s">
        <v>524</v>
      </c>
      <c r="T367" t="s">
        <v>502</v>
      </c>
      <c r="W367">
        <v>3618823858</v>
      </c>
      <c r="X367" t="s">
        <v>1826</v>
      </c>
      <c r="Y367" t="s">
        <v>1803</v>
      </c>
      <c r="Z367" t="s">
        <v>99</v>
      </c>
      <c r="AA367">
        <v>78471</v>
      </c>
      <c r="AH367" t="s">
        <v>1911</v>
      </c>
      <c r="AI367" t="s">
        <v>1727</v>
      </c>
      <c r="AJ367">
        <v>162</v>
      </c>
      <c r="AK367">
        <v>17818759</v>
      </c>
      <c r="AL367" t="b">
        <v>0</v>
      </c>
      <c r="AM367">
        <v>29.798506499999998</v>
      </c>
      <c r="AN367">
        <v>-94.655829699999998</v>
      </c>
      <c r="AO367" t="s">
        <v>1802</v>
      </c>
      <c r="AP367">
        <v>29.798506499999998</v>
      </c>
      <c r="AQ367">
        <v>-94.655829600000004</v>
      </c>
      <c r="AR367">
        <v>151980</v>
      </c>
      <c r="AS367" t="s">
        <v>1727</v>
      </c>
      <c r="AT367">
        <v>413909</v>
      </c>
      <c r="AU367" t="s">
        <v>108</v>
      </c>
      <c r="AX367" t="s">
        <v>502</v>
      </c>
    </row>
    <row r="368" spans="1:50">
      <c r="A368" s="2">
        <v>4240932423</v>
      </c>
      <c r="B368">
        <v>4</v>
      </c>
      <c r="C368" s="1">
        <v>34152</v>
      </c>
      <c r="D368" s="1">
        <v>34171</v>
      </c>
      <c r="E368" s="1">
        <v>34901</v>
      </c>
      <c r="F368" t="s">
        <v>99</v>
      </c>
      <c r="G368" t="s">
        <v>293</v>
      </c>
      <c r="H368" t="s">
        <v>1807</v>
      </c>
      <c r="I368" t="s">
        <v>1119</v>
      </c>
      <c r="J368" t="s">
        <v>497</v>
      </c>
      <c r="K368" t="s">
        <v>1910</v>
      </c>
      <c r="L368">
        <v>9800</v>
      </c>
      <c r="M368">
        <v>9800</v>
      </c>
      <c r="N368" t="s">
        <v>1734</v>
      </c>
      <c r="O368" t="s">
        <v>1823</v>
      </c>
      <c r="P368" t="s">
        <v>95</v>
      </c>
      <c r="Q368" t="s">
        <v>94</v>
      </c>
      <c r="R368" t="s">
        <v>1733</v>
      </c>
      <c r="S368" t="s">
        <v>1909</v>
      </c>
      <c r="T368" t="s">
        <v>502</v>
      </c>
      <c r="W368">
        <v>3618823858</v>
      </c>
      <c r="X368" t="s">
        <v>1826</v>
      </c>
      <c r="Y368" t="s">
        <v>1803</v>
      </c>
      <c r="Z368" t="s">
        <v>99</v>
      </c>
      <c r="AA368">
        <v>78471</v>
      </c>
      <c r="AH368" t="s">
        <v>1908</v>
      </c>
      <c r="AI368" t="s">
        <v>1727</v>
      </c>
      <c r="AJ368">
        <v>231</v>
      </c>
      <c r="AK368">
        <v>17153839</v>
      </c>
      <c r="AL368" t="b">
        <v>0</v>
      </c>
      <c r="AM368">
        <v>27.977489200000001</v>
      </c>
      <c r="AN368">
        <v>-97.260356200000004</v>
      </c>
      <c r="AO368" t="s">
        <v>1802</v>
      </c>
      <c r="AP368">
        <v>27.977489200000001</v>
      </c>
      <c r="AQ368">
        <v>-97.260356200000004</v>
      </c>
      <c r="AR368">
        <v>12696</v>
      </c>
      <c r="AS368" t="s">
        <v>1727</v>
      </c>
      <c r="AT368">
        <v>413763</v>
      </c>
      <c r="AU368" t="s">
        <v>96</v>
      </c>
      <c r="AX368" t="s">
        <v>502</v>
      </c>
    </row>
    <row r="369" spans="1:50" hidden="1">
      <c r="A369" s="2">
        <v>4240902504</v>
      </c>
      <c r="B369">
        <v>4</v>
      </c>
      <c r="C369" s="1">
        <v>34101</v>
      </c>
      <c r="D369" s="1">
        <v>34128</v>
      </c>
      <c r="E369" s="1">
        <v>34914</v>
      </c>
      <c r="F369" t="s">
        <v>99</v>
      </c>
      <c r="G369" t="s">
        <v>293</v>
      </c>
      <c r="H369" t="s">
        <v>1807</v>
      </c>
      <c r="I369" t="s">
        <v>1119</v>
      </c>
      <c r="J369" t="s">
        <v>323</v>
      </c>
      <c r="K369" t="s">
        <v>1910</v>
      </c>
      <c r="L369">
        <v>9800</v>
      </c>
      <c r="N369" t="s">
        <v>1741</v>
      </c>
      <c r="O369" t="s">
        <v>1823</v>
      </c>
      <c r="P369" t="s">
        <v>119</v>
      </c>
      <c r="Q369" t="s">
        <v>194</v>
      </c>
      <c r="R369" t="s">
        <v>1733</v>
      </c>
      <c r="S369" t="s">
        <v>1909</v>
      </c>
      <c r="T369" t="s">
        <v>502</v>
      </c>
      <c r="U369" s="1">
        <v>34184</v>
      </c>
      <c r="X369" t="s">
        <v>1826</v>
      </c>
      <c r="Y369" t="s">
        <v>1803</v>
      </c>
      <c r="Z369" t="s">
        <v>99</v>
      </c>
      <c r="AA369">
        <v>78471</v>
      </c>
      <c r="AH369" t="s">
        <v>1908</v>
      </c>
      <c r="AJ369">
        <v>231</v>
      </c>
      <c r="AK369">
        <v>17446322</v>
      </c>
      <c r="AM369">
        <v>27.976408200000002</v>
      </c>
      <c r="AN369">
        <v>-97.258757799999998</v>
      </c>
      <c r="AO369" t="s">
        <v>1802</v>
      </c>
      <c r="AP369">
        <v>27.976408200000002</v>
      </c>
      <c r="AQ369">
        <v>-97.258757799999998</v>
      </c>
      <c r="AR369">
        <v>8793</v>
      </c>
      <c r="AS369" t="s">
        <v>1727</v>
      </c>
      <c r="AT369">
        <v>411353</v>
      </c>
      <c r="AU369" t="s">
        <v>96</v>
      </c>
      <c r="AX369" t="s">
        <v>502</v>
      </c>
    </row>
    <row r="370" spans="1:50" hidden="1">
      <c r="A370" s="2">
        <v>4212330950</v>
      </c>
      <c r="B370">
        <v>2</v>
      </c>
      <c r="C370" s="1">
        <v>34079</v>
      </c>
      <c r="D370" s="1">
        <v>34081</v>
      </c>
      <c r="E370" s="1">
        <v>34811</v>
      </c>
      <c r="F370" t="s">
        <v>99</v>
      </c>
      <c r="G370" t="s">
        <v>275</v>
      </c>
      <c r="H370" t="s">
        <v>1807</v>
      </c>
      <c r="I370" t="s">
        <v>518</v>
      </c>
      <c r="J370">
        <v>5</v>
      </c>
      <c r="K370" t="s">
        <v>162</v>
      </c>
      <c r="L370">
        <v>5412</v>
      </c>
      <c r="M370">
        <v>5412</v>
      </c>
      <c r="N370" t="s">
        <v>1835</v>
      </c>
      <c r="O370" t="s">
        <v>1823</v>
      </c>
      <c r="P370" t="s">
        <v>95</v>
      </c>
      <c r="Q370" t="s">
        <v>94</v>
      </c>
      <c r="R370" t="s">
        <v>1733</v>
      </c>
      <c r="S370" t="s">
        <v>1907</v>
      </c>
      <c r="T370" t="s">
        <v>502</v>
      </c>
      <c r="W370">
        <v>3618823858</v>
      </c>
      <c r="X370" t="s">
        <v>1826</v>
      </c>
      <c r="Y370" t="s">
        <v>1803</v>
      </c>
      <c r="Z370" t="s">
        <v>99</v>
      </c>
      <c r="AA370">
        <v>78471</v>
      </c>
      <c r="AH370" t="s">
        <v>1851</v>
      </c>
      <c r="AI370" t="s">
        <v>1727</v>
      </c>
      <c r="AJ370">
        <v>153</v>
      </c>
      <c r="AK370">
        <v>18249518</v>
      </c>
      <c r="AL370" t="b">
        <v>0</v>
      </c>
      <c r="AM370">
        <v>28.948034700000001</v>
      </c>
      <c r="AN370">
        <v>-97.338719699999999</v>
      </c>
      <c r="AO370" t="s">
        <v>1802</v>
      </c>
      <c r="AP370">
        <v>28.948034700000001</v>
      </c>
      <c r="AQ370">
        <v>-97.338719699999999</v>
      </c>
      <c r="AR370">
        <v>145447</v>
      </c>
      <c r="AS370" t="s">
        <v>1727</v>
      </c>
      <c r="AT370">
        <v>410876</v>
      </c>
      <c r="AU370" t="s">
        <v>96</v>
      </c>
      <c r="AV370" t="s">
        <v>164</v>
      </c>
      <c r="AW370" t="s">
        <v>163</v>
      </c>
      <c r="AX370" t="s">
        <v>502</v>
      </c>
    </row>
    <row r="371" spans="1:50" hidden="1">
      <c r="A371" s="2">
        <v>4201530139</v>
      </c>
      <c r="B371">
        <v>3</v>
      </c>
      <c r="C371" s="1">
        <v>34061</v>
      </c>
      <c r="D371" s="1">
        <v>34065</v>
      </c>
      <c r="E371" s="1">
        <v>34795</v>
      </c>
      <c r="F371" t="s">
        <v>99</v>
      </c>
      <c r="G371" t="s">
        <v>236</v>
      </c>
      <c r="H371" t="s">
        <v>1807</v>
      </c>
      <c r="I371" t="s">
        <v>744</v>
      </c>
      <c r="J371">
        <v>1</v>
      </c>
      <c r="K371" t="s">
        <v>356</v>
      </c>
      <c r="L371">
        <v>11082</v>
      </c>
      <c r="M371">
        <v>11082</v>
      </c>
      <c r="N371" t="s">
        <v>1871</v>
      </c>
      <c r="O371" t="s">
        <v>107</v>
      </c>
      <c r="P371" t="s">
        <v>95</v>
      </c>
      <c r="Q371" t="s">
        <v>94</v>
      </c>
      <c r="R371" t="s">
        <v>1733</v>
      </c>
      <c r="S371" t="s">
        <v>640</v>
      </c>
      <c r="T371" t="s">
        <v>502</v>
      </c>
      <c r="W371">
        <v>3618823858</v>
      </c>
      <c r="X371" t="s">
        <v>1826</v>
      </c>
      <c r="Y371" t="s">
        <v>1803</v>
      </c>
      <c r="Z371" t="s">
        <v>99</v>
      </c>
      <c r="AA371">
        <v>78471</v>
      </c>
      <c r="AH371" t="s">
        <v>1906</v>
      </c>
      <c r="AI371" t="s">
        <v>1727</v>
      </c>
      <c r="AJ371">
        <v>4</v>
      </c>
      <c r="AK371">
        <v>18728928</v>
      </c>
      <c r="AL371" t="b">
        <v>0</v>
      </c>
      <c r="AM371">
        <v>29.976056799999999</v>
      </c>
      <c r="AN371">
        <v>-96.340064900000002</v>
      </c>
      <c r="AO371" t="s">
        <v>1802</v>
      </c>
      <c r="AP371">
        <v>29.976056799999999</v>
      </c>
      <c r="AQ371">
        <v>-96.340064900000002</v>
      </c>
      <c r="AR371">
        <v>24861</v>
      </c>
      <c r="AS371" t="s">
        <v>1727</v>
      </c>
      <c r="AT371">
        <v>410434</v>
      </c>
      <c r="AU371" t="s">
        <v>108</v>
      </c>
      <c r="AV371" t="s">
        <v>181</v>
      </c>
      <c r="AX371" t="s">
        <v>502</v>
      </c>
    </row>
    <row r="372" spans="1:50" hidden="1">
      <c r="A372" s="2">
        <v>4208931010</v>
      </c>
      <c r="B372">
        <v>3</v>
      </c>
      <c r="C372" s="1">
        <v>34046</v>
      </c>
      <c r="D372" s="1">
        <v>34047</v>
      </c>
      <c r="E372" s="1">
        <v>34777</v>
      </c>
      <c r="F372" t="s">
        <v>99</v>
      </c>
      <c r="G372" t="s">
        <v>179</v>
      </c>
      <c r="H372" t="s">
        <v>1807</v>
      </c>
      <c r="I372" t="s">
        <v>1905</v>
      </c>
      <c r="J372">
        <v>1</v>
      </c>
      <c r="K372" t="s">
        <v>356</v>
      </c>
      <c r="L372">
        <v>9600</v>
      </c>
      <c r="M372">
        <v>9600</v>
      </c>
      <c r="N372" t="s">
        <v>1871</v>
      </c>
      <c r="O372" t="s">
        <v>93</v>
      </c>
      <c r="P372" t="s">
        <v>95</v>
      </c>
      <c r="Q372" t="s">
        <v>94</v>
      </c>
      <c r="R372" t="s">
        <v>1733</v>
      </c>
      <c r="S372" t="s">
        <v>114</v>
      </c>
      <c r="T372" t="s">
        <v>502</v>
      </c>
      <c r="W372">
        <v>3618823858</v>
      </c>
      <c r="X372" t="s">
        <v>1826</v>
      </c>
      <c r="Y372" t="s">
        <v>1803</v>
      </c>
      <c r="Z372" t="s">
        <v>99</v>
      </c>
      <c r="AA372">
        <v>78471</v>
      </c>
      <c r="AH372" t="s">
        <v>1904</v>
      </c>
      <c r="AI372" t="s">
        <v>1727</v>
      </c>
      <c r="AJ372">
        <v>215</v>
      </c>
      <c r="AK372">
        <v>17582610</v>
      </c>
      <c r="AL372" t="b">
        <v>0</v>
      </c>
      <c r="AM372">
        <v>29.525456999999999</v>
      </c>
      <c r="AN372">
        <v>-96.705159100000003</v>
      </c>
      <c r="AO372" t="s">
        <v>1802</v>
      </c>
      <c r="AP372">
        <v>29.525456999999999</v>
      </c>
      <c r="AQ372">
        <v>-96.705159100000003</v>
      </c>
      <c r="AR372">
        <v>25782</v>
      </c>
      <c r="AS372" t="s">
        <v>1727</v>
      </c>
      <c r="AT372">
        <v>409762</v>
      </c>
      <c r="AU372" t="s">
        <v>108</v>
      </c>
      <c r="AV372" t="s">
        <v>181</v>
      </c>
      <c r="AX372" t="s">
        <v>502</v>
      </c>
    </row>
    <row r="373" spans="1:50" hidden="1">
      <c r="A373" s="2">
        <v>4208930480</v>
      </c>
      <c r="B373">
        <v>3</v>
      </c>
      <c r="C373" s="1">
        <v>34036</v>
      </c>
      <c r="D373" s="1">
        <v>34057</v>
      </c>
      <c r="E373" s="1">
        <v>34787</v>
      </c>
      <c r="F373" t="s">
        <v>99</v>
      </c>
      <c r="G373" t="s">
        <v>179</v>
      </c>
      <c r="H373" t="s">
        <v>1807</v>
      </c>
      <c r="I373" t="s">
        <v>1540</v>
      </c>
      <c r="J373">
        <v>1</v>
      </c>
      <c r="K373" t="s">
        <v>1541</v>
      </c>
      <c r="L373">
        <v>9630</v>
      </c>
      <c r="N373" t="s">
        <v>1871</v>
      </c>
      <c r="O373" t="s">
        <v>93</v>
      </c>
      <c r="P373" t="s">
        <v>119</v>
      </c>
      <c r="Q373" t="s">
        <v>194</v>
      </c>
      <c r="R373" t="s">
        <v>1733</v>
      </c>
      <c r="S373" t="s">
        <v>1494</v>
      </c>
      <c r="T373" t="s">
        <v>502</v>
      </c>
      <c r="W373">
        <v>3618823858</v>
      </c>
      <c r="X373" t="s">
        <v>1826</v>
      </c>
      <c r="Y373" t="s">
        <v>1803</v>
      </c>
      <c r="Z373" t="s">
        <v>99</v>
      </c>
      <c r="AA373">
        <v>78471</v>
      </c>
      <c r="AH373" t="s">
        <v>1842</v>
      </c>
      <c r="AJ373">
        <v>44</v>
      </c>
      <c r="AK373">
        <v>16850871</v>
      </c>
      <c r="AL373" t="b">
        <v>0</v>
      </c>
      <c r="AM373">
        <v>29.709735299999998</v>
      </c>
      <c r="AN373">
        <v>-96.535956600000006</v>
      </c>
      <c r="AO373" t="s">
        <v>1802</v>
      </c>
      <c r="AP373">
        <v>29.711618600000001</v>
      </c>
      <c r="AQ373">
        <v>-96.540496700000006</v>
      </c>
      <c r="AR373">
        <v>144825</v>
      </c>
      <c r="AS373" t="s">
        <v>1727</v>
      </c>
      <c r="AT373">
        <v>409630</v>
      </c>
      <c r="AU373" t="s">
        <v>108</v>
      </c>
      <c r="AV373" t="s">
        <v>181</v>
      </c>
      <c r="AX373" t="s">
        <v>502</v>
      </c>
    </row>
    <row r="374" spans="1:50" hidden="1">
      <c r="A374" s="2">
        <v>4201530472</v>
      </c>
      <c r="B374">
        <v>3</v>
      </c>
      <c r="C374" s="1">
        <v>33938</v>
      </c>
      <c r="D374" s="1">
        <v>33946</v>
      </c>
      <c r="E374" s="1">
        <v>34676</v>
      </c>
      <c r="F374" t="s">
        <v>99</v>
      </c>
      <c r="G374" t="s">
        <v>236</v>
      </c>
      <c r="H374" t="s">
        <v>1807</v>
      </c>
      <c r="I374" t="s">
        <v>1228</v>
      </c>
      <c r="J374">
        <v>6</v>
      </c>
      <c r="K374" t="s">
        <v>1903</v>
      </c>
      <c r="L374">
        <v>10418</v>
      </c>
      <c r="M374">
        <v>10418</v>
      </c>
      <c r="N374" t="s">
        <v>1871</v>
      </c>
      <c r="O374" t="s">
        <v>1823</v>
      </c>
      <c r="P374" t="s">
        <v>95</v>
      </c>
      <c r="Q374" t="s">
        <v>194</v>
      </c>
      <c r="R374" t="s">
        <v>1733</v>
      </c>
      <c r="S374" t="s">
        <v>1896</v>
      </c>
      <c r="T374" t="s">
        <v>502</v>
      </c>
      <c r="W374">
        <v>3618823858</v>
      </c>
      <c r="X374" t="s">
        <v>1826</v>
      </c>
      <c r="Y374" t="s">
        <v>1803</v>
      </c>
      <c r="Z374" t="s">
        <v>99</v>
      </c>
      <c r="AA374">
        <v>78471</v>
      </c>
      <c r="AH374" t="s">
        <v>1902</v>
      </c>
      <c r="AI374" t="s">
        <v>1727</v>
      </c>
      <c r="AJ374">
        <v>308</v>
      </c>
      <c r="AK374">
        <v>18684306</v>
      </c>
      <c r="AL374" t="b">
        <v>0</v>
      </c>
      <c r="AM374">
        <v>29.892522199999998</v>
      </c>
      <c r="AN374">
        <v>-96.394109900000004</v>
      </c>
      <c r="AO374" t="s">
        <v>1802</v>
      </c>
      <c r="AP374">
        <v>29.892522199999998</v>
      </c>
      <c r="AQ374">
        <v>-96.394109900000004</v>
      </c>
      <c r="AR374">
        <v>18896</v>
      </c>
      <c r="AS374" t="s">
        <v>1727</v>
      </c>
      <c r="AT374">
        <v>406669</v>
      </c>
      <c r="AU374" t="s">
        <v>108</v>
      </c>
      <c r="AV374" t="s">
        <v>181</v>
      </c>
      <c r="AX374" t="s">
        <v>502</v>
      </c>
    </row>
    <row r="375" spans="1:50" hidden="1">
      <c r="A375" s="2">
        <v>4201530291</v>
      </c>
      <c r="B375">
        <v>3</v>
      </c>
      <c r="C375" s="1">
        <v>33927</v>
      </c>
      <c r="D375" s="1">
        <v>33941</v>
      </c>
      <c r="E375" s="1">
        <v>34671</v>
      </c>
      <c r="F375" t="s">
        <v>99</v>
      </c>
      <c r="G375" t="s">
        <v>236</v>
      </c>
      <c r="H375" t="s">
        <v>1807</v>
      </c>
      <c r="I375" t="s">
        <v>1901</v>
      </c>
      <c r="J375">
        <v>1</v>
      </c>
      <c r="L375">
        <v>11013</v>
      </c>
      <c r="M375">
        <v>11013</v>
      </c>
      <c r="N375" t="s">
        <v>1871</v>
      </c>
      <c r="O375" t="s">
        <v>93</v>
      </c>
      <c r="P375" t="s">
        <v>95</v>
      </c>
      <c r="Q375" t="s">
        <v>194</v>
      </c>
      <c r="R375" t="s">
        <v>1733</v>
      </c>
      <c r="S375" t="s">
        <v>1896</v>
      </c>
      <c r="T375" t="s">
        <v>502</v>
      </c>
      <c r="W375">
        <v>3618823858</v>
      </c>
      <c r="X375" t="s">
        <v>1826</v>
      </c>
      <c r="Y375" t="s">
        <v>1803</v>
      </c>
      <c r="Z375" t="s">
        <v>99</v>
      </c>
      <c r="AA375">
        <v>78471</v>
      </c>
      <c r="AH375" t="s">
        <v>1900</v>
      </c>
      <c r="AI375" t="s">
        <v>1727</v>
      </c>
      <c r="AJ375">
        <v>308</v>
      </c>
      <c r="AK375">
        <v>17253195</v>
      </c>
      <c r="AL375" t="b">
        <v>0</v>
      </c>
      <c r="AM375">
        <v>29.891084899999999</v>
      </c>
      <c r="AN375">
        <v>-96.396655199999998</v>
      </c>
      <c r="AO375" t="s">
        <v>1802</v>
      </c>
      <c r="AP375">
        <v>29.891084899999999</v>
      </c>
      <c r="AQ375">
        <v>-96.396655199999998</v>
      </c>
      <c r="AR375">
        <v>23677</v>
      </c>
      <c r="AS375" t="s">
        <v>1727</v>
      </c>
      <c r="AT375">
        <v>406365</v>
      </c>
      <c r="AU375" t="s">
        <v>108</v>
      </c>
      <c r="AV375" t="s">
        <v>181</v>
      </c>
      <c r="AX375" t="s">
        <v>502</v>
      </c>
    </row>
    <row r="376" spans="1:50" hidden="1">
      <c r="A376" s="2">
        <v>4208930321</v>
      </c>
      <c r="B376">
        <v>3</v>
      </c>
      <c r="C376" s="1">
        <v>33927</v>
      </c>
      <c r="D376" s="1">
        <v>33941</v>
      </c>
      <c r="E376" s="1">
        <v>34671</v>
      </c>
      <c r="F376" t="s">
        <v>99</v>
      </c>
      <c r="G376" t="s">
        <v>179</v>
      </c>
      <c r="H376" t="s">
        <v>1807</v>
      </c>
      <c r="I376" t="s">
        <v>1546</v>
      </c>
      <c r="J376">
        <v>1</v>
      </c>
      <c r="K376" t="s">
        <v>1899</v>
      </c>
      <c r="L376">
        <v>8356</v>
      </c>
      <c r="M376">
        <v>8356</v>
      </c>
      <c r="N376" t="s">
        <v>1835</v>
      </c>
      <c r="O376" t="s">
        <v>93</v>
      </c>
      <c r="P376" t="s">
        <v>95</v>
      </c>
      <c r="Q376" t="s">
        <v>94</v>
      </c>
      <c r="R376" t="s">
        <v>1733</v>
      </c>
      <c r="S376" t="s">
        <v>1898</v>
      </c>
      <c r="T376" t="s">
        <v>502</v>
      </c>
      <c r="W376">
        <v>3618823858</v>
      </c>
      <c r="X376" t="s">
        <v>1826</v>
      </c>
      <c r="Y376" t="s">
        <v>1803</v>
      </c>
      <c r="Z376" t="s">
        <v>99</v>
      </c>
      <c r="AA376">
        <v>78471</v>
      </c>
      <c r="AC376">
        <v>55</v>
      </c>
      <c r="AH376" t="s">
        <v>1897</v>
      </c>
      <c r="AI376" t="s">
        <v>1727</v>
      </c>
      <c r="AJ376">
        <v>283</v>
      </c>
      <c r="AK376">
        <v>16030963</v>
      </c>
      <c r="AL376" t="b">
        <v>0</v>
      </c>
      <c r="AM376">
        <v>29.5265874</v>
      </c>
      <c r="AN376">
        <v>-96.583928400000005</v>
      </c>
      <c r="AO376" t="s">
        <v>1802</v>
      </c>
      <c r="AP376">
        <v>29.5265874</v>
      </c>
      <c r="AQ376">
        <v>-96.583928400000005</v>
      </c>
      <c r="AR376">
        <v>58664</v>
      </c>
      <c r="AS376" t="s">
        <v>1727</v>
      </c>
      <c r="AT376">
        <v>406366</v>
      </c>
      <c r="AU376" t="s">
        <v>108</v>
      </c>
      <c r="AV376" t="s">
        <v>181</v>
      </c>
      <c r="AX376" t="s">
        <v>502</v>
      </c>
    </row>
    <row r="377" spans="1:50" hidden="1">
      <c r="A377" s="2">
        <v>4201530216</v>
      </c>
      <c r="B377">
        <v>3</v>
      </c>
      <c r="C377" s="1">
        <v>33920</v>
      </c>
      <c r="D377" s="1">
        <v>33920</v>
      </c>
      <c r="E377" s="1">
        <v>34650</v>
      </c>
      <c r="F377" t="s">
        <v>99</v>
      </c>
      <c r="G377" t="s">
        <v>236</v>
      </c>
      <c r="H377" t="s">
        <v>1807</v>
      </c>
      <c r="I377" t="s">
        <v>1548</v>
      </c>
      <c r="J377">
        <v>2</v>
      </c>
      <c r="K377" t="s">
        <v>356</v>
      </c>
      <c r="L377">
        <v>10415</v>
      </c>
      <c r="M377">
        <v>10415</v>
      </c>
      <c r="N377" t="s">
        <v>1835</v>
      </c>
      <c r="O377" t="s">
        <v>93</v>
      </c>
      <c r="P377" t="s">
        <v>95</v>
      </c>
      <c r="Q377" t="s">
        <v>194</v>
      </c>
      <c r="R377" t="s">
        <v>1733</v>
      </c>
      <c r="S377" t="s">
        <v>1896</v>
      </c>
      <c r="T377" t="s">
        <v>502</v>
      </c>
      <c r="W377">
        <v>3618823858</v>
      </c>
      <c r="X377" t="s">
        <v>1826</v>
      </c>
      <c r="Y377" t="s">
        <v>1803</v>
      </c>
      <c r="Z377" t="s">
        <v>99</v>
      </c>
      <c r="AA377">
        <v>78471</v>
      </c>
      <c r="AH377" t="s">
        <v>1895</v>
      </c>
      <c r="AI377" t="s">
        <v>1727</v>
      </c>
      <c r="AJ377">
        <v>403</v>
      </c>
      <c r="AK377">
        <v>16645406</v>
      </c>
      <c r="AL377" t="b">
        <v>0</v>
      </c>
      <c r="AM377">
        <v>29.931153800000001</v>
      </c>
      <c r="AN377">
        <v>-96.377984299999994</v>
      </c>
      <c r="AO377" t="s">
        <v>1802</v>
      </c>
      <c r="AP377">
        <v>29.931153800000001</v>
      </c>
      <c r="AQ377">
        <v>-96.377984299999994</v>
      </c>
      <c r="AR377">
        <v>142927</v>
      </c>
      <c r="AS377" t="s">
        <v>1727</v>
      </c>
      <c r="AT377">
        <v>406047</v>
      </c>
      <c r="AU377" t="s">
        <v>108</v>
      </c>
      <c r="AV377" t="s">
        <v>181</v>
      </c>
      <c r="AX377" t="s">
        <v>502</v>
      </c>
    </row>
    <row r="378" spans="1:50" hidden="1">
      <c r="A378" s="2">
        <v>4246932241</v>
      </c>
      <c r="B378">
        <v>2</v>
      </c>
      <c r="C378" s="1">
        <v>33875</v>
      </c>
      <c r="D378" s="1">
        <v>33882</v>
      </c>
      <c r="E378" s="1">
        <v>34612</v>
      </c>
      <c r="F378" t="s">
        <v>99</v>
      </c>
      <c r="G378" t="s">
        <v>91</v>
      </c>
      <c r="H378" t="s">
        <v>1807</v>
      </c>
      <c r="I378" t="s">
        <v>570</v>
      </c>
      <c r="J378">
        <v>6</v>
      </c>
      <c r="L378">
        <v>7748</v>
      </c>
      <c r="M378">
        <v>7748</v>
      </c>
      <c r="N378" t="s">
        <v>1871</v>
      </c>
      <c r="O378" t="s">
        <v>107</v>
      </c>
      <c r="P378" t="s">
        <v>95</v>
      </c>
      <c r="Q378" t="s">
        <v>194</v>
      </c>
      <c r="R378" t="s">
        <v>1733</v>
      </c>
      <c r="S378" t="s">
        <v>1894</v>
      </c>
      <c r="T378" t="s">
        <v>502</v>
      </c>
      <c r="W378">
        <v>3618823858</v>
      </c>
      <c r="X378" t="s">
        <v>1826</v>
      </c>
      <c r="Y378" t="s">
        <v>1803</v>
      </c>
      <c r="Z378" t="s">
        <v>99</v>
      </c>
      <c r="AA378">
        <v>78471</v>
      </c>
      <c r="AH378" t="s">
        <v>1893</v>
      </c>
      <c r="AI378" t="s">
        <v>1727</v>
      </c>
      <c r="AJ378">
        <v>34</v>
      </c>
      <c r="AK378">
        <v>17364415</v>
      </c>
      <c r="AL378" t="b">
        <v>0</v>
      </c>
      <c r="AM378">
        <v>28.626277000000002</v>
      </c>
      <c r="AN378">
        <v>-96.900074700000005</v>
      </c>
      <c r="AO378" t="s">
        <v>1802</v>
      </c>
      <c r="AP378">
        <v>28.626277000000002</v>
      </c>
      <c r="AQ378">
        <v>-96.900074700000005</v>
      </c>
      <c r="AR378">
        <v>6870</v>
      </c>
      <c r="AS378" t="s">
        <v>1727</v>
      </c>
      <c r="AT378">
        <v>403951</v>
      </c>
      <c r="AU378" t="s">
        <v>96</v>
      </c>
      <c r="AX378" t="s">
        <v>502</v>
      </c>
    </row>
    <row r="379" spans="1:50" hidden="1">
      <c r="A379" s="2">
        <v>4207131688</v>
      </c>
      <c r="B379">
        <v>3</v>
      </c>
      <c r="C379" s="1">
        <v>33872</v>
      </c>
      <c r="D379" s="1">
        <v>33876</v>
      </c>
      <c r="E379" s="1">
        <v>34606</v>
      </c>
      <c r="F379" t="s">
        <v>99</v>
      </c>
      <c r="G379" t="s">
        <v>507</v>
      </c>
      <c r="H379" t="s">
        <v>1807</v>
      </c>
      <c r="I379" t="s">
        <v>1180</v>
      </c>
      <c r="J379">
        <v>2</v>
      </c>
      <c r="K379" t="s">
        <v>1181</v>
      </c>
      <c r="L379">
        <v>9200</v>
      </c>
      <c r="M379">
        <v>9200</v>
      </c>
      <c r="N379" t="s">
        <v>1835</v>
      </c>
      <c r="O379" t="s">
        <v>1823</v>
      </c>
      <c r="P379" t="s">
        <v>95</v>
      </c>
      <c r="Q379" t="s">
        <v>94</v>
      </c>
      <c r="R379" t="s">
        <v>1733</v>
      </c>
      <c r="S379" t="s">
        <v>1892</v>
      </c>
      <c r="T379" t="s">
        <v>502</v>
      </c>
      <c r="W379">
        <v>3618823858</v>
      </c>
      <c r="X379" t="s">
        <v>1826</v>
      </c>
      <c r="Y379" t="s">
        <v>1803</v>
      </c>
      <c r="Z379" t="s">
        <v>99</v>
      </c>
      <c r="AA379">
        <v>78471</v>
      </c>
      <c r="AH379" t="s">
        <v>1891</v>
      </c>
      <c r="AI379" t="s">
        <v>1727</v>
      </c>
      <c r="AJ379">
        <v>48</v>
      </c>
      <c r="AK379">
        <v>17586774</v>
      </c>
      <c r="AL379" t="b">
        <v>0</v>
      </c>
      <c r="AM379">
        <v>29.8033812</v>
      </c>
      <c r="AN379">
        <v>-94.651257099999995</v>
      </c>
      <c r="AO379" t="s">
        <v>1802</v>
      </c>
      <c r="AP379">
        <v>29.8033812</v>
      </c>
      <c r="AQ379">
        <v>-94.651257099999995</v>
      </c>
      <c r="AR379">
        <v>201104</v>
      </c>
      <c r="AS379" t="s">
        <v>1727</v>
      </c>
      <c r="AT379">
        <v>403915</v>
      </c>
      <c r="AU379" t="s">
        <v>108</v>
      </c>
      <c r="AX379" t="s">
        <v>502</v>
      </c>
    </row>
    <row r="380" spans="1:50" hidden="1">
      <c r="A380" s="2">
        <v>4235531206</v>
      </c>
      <c r="B380">
        <v>4</v>
      </c>
      <c r="C380" s="1">
        <v>33862</v>
      </c>
      <c r="D380" s="1">
        <v>33921</v>
      </c>
      <c r="E380" s="1">
        <v>34651</v>
      </c>
      <c r="F380" t="s">
        <v>99</v>
      </c>
      <c r="G380" t="s">
        <v>363</v>
      </c>
      <c r="H380" t="s">
        <v>1807</v>
      </c>
      <c r="I380" t="s">
        <v>1890</v>
      </c>
      <c r="J380">
        <v>1</v>
      </c>
      <c r="K380" t="s">
        <v>1880</v>
      </c>
      <c r="L380">
        <v>10212</v>
      </c>
      <c r="N380" t="s">
        <v>1835</v>
      </c>
      <c r="O380" t="s">
        <v>1823</v>
      </c>
      <c r="P380" t="s">
        <v>119</v>
      </c>
      <c r="Q380" t="s">
        <v>94</v>
      </c>
      <c r="R380" t="s">
        <v>1733</v>
      </c>
      <c r="S380" t="s">
        <v>1879</v>
      </c>
      <c r="T380" t="s">
        <v>502</v>
      </c>
      <c r="W380">
        <v>3618823858</v>
      </c>
      <c r="X380" t="s">
        <v>1826</v>
      </c>
      <c r="Y380" t="s">
        <v>1803</v>
      </c>
      <c r="Z380" t="s">
        <v>99</v>
      </c>
      <c r="AA380">
        <v>78471</v>
      </c>
      <c r="AH380" t="s">
        <v>1889</v>
      </c>
      <c r="AJ380">
        <v>2522</v>
      </c>
      <c r="AK380">
        <v>16248950</v>
      </c>
      <c r="AL380" t="b">
        <v>0</v>
      </c>
      <c r="AM380">
        <v>27.890346699999998</v>
      </c>
      <c r="AN380">
        <v>-97.110253499999999</v>
      </c>
      <c r="AO380" t="s">
        <v>1802</v>
      </c>
      <c r="AP380">
        <v>27.8876773</v>
      </c>
      <c r="AQ380">
        <v>-97.106681800000004</v>
      </c>
      <c r="AR380">
        <v>142269</v>
      </c>
      <c r="AS380" t="s">
        <v>1727</v>
      </c>
      <c r="AT380">
        <v>403803</v>
      </c>
      <c r="AU380" t="s">
        <v>96</v>
      </c>
      <c r="AX380" t="s">
        <v>502</v>
      </c>
    </row>
    <row r="381" spans="1:50">
      <c r="A381" s="2">
        <v>4235532860</v>
      </c>
      <c r="B381">
        <v>4</v>
      </c>
      <c r="C381" s="1">
        <v>33665</v>
      </c>
      <c r="D381" s="1">
        <v>33683</v>
      </c>
      <c r="E381" s="1">
        <v>34413</v>
      </c>
      <c r="F381" t="s">
        <v>99</v>
      </c>
      <c r="G381" t="s">
        <v>363</v>
      </c>
      <c r="H381" t="s">
        <v>1807</v>
      </c>
      <c r="I381" t="s">
        <v>1359</v>
      </c>
      <c r="J381">
        <v>2</v>
      </c>
      <c r="K381" t="s">
        <v>1888</v>
      </c>
      <c r="L381">
        <v>9150</v>
      </c>
      <c r="N381" t="s">
        <v>1734</v>
      </c>
      <c r="O381" t="s">
        <v>1823</v>
      </c>
      <c r="P381" t="s">
        <v>119</v>
      </c>
      <c r="Q381" t="s">
        <v>94</v>
      </c>
      <c r="R381" t="s">
        <v>1733</v>
      </c>
      <c r="S381" t="s">
        <v>1879</v>
      </c>
      <c r="T381" t="s">
        <v>502</v>
      </c>
      <c r="W381">
        <v>3618823858</v>
      </c>
      <c r="X381" t="s">
        <v>1826</v>
      </c>
      <c r="Y381" t="s">
        <v>1803</v>
      </c>
      <c r="Z381" t="s">
        <v>99</v>
      </c>
      <c r="AA381">
        <v>78471</v>
      </c>
      <c r="AH381" t="s">
        <v>1362</v>
      </c>
      <c r="AJ381">
        <v>2560</v>
      </c>
      <c r="AK381">
        <v>16637128</v>
      </c>
      <c r="AL381" t="b">
        <v>0</v>
      </c>
      <c r="AM381">
        <v>27.8899027</v>
      </c>
      <c r="AN381">
        <v>-97.113654999999994</v>
      </c>
      <c r="AO381" t="s">
        <v>1802</v>
      </c>
      <c r="AP381">
        <v>27.8927245</v>
      </c>
      <c r="AQ381">
        <v>-97.119035999999994</v>
      </c>
      <c r="AR381">
        <v>142434</v>
      </c>
      <c r="AS381" t="s">
        <v>1727</v>
      </c>
      <c r="AT381">
        <v>397152</v>
      </c>
      <c r="AU381" t="s">
        <v>96</v>
      </c>
      <c r="AX381" t="s">
        <v>502</v>
      </c>
    </row>
    <row r="382" spans="1:50" hidden="1">
      <c r="A382" s="2">
        <v>4201530226</v>
      </c>
      <c r="B382">
        <v>3</v>
      </c>
      <c r="C382" s="1">
        <v>33645</v>
      </c>
      <c r="D382" s="1">
        <v>33647</v>
      </c>
      <c r="E382" s="1">
        <v>34378</v>
      </c>
      <c r="F382" t="s">
        <v>99</v>
      </c>
      <c r="G382" t="s">
        <v>236</v>
      </c>
      <c r="H382" t="s">
        <v>1807</v>
      </c>
      <c r="I382" t="s">
        <v>1887</v>
      </c>
      <c r="J382">
        <v>1</v>
      </c>
      <c r="K382" t="s">
        <v>1886</v>
      </c>
      <c r="L382">
        <v>10816</v>
      </c>
      <c r="M382">
        <v>10816</v>
      </c>
      <c r="N382" t="s">
        <v>1835</v>
      </c>
      <c r="O382" t="s">
        <v>93</v>
      </c>
      <c r="P382" t="s">
        <v>95</v>
      </c>
      <c r="Q382" t="s">
        <v>194</v>
      </c>
      <c r="R382" t="s">
        <v>1733</v>
      </c>
      <c r="S382" t="s">
        <v>1215</v>
      </c>
      <c r="T382" t="s">
        <v>502</v>
      </c>
      <c r="W382">
        <v>3618823858</v>
      </c>
      <c r="X382" t="s">
        <v>1826</v>
      </c>
      <c r="Y382" t="s">
        <v>1803</v>
      </c>
      <c r="Z382" t="s">
        <v>99</v>
      </c>
      <c r="AA382">
        <v>78471</v>
      </c>
      <c r="AH382" t="s">
        <v>1885</v>
      </c>
      <c r="AI382" t="s">
        <v>1727</v>
      </c>
      <c r="AJ382">
        <v>314</v>
      </c>
      <c r="AK382">
        <v>17433264</v>
      </c>
      <c r="AL382" t="b">
        <v>0</v>
      </c>
      <c r="AM382">
        <v>29.917735199999999</v>
      </c>
      <c r="AN382">
        <v>-96.417139800000001</v>
      </c>
      <c r="AO382" t="s">
        <v>1802</v>
      </c>
      <c r="AP382">
        <v>29.917735199999999</v>
      </c>
      <c r="AQ382">
        <v>-96.417139800000001</v>
      </c>
      <c r="AR382">
        <v>19213</v>
      </c>
      <c r="AS382" t="s">
        <v>1727</v>
      </c>
      <c r="AT382">
        <v>396583</v>
      </c>
      <c r="AU382" t="s">
        <v>108</v>
      </c>
      <c r="AV382" t="s">
        <v>181</v>
      </c>
      <c r="AX382" t="s">
        <v>502</v>
      </c>
    </row>
    <row r="383" spans="1:50" hidden="1">
      <c r="A383" s="2">
        <v>4235531588</v>
      </c>
      <c r="B383">
        <v>4</v>
      </c>
      <c r="C383" s="1">
        <v>33585</v>
      </c>
      <c r="D383" s="1">
        <v>33595</v>
      </c>
      <c r="E383" s="1">
        <v>34326</v>
      </c>
      <c r="F383" t="s">
        <v>99</v>
      </c>
      <c r="G383" t="s">
        <v>363</v>
      </c>
      <c r="H383" t="s">
        <v>1807</v>
      </c>
      <c r="I383" t="s">
        <v>1366</v>
      </c>
      <c r="J383">
        <v>1</v>
      </c>
      <c r="K383" t="s">
        <v>162</v>
      </c>
      <c r="L383">
        <v>12450</v>
      </c>
      <c r="M383">
        <v>12450</v>
      </c>
      <c r="N383" t="s">
        <v>1871</v>
      </c>
      <c r="O383" t="s">
        <v>93</v>
      </c>
      <c r="P383" t="s">
        <v>95</v>
      </c>
      <c r="Q383" t="s">
        <v>94</v>
      </c>
      <c r="R383" t="s">
        <v>1733</v>
      </c>
      <c r="S383" t="s">
        <v>1884</v>
      </c>
      <c r="T383" t="s">
        <v>502</v>
      </c>
      <c r="W383">
        <v>3618823858</v>
      </c>
      <c r="X383" t="s">
        <v>1826</v>
      </c>
      <c r="Y383" t="s">
        <v>1803</v>
      </c>
      <c r="Z383" t="s">
        <v>99</v>
      </c>
      <c r="AA383">
        <v>78471</v>
      </c>
      <c r="AH383" t="s">
        <v>1883</v>
      </c>
      <c r="AI383" t="s">
        <v>1727</v>
      </c>
      <c r="AJ383">
        <v>411</v>
      </c>
      <c r="AK383">
        <v>17197729</v>
      </c>
      <c r="AL383" t="b">
        <v>0</v>
      </c>
      <c r="AM383">
        <v>27.681655599999999</v>
      </c>
      <c r="AN383">
        <v>-97.500624700000003</v>
      </c>
      <c r="AO383" t="s">
        <v>1802</v>
      </c>
      <c r="AP383">
        <v>27.681655599999999</v>
      </c>
      <c r="AQ383">
        <v>-97.500624700000003</v>
      </c>
      <c r="AR383">
        <v>140637</v>
      </c>
      <c r="AS383" t="s">
        <v>1727</v>
      </c>
      <c r="AT383">
        <v>395057</v>
      </c>
      <c r="AU383" t="s">
        <v>96</v>
      </c>
      <c r="AX383" t="s">
        <v>502</v>
      </c>
    </row>
    <row r="384" spans="1:50" hidden="1">
      <c r="A384" s="2">
        <v>4201530216</v>
      </c>
      <c r="B384">
        <v>3</v>
      </c>
      <c r="C384" s="1">
        <v>33484</v>
      </c>
      <c r="D384" s="1">
        <v>33486</v>
      </c>
      <c r="E384" s="1">
        <v>34363</v>
      </c>
      <c r="F384" t="s">
        <v>99</v>
      </c>
      <c r="G384" t="s">
        <v>236</v>
      </c>
      <c r="H384" t="s">
        <v>1807</v>
      </c>
      <c r="I384" t="s">
        <v>1548</v>
      </c>
      <c r="J384">
        <v>2</v>
      </c>
      <c r="K384" t="s">
        <v>356</v>
      </c>
      <c r="L384">
        <v>10514</v>
      </c>
      <c r="M384">
        <v>10514</v>
      </c>
      <c r="N384" t="s">
        <v>1741</v>
      </c>
      <c r="O384" t="s">
        <v>93</v>
      </c>
      <c r="P384" t="s">
        <v>95</v>
      </c>
      <c r="Q384" t="s">
        <v>194</v>
      </c>
      <c r="R384" t="s">
        <v>1733</v>
      </c>
      <c r="S384" t="s">
        <v>1882</v>
      </c>
      <c r="T384" t="s">
        <v>502</v>
      </c>
      <c r="U384" s="1">
        <v>33632</v>
      </c>
      <c r="X384" t="s">
        <v>1826</v>
      </c>
      <c r="Y384" t="s">
        <v>1803</v>
      </c>
      <c r="Z384" t="s">
        <v>99</v>
      </c>
      <c r="AA384">
        <v>78471</v>
      </c>
      <c r="AH384" t="s">
        <v>1881</v>
      </c>
      <c r="AI384" t="s">
        <v>1727</v>
      </c>
      <c r="AJ384">
        <v>403</v>
      </c>
      <c r="AK384">
        <v>16645406</v>
      </c>
      <c r="AM384">
        <v>29.931153800000001</v>
      </c>
      <c r="AN384">
        <v>-96.377984299999994</v>
      </c>
      <c r="AO384" t="s">
        <v>1802</v>
      </c>
      <c r="AP384">
        <v>29.931153800000001</v>
      </c>
      <c r="AQ384">
        <v>-96.377984299999994</v>
      </c>
      <c r="AR384">
        <v>142927</v>
      </c>
      <c r="AS384" t="s">
        <v>1727</v>
      </c>
      <c r="AT384">
        <v>391587</v>
      </c>
      <c r="AU384" t="s">
        <v>108</v>
      </c>
      <c r="AV384" t="s">
        <v>181</v>
      </c>
      <c r="AX384" t="s">
        <v>502</v>
      </c>
    </row>
    <row r="385" spans="1:50" hidden="1">
      <c r="A385" s="2">
        <v>4235531206</v>
      </c>
      <c r="B385">
        <v>4</v>
      </c>
      <c r="C385" s="1">
        <v>33451</v>
      </c>
      <c r="D385" s="1">
        <v>33480</v>
      </c>
      <c r="E385" s="1">
        <v>34211</v>
      </c>
      <c r="F385" t="s">
        <v>99</v>
      </c>
      <c r="G385" t="s">
        <v>363</v>
      </c>
      <c r="H385" t="s">
        <v>1807</v>
      </c>
      <c r="I385" t="s">
        <v>1363</v>
      </c>
      <c r="J385">
        <v>1</v>
      </c>
      <c r="K385" t="s">
        <v>1880</v>
      </c>
      <c r="L385">
        <v>10212</v>
      </c>
      <c r="N385" t="s">
        <v>1871</v>
      </c>
      <c r="O385" t="s">
        <v>1823</v>
      </c>
      <c r="P385" t="s">
        <v>119</v>
      </c>
      <c r="Q385" t="s">
        <v>94</v>
      </c>
      <c r="R385" t="s">
        <v>1733</v>
      </c>
      <c r="S385" t="s">
        <v>1879</v>
      </c>
      <c r="T385" t="s">
        <v>502</v>
      </c>
      <c r="W385">
        <v>3618823858</v>
      </c>
      <c r="X385" t="s">
        <v>1826</v>
      </c>
      <c r="Y385" t="s">
        <v>1803</v>
      </c>
      <c r="Z385" t="s">
        <v>99</v>
      </c>
      <c r="AA385">
        <v>78471</v>
      </c>
      <c r="AH385" t="s">
        <v>1878</v>
      </c>
      <c r="AJ385">
        <v>2522</v>
      </c>
      <c r="AK385">
        <v>16248950</v>
      </c>
      <c r="AL385" t="b">
        <v>0</v>
      </c>
      <c r="AM385">
        <v>27.890346699999998</v>
      </c>
      <c r="AN385">
        <v>-97.110253499999999</v>
      </c>
      <c r="AO385" t="s">
        <v>1802</v>
      </c>
      <c r="AP385">
        <v>27.8876773</v>
      </c>
      <c r="AQ385">
        <v>-97.106681800000004</v>
      </c>
      <c r="AR385">
        <v>142269</v>
      </c>
      <c r="AS385" t="s">
        <v>1727</v>
      </c>
      <c r="AT385">
        <v>390483</v>
      </c>
      <c r="AU385" t="s">
        <v>96</v>
      </c>
      <c r="AX385" t="s">
        <v>502</v>
      </c>
    </row>
    <row r="386" spans="1:50" hidden="1">
      <c r="A386" s="2">
        <v>4201530129</v>
      </c>
      <c r="B386">
        <v>3</v>
      </c>
      <c r="C386" s="1">
        <v>33358</v>
      </c>
      <c r="D386" s="1">
        <v>33360</v>
      </c>
      <c r="E386" s="1">
        <v>34091</v>
      </c>
      <c r="F386" t="s">
        <v>99</v>
      </c>
      <c r="G386" t="s">
        <v>236</v>
      </c>
      <c r="H386" t="s">
        <v>1807</v>
      </c>
      <c r="I386" t="s">
        <v>1523</v>
      </c>
      <c r="J386">
        <v>1</v>
      </c>
      <c r="K386" t="s">
        <v>356</v>
      </c>
      <c r="L386">
        <v>10816</v>
      </c>
      <c r="M386">
        <v>10816</v>
      </c>
      <c r="N386" t="s">
        <v>1871</v>
      </c>
      <c r="O386" t="s">
        <v>93</v>
      </c>
      <c r="P386" t="s">
        <v>95</v>
      </c>
      <c r="Q386" t="s">
        <v>194</v>
      </c>
      <c r="R386" t="s">
        <v>1733</v>
      </c>
      <c r="S386" t="s">
        <v>1876</v>
      </c>
      <c r="T386" t="s">
        <v>502</v>
      </c>
      <c r="W386">
        <v>3618823858</v>
      </c>
      <c r="X386" t="s">
        <v>1826</v>
      </c>
      <c r="Y386" t="s">
        <v>1803</v>
      </c>
      <c r="Z386" t="s">
        <v>99</v>
      </c>
      <c r="AA386">
        <v>78471</v>
      </c>
      <c r="AH386" t="s">
        <v>1877</v>
      </c>
      <c r="AI386" t="s">
        <v>1727</v>
      </c>
      <c r="AJ386">
        <v>37</v>
      </c>
      <c r="AK386">
        <v>18523879</v>
      </c>
      <c r="AL386" t="b">
        <v>0</v>
      </c>
      <c r="AM386">
        <v>29.970862700000001</v>
      </c>
      <c r="AN386">
        <v>-96.3297113</v>
      </c>
      <c r="AO386" t="s">
        <v>1802</v>
      </c>
      <c r="AP386">
        <v>29.970862700000001</v>
      </c>
      <c r="AQ386">
        <v>-96.3297113</v>
      </c>
      <c r="AR386">
        <v>153874</v>
      </c>
      <c r="AS386" t="s">
        <v>1727</v>
      </c>
      <c r="AT386">
        <v>387311</v>
      </c>
      <c r="AU386" t="s">
        <v>108</v>
      </c>
      <c r="AV386" t="s">
        <v>181</v>
      </c>
      <c r="AX386" t="s">
        <v>502</v>
      </c>
    </row>
    <row r="387" spans="1:50" hidden="1">
      <c r="A387" s="2">
        <v>4201530147</v>
      </c>
      <c r="B387">
        <v>3</v>
      </c>
      <c r="C387" s="1">
        <v>33345</v>
      </c>
      <c r="D387" s="1">
        <v>33347</v>
      </c>
      <c r="E387" s="1">
        <v>34078</v>
      </c>
      <c r="F387" t="s">
        <v>99</v>
      </c>
      <c r="G387" t="s">
        <v>236</v>
      </c>
      <c r="H387" t="s">
        <v>1807</v>
      </c>
      <c r="I387" t="s">
        <v>1538</v>
      </c>
      <c r="J387">
        <v>1</v>
      </c>
      <c r="K387" t="s">
        <v>356</v>
      </c>
      <c r="L387">
        <v>9316</v>
      </c>
      <c r="M387">
        <v>9316</v>
      </c>
      <c r="N387" t="s">
        <v>1863</v>
      </c>
      <c r="O387" t="s">
        <v>1823</v>
      </c>
      <c r="P387" t="s">
        <v>95</v>
      </c>
      <c r="Q387" t="s">
        <v>194</v>
      </c>
      <c r="R387" t="s">
        <v>1733</v>
      </c>
      <c r="S387" t="s">
        <v>1876</v>
      </c>
      <c r="T387" t="s">
        <v>502</v>
      </c>
      <c r="W387">
        <v>3618823858</v>
      </c>
      <c r="X387" t="s">
        <v>1826</v>
      </c>
      <c r="Y387" t="s">
        <v>1803</v>
      </c>
      <c r="Z387" t="s">
        <v>99</v>
      </c>
      <c r="AA387">
        <v>78471</v>
      </c>
      <c r="AH387" t="s">
        <v>1875</v>
      </c>
      <c r="AI387" t="s">
        <v>1727</v>
      </c>
      <c r="AJ387">
        <v>4</v>
      </c>
      <c r="AK387">
        <v>15978629</v>
      </c>
      <c r="AL387" t="b">
        <v>0</v>
      </c>
      <c r="AM387">
        <v>29.959383899999999</v>
      </c>
      <c r="AN387">
        <v>-96.341333899999995</v>
      </c>
      <c r="AO387" t="s">
        <v>1802</v>
      </c>
      <c r="AP387">
        <v>29.959383899999999</v>
      </c>
      <c r="AQ387">
        <v>-96.341333899999995</v>
      </c>
      <c r="AR387">
        <v>145594</v>
      </c>
      <c r="AS387" t="s">
        <v>1727</v>
      </c>
      <c r="AT387">
        <v>386872</v>
      </c>
      <c r="AU387" t="s">
        <v>108</v>
      </c>
      <c r="AV387" t="s">
        <v>181</v>
      </c>
      <c r="AX387" t="s">
        <v>502</v>
      </c>
    </row>
    <row r="388" spans="1:50">
      <c r="A388" s="2">
        <v>4240932366</v>
      </c>
      <c r="B388">
        <v>4</v>
      </c>
      <c r="C388" s="1">
        <v>33281</v>
      </c>
      <c r="D388" s="1">
        <v>33284</v>
      </c>
      <c r="E388" s="1">
        <v>34015</v>
      </c>
      <c r="F388" t="s">
        <v>99</v>
      </c>
      <c r="G388" t="s">
        <v>293</v>
      </c>
      <c r="H388" t="s">
        <v>1807</v>
      </c>
      <c r="I388" t="s">
        <v>1874</v>
      </c>
      <c r="J388">
        <v>2</v>
      </c>
      <c r="K388" t="s">
        <v>1371</v>
      </c>
      <c r="L388">
        <v>5800</v>
      </c>
      <c r="M388">
        <v>5800</v>
      </c>
      <c r="N388" t="s">
        <v>1734</v>
      </c>
      <c r="O388" t="s">
        <v>1823</v>
      </c>
      <c r="P388" t="s">
        <v>95</v>
      </c>
      <c r="Q388" t="s">
        <v>194</v>
      </c>
      <c r="R388" t="s">
        <v>1733</v>
      </c>
      <c r="S388" t="s">
        <v>1873</v>
      </c>
      <c r="T388" t="s">
        <v>502</v>
      </c>
      <c r="W388">
        <v>3618823858</v>
      </c>
      <c r="X388" t="s">
        <v>1826</v>
      </c>
      <c r="Y388" t="s">
        <v>1803</v>
      </c>
      <c r="Z388" t="s">
        <v>99</v>
      </c>
      <c r="AA388">
        <v>78471</v>
      </c>
      <c r="AC388">
        <v>65</v>
      </c>
      <c r="AH388" t="s">
        <v>1872</v>
      </c>
      <c r="AI388" t="s">
        <v>1727</v>
      </c>
      <c r="AJ388">
        <v>315</v>
      </c>
      <c r="AK388">
        <v>16290604</v>
      </c>
      <c r="AL388" t="b">
        <v>0</v>
      </c>
      <c r="AM388">
        <v>28.1110474</v>
      </c>
      <c r="AN388">
        <v>-97.672762000000006</v>
      </c>
      <c r="AO388" t="s">
        <v>1802</v>
      </c>
      <c r="AP388">
        <v>28.1110474</v>
      </c>
      <c r="AQ388">
        <v>-97.672762000000006</v>
      </c>
      <c r="AS388" t="s">
        <v>1727</v>
      </c>
      <c r="AT388">
        <v>384558</v>
      </c>
      <c r="AU388" t="s">
        <v>96</v>
      </c>
      <c r="AX388" t="s">
        <v>502</v>
      </c>
    </row>
    <row r="389" spans="1:50" hidden="1">
      <c r="A389" s="2">
        <v>4248133055</v>
      </c>
      <c r="B389">
        <v>3</v>
      </c>
      <c r="C389" s="1">
        <v>33275</v>
      </c>
      <c r="D389" s="1">
        <v>33281</v>
      </c>
      <c r="E389" s="1">
        <v>34012</v>
      </c>
      <c r="F389" t="s">
        <v>99</v>
      </c>
      <c r="G389" t="s">
        <v>142</v>
      </c>
      <c r="H389" t="s">
        <v>1807</v>
      </c>
      <c r="I389" t="s">
        <v>544</v>
      </c>
      <c r="J389">
        <v>4</v>
      </c>
      <c r="K389" t="s">
        <v>162</v>
      </c>
      <c r="L389">
        <v>7512</v>
      </c>
      <c r="M389">
        <v>7512</v>
      </c>
      <c r="N389" t="s">
        <v>1871</v>
      </c>
      <c r="O389" t="s">
        <v>107</v>
      </c>
      <c r="P389" t="s">
        <v>95</v>
      </c>
      <c r="Q389" t="s">
        <v>194</v>
      </c>
      <c r="R389" t="s">
        <v>1733</v>
      </c>
      <c r="S389" t="s">
        <v>1870</v>
      </c>
      <c r="T389" t="s">
        <v>502</v>
      </c>
      <c r="W389">
        <v>3618823858</v>
      </c>
      <c r="X389" t="s">
        <v>1826</v>
      </c>
      <c r="Y389" t="s">
        <v>1803</v>
      </c>
      <c r="Z389" t="s">
        <v>99</v>
      </c>
      <c r="AA389">
        <v>78471</v>
      </c>
      <c r="AC389">
        <v>62</v>
      </c>
      <c r="AH389" t="s">
        <v>1868</v>
      </c>
      <c r="AI389" t="s">
        <v>1727</v>
      </c>
      <c r="AJ389">
        <v>567</v>
      </c>
      <c r="AK389">
        <v>17824477</v>
      </c>
      <c r="AL389" t="b">
        <v>0</v>
      </c>
      <c r="AM389">
        <v>29.113169500000001</v>
      </c>
      <c r="AN389">
        <v>-96.238559800000004</v>
      </c>
      <c r="AO389" t="s">
        <v>1802</v>
      </c>
      <c r="AP389">
        <v>29.113169500000001</v>
      </c>
      <c r="AQ389">
        <v>-96.238559800000004</v>
      </c>
      <c r="AR389">
        <v>20917</v>
      </c>
      <c r="AS389" t="s">
        <v>1727</v>
      </c>
      <c r="AT389">
        <v>384323</v>
      </c>
      <c r="AU389" t="s">
        <v>108</v>
      </c>
      <c r="AX389" t="s">
        <v>502</v>
      </c>
    </row>
    <row r="390" spans="1:50" hidden="1">
      <c r="A390" s="2">
        <v>4248132957</v>
      </c>
      <c r="B390">
        <v>3</v>
      </c>
      <c r="C390" s="1">
        <v>33259</v>
      </c>
      <c r="D390" s="1">
        <v>33261</v>
      </c>
      <c r="E390" s="1">
        <v>33992</v>
      </c>
      <c r="F390" t="s">
        <v>99</v>
      </c>
      <c r="G390" t="s">
        <v>142</v>
      </c>
      <c r="H390" t="s">
        <v>1807</v>
      </c>
      <c r="I390" t="s">
        <v>544</v>
      </c>
      <c r="J390">
        <v>1</v>
      </c>
      <c r="K390" t="s">
        <v>545</v>
      </c>
      <c r="L390">
        <v>7513</v>
      </c>
      <c r="M390">
        <v>7513</v>
      </c>
      <c r="N390" t="s">
        <v>1869</v>
      </c>
      <c r="O390" t="s">
        <v>107</v>
      </c>
      <c r="P390" t="s">
        <v>95</v>
      </c>
      <c r="Q390" t="s">
        <v>194</v>
      </c>
      <c r="R390" t="s">
        <v>1733</v>
      </c>
      <c r="S390" t="s">
        <v>114</v>
      </c>
      <c r="T390" t="s">
        <v>502</v>
      </c>
      <c r="U390" s="1">
        <v>32912</v>
      </c>
      <c r="X390" t="s">
        <v>1826</v>
      </c>
      <c r="Y390" t="s">
        <v>1803</v>
      </c>
      <c r="Z390" t="s">
        <v>99</v>
      </c>
      <c r="AA390">
        <v>78471</v>
      </c>
      <c r="AC390">
        <v>62</v>
      </c>
      <c r="AH390" t="s">
        <v>1868</v>
      </c>
      <c r="AI390" t="s">
        <v>1727</v>
      </c>
      <c r="AJ390">
        <v>567</v>
      </c>
      <c r="AK390">
        <v>17380115</v>
      </c>
      <c r="AL390" t="b">
        <v>0</v>
      </c>
      <c r="AM390">
        <v>29.111374600000001</v>
      </c>
      <c r="AN390">
        <v>-96.237239000000002</v>
      </c>
      <c r="AO390" t="s">
        <v>1802</v>
      </c>
      <c r="AP390">
        <v>29.111374600000001</v>
      </c>
      <c r="AQ390">
        <v>-96.237239000000002</v>
      </c>
      <c r="AR390">
        <v>23409</v>
      </c>
      <c r="AS390" t="s">
        <v>1727</v>
      </c>
      <c r="AT390">
        <v>383711</v>
      </c>
      <c r="AU390" t="s">
        <v>108</v>
      </c>
      <c r="AX390" t="s">
        <v>502</v>
      </c>
    </row>
    <row r="391" spans="1:50" hidden="1">
      <c r="A391" s="2">
        <v>4201530132</v>
      </c>
      <c r="B391">
        <v>3</v>
      </c>
      <c r="C391" s="1">
        <v>33177</v>
      </c>
      <c r="D391" s="1">
        <v>33182</v>
      </c>
      <c r="E391" s="1">
        <v>33913</v>
      </c>
      <c r="F391" t="s">
        <v>99</v>
      </c>
      <c r="G391" t="s">
        <v>236</v>
      </c>
      <c r="H391" t="s">
        <v>1807</v>
      </c>
      <c r="I391" t="s">
        <v>1021</v>
      </c>
      <c r="J391">
        <v>1</v>
      </c>
      <c r="K391" t="s">
        <v>1266</v>
      </c>
      <c r="L391">
        <v>10816</v>
      </c>
      <c r="M391">
        <v>10816</v>
      </c>
      <c r="N391" t="s">
        <v>1835</v>
      </c>
      <c r="O391" t="s">
        <v>107</v>
      </c>
      <c r="P391" t="s">
        <v>95</v>
      </c>
      <c r="Q391" t="s">
        <v>194</v>
      </c>
      <c r="R391" t="s">
        <v>1733</v>
      </c>
      <c r="S391" t="s">
        <v>640</v>
      </c>
      <c r="T391" t="s">
        <v>502</v>
      </c>
      <c r="W391">
        <v>3618823858</v>
      </c>
      <c r="X391" t="s">
        <v>1826</v>
      </c>
      <c r="Y391" t="s">
        <v>1803</v>
      </c>
      <c r="Z391" t="s">
        <v>99</v>
      </c>
      <c r="AA391">
        <v>78471</v>
      </c>
      <c r="AH391" t="s">
        <v>1867</v>
      </c>
      <c r="AI391" t="s">
        <v>1727</v>
      </c>
      <c r="AJ391">
        <v>4</v>
      </c>
      <c r="AK391">
        <v>16950524</v>
      </c>
      <c r="AL391" t="b">
        <v>0</v>
      </c>
      <c r="AM391">
        <v>29.965240900000001</v>
      </c>
      <c r="AN391">
        <v>-96.349597700000004</v>
      </c>
      <c r="AO391" t="s">
        <v>1802</v>
      </c>
      <c r="AP391">
        <v>29.965240900000001</v>
      </c>
      <c r="AQ391">
        <v>-96.349597700000004</v>
      </c>
      <c r="AR391">
        <v>23718</v>
      </c>
      <c r="AS391" t="s">
        <v>1727</v>
      </c>
      <c r="AT391">
        <v>380405</v>
      </c>
      <c r="AU391" t="s">
        <v>108</v>
      </c>
      <c r="AV391" t="s">
        <v>181</v>
      </c>
      <c r="AX391" t="s">
        <v>502</v>
      </c>
    </row>
    <row r="392" spans="1:50" hidden="1">
      <c r="A392" s="2">
        <v>4216731038</v>
      </c>
      <c r="B392">
        <v>3</v>
      </c>
      <c r="C392" s="1">
        <v>33172</v>
      </c>
      <c r="D392" s="1">
        <v>33184</v>
      </c>
      <c r="E392" s="1">
        <v>33915</v>
      </c>
      <c r="F392" t="s">
        <v>99</v>
      </c>
      <c r="G392" t="s">
        <v>566</v>
      </c>
      <c r="H392" t="s">
        <v>1807</v>
      </c>
      <c r="I392" t="s">
        <v>1866</v>
      </c>
      <c r="J392">
        <v>1</v>
      </c>
      <c r="K392" t="s">
        <v>1574</v>
      </c>
      <c r="L392">
        <v>14680</v>
      </c>
      <c r="M392">
        <v>14680</v>
      </c>
      <c r="N392" t="s">
        <v>1835</v>
      </c>
      <c r="O392" t="s">
        <v>93</v>
      </c>
      <c r="P392" t="s">
        <v>95</v>
      </c>
      <c r="Q392" t="s">
        <v>194</v>
      </c>
      <c r="R392" t="s">
        <v>1733</v>
      </c>
      <c r="S392" t="s">
        <v>114</v>
      </c>
      <c r="T392" t="s">
        <v>502</v>
      </c>
      <c r="W392">
        <v>3618823858</v>
      </c>
      <c r="X392" t="s">
        <v>1826</v>
      </c>
      <c r="Y392" t="s">
        <v>1803</v>
      </c>
      <c r="Z392" t="s">
        <v>99</v>
      </c>
      <c r="AA392">
        <v>78471</v>
      </c>
      <c r="AH392" t="s">
        <v>1859</v>
      </c>
      <c r="AI392" t="s">
        <v>1727</v>
      </c>
      <c r="AJ392">
        <v>5</v>
      </c>
      <c r="AK392">
        <v>17665854</v>
      </c>
      <c r="AL392" t="b">
        <v>0</v>
      </c>
      <c r="AM392">
        <v>29.338584300000001</v>
      </c>
      <c r="AN392">
        <v>-95.123599900000002</v>
      </c>
      <c r="AO392" t="s">
        <v>1802</v>
      </c>
      <c r="AP392">
        <v>29.338584300000001</v>
      </c>
      <c r="AQ392">
        <v>-95.123599900000002</v>
      </c>
      <c r="AR392">
        <v>136303</v>
      </c>
      <c r="AS392" t="s">
        <v>1727</v>
      </c>
      <c r="AT392">
        <v>380201</v>
      </c>
      <c r="AU392" t="s">
        <v>108</v>
      </c>
      <c r="AX392" t="s">
        <v>502</v>
      </c>
    </row>
    <row r="393" spans="1:50" hidden="1">
      <c r="A393" s="2">
        <v>4203931166</v>
      </c>
      <c r="B393">
        <v>3</v>
      </c>
      <c r="C393" s="1">
        <v>33147</v>
      </c>
      <c r="D393" s="1">
        <v>33154</v>
      </c>
      <c r="E393" s="1">
        <v>33885</v>
      </c>
      <c r="F393" t="s">
        <v>99</v>
      </c>
      <c r="G393" t="s">
        <v>112</v>
      </c>
      <c r="H393" t="s">
        <v>1807</v>
      </c>
      <c r="I393" t="s">
        <v>1865</v>
      </c>
      <c r="J393" t="s">
        <v>1864</v>
      </c>
      <c r="K393" t="s">
        <v>1615</v>
      </c>
      <c r="L393">
        <v>14674</v>
      </c>
      <c r="M393">
        <v>14674</v>
      </c>
      <c r="N393" t="s">
        <v>1863</v>
      </c>
      <c r="O393" t="s">
        <v>1750</v>
      </c>
      <c r="P393" t="s">
        <v>95</v>
      </c>
      <c r="Q393" t="s">
        <v>94</v>
      </c>
      <c r="R393" t="s">
        <v>1733</v>
      </c>
      <c r="S393" t="s">
        <v>504</v>
      </c>
      <c r="T393" t="s">
        <v>502</v>
      </c>
      <c r="W393">
        <v>3618823858</v>
      </c>
      <c r="X393" t="s">
        <v>1826</v>
      </c>
      <c r="Y393" t="s">
        <v>1803</v>
      </c>
      <c r="Z393" t="s">
        <v>99</v>
      </c>
      <c r="AA393">
        <v>78471</v>
      </c>
      <c r="AC393">
        <v>65</v>
      </c>
      <c r="AH393" t="s">
        <v>1862</v>
      </c>
      <c r="AI393" t="s">
        <v>1727</v>
      </c>
      <c r="AJ393">
        <v>26</v>
      </c>
      <c r="AK393">
        <v>18437432</v>
      </c>
      <c r="AL393" t="b">
        <v>0</v>
      </c>
      <c r="AM393">
        <v>28.990078400000002</v>
      </c>
      <c r="AN393">
        <v>-95.696002500000006</v>
      </c>
      <c r="AO393" t="s">
        <v>1802</v>
      </c>
      <c r="AP393">
        <v>28.990078400000002</v>
      </c>
      <c r="AQ393">
        <v>-95.696002500000006</v>
      </c>
      <c r="AR393">
        <v>136069</v>
      </c>
      <c r="AS393" t="s">
        <v>1727</v>
      </c>
      <c r="AT393">
        <v>378697</v>
      </c>
      <c r="AU393" t="s">
        <v>108</v>
      </c>
      <c r="AX393" t="s">
        <v>502</v>
      </c>
    </row>
    <row r="394" spans="1:50" hidden="1">
      <c r="A394" s="2">
        <v>4216731038</v>
      </c>
      <c r="B394">
        <v>3</v>
      </c>
      <c r="C394" s="1">
        <v>33065</v>
      </c>
      <c r="D394" s="1">
        <v>33073</v>
      </c>
      <c r="E394" s="1">
        <v>33804</v>
      </c>
      <c r="F394" t="s">
        <v>99</v>
      </c>
      <c r="G394" t="s">
        <v>566</v>
      </c>
      <c r="H394" t="s">
        <v>1807</v>
      </c>
      <c r="I394" t="s">
        <v>1861</v>
      </c>
      <c r="J394">
        <v>1</v>
      </c>
      <c r="K394" t="s">
        <v>1574</v>
      </c>
      <c r="L394">
        <v>14680</v>
      </c>
      <c r="M394">
        <v>14680</v>
      </c>
      <c r="N394" t="s">
        <v>1835</v>
      </c>
      <c r="O394" t="s">
        <v>93</v>
      </c>
      <c r="P394" t="s">
        <v>95</v>
      </c>
      <c r="Q394" t="s">
        <v>194</v>
      </c>
      <c r="R394" t="s">
        <v>1733</v>
      </c>
      <c r="S394" t="s">
        <v>1860</v>
      </c>
      <c r="T394" t="s">
        <v>502</v>
      </c>
      <c r="W394">
        <v>3618823858</v>
      </c>
      <c r="X394" t="s">
        <v>1826</v>
      </c>
      <c r="Y394" t="s">
        <v>1803</v>
      </c>
      <c r="Z394" t="s">
        <v>99</v>
      </c>
      <c r="AA394">
        <v>78471</v>
      </c>
      <c r="AH394" t="s">
        <v>1859</v>
      </c>
      <c r="AI394" t="s">
        <v>1727</v>
      </c>
      <c r="AJ394">
        <v>5</v>
      </c>
      <c r="AK394">
        <v>17665854</v>
      </c>
      <c r="AL394" t="b">
        <v>0</v>
      </c>
      <c r="AM394">
        <v>29.338584300000001</v>
      </c>
      <c r="AN394">
        <v>-95.123599900000002</v>
      </c>
      <c r="AO394" t="s">
        <v>1802</v>
      </c>
      <c r="AP394">
        <v>29.338584300000001</v>
      </c>
      <c r="AQ394">
        <v>-95.123599900000002</v>
      </c>
      <c r="AR394">
        <v>136303</v>
      </c>
      <c r="AS394" t="s">
        <v>1727</v>
      </c>
      <c r="AT394">
        <v>375386</v>
      </c>
      <c r="AU394" t="s">
        <v>108</v>
      </c>
      <c r="AX394" t="s">
        <v>502</v>
      </c>
    </row>
    <row r="395" spans="1:50">
      <c r="A395" s="2">
        <v>4216332769</v>
      </c>
      <c r="B395">
        <v>1</v>
      </c>
      <c r="C395" s="1">
        <v>33059</v>
      </c>
      <c r="D395" s="1">
        <v>33070</v>
      </c>
      <c r="E395" s="1">
        <v>33801</v>
      </c>
      <c r="F395" t="s">
        <v>99</v>
      </c>
      <c r="G395" t="s">
        <v>1858</v>
      </c>
      <c r="H395" t="s">
        <v>1807</v>
      </c>
      <c r="I395" t="s">
        <v>1857</v>
      </c>
      <c r="J395">
        <v>3</v>
      </c>
      <c r="K395" t="s">
        <v>994</v>
      </c>
      <c r="L395">
        <v>11000</v>
      </c>
      <c r="N395" t="s">
        <v>1734</v>
      </c>
      <c r="O395" t="s">
        <v>107</v>
      </c>
      <c r="P395" t="s">
        <v>149</v>
      </c>
      <c r="Q395" t="s">
        <v>194</v>
      </c>
      <c r="R395" t="s">
        <v>1733</v>
      </c>
      <c r="S395" t="s">
        <v>1856</v>
      </c>
      <c r="T395" t="s">
        <v>502</v>
      </c>
      <c r="W395">
        <v>3618823858</v>
      </c>
      <c r="X395" t="s">
        <v>1826</v>
      </c>
      <c r="Y395" t="s">
        <v>1803</v>
      </c>
      <c r="Z395" t="s">
        <v>99</v>
      </c>
      <c r="AA395">
        <v>78471</v>
      </c>
      <c r="AH395" t="s">
        <v>1855</v>
      </c>
      <c r="AJ395">
        <v>447</v>
      </c>
      <c r="AK395">
        <v>16093526</v>
      </c>
      <c r="AL395" t="b">
        <v>0</v>
      </c>
      <c r="AM395">
        <v>28.711707000000001</v>
      </c>
      <c r="AN395">
        <v>-99.069739600000005</v>
      </c>
      <c r="AO395" t="s">
        <v>1802</v>
      </c>
      <c r="AP395">
        <v>28.711707000000001</v>
      </c>
      <c r="AQ395">
        <v>-99.069739600000005</v>
      </c>
      <c r="AS395" t="s">
        <v>1727</v>
      </c>
      <c r="AT395">
        <v>375182</v>
      </c>
      <c r="AU395" t="s">
        <v>96</v>
      </c>
      <c r="AV395" t="s">
        <v>164</v>
      </c>
      <c r="AW395" t="s">
        <v>1854</v>
      </c>
      <c r="AX395" t="s">
        <v>502</v>
      </c>
    </row>
    <row r="396" spans="1:50" hidden="1">
      <c r="A396" s="2">
        <v>4212330950</v>
      </c>
      <c r="B396">
        <v>2</v>
      </c>
      <c r="C396" s="1">
        <v>32961</v>
      </c>
      <c r="D396" s="1">
        <v>32968</v>
      </c>
      <c r="E396" s="1">
        <v>33784</v>
      </c>
      <c r="F396" t="s">
        <v>99</v>
      </c>
      <c r="G396" t="s">
        <v>275</v>
      </c>
      <c r="H396" t="s">
        <v>1807</v>
      </c>
      <c r="I396" t="s">
        <v>1853</v>
      </c>
      <c r="J396">
        <v>5</v>
      </c>
      <c r="K396" t="s">
        <v>162</v>
      </c>
      <c r="L396">
        <v>5412</v>
      </c>
      <c r="M396">
        <v>5412</v>
      </c>
      <c r="N396" t="s">
        <v>1741</v>
      </c>
      <c r="O396" t="s">
        <v>93</v>
      </c>
      <c r="P396" t="s">
        <v>95</v>
      </c>
      <c r="Q396" t="s">
        <v>94</v>
      </c>
      <c r="R396" t="s">
        <v>1733</v>
      </c>
      <c r="S396" t="s">
        <v>1852</v>
      </c>
      <c r="T396" t="s">
        <v>502</v>
      </c>
      <c r="U396" s="1">
        <v>33053</v>
      </c>
      <c r="X396" t="s">
        <v>1826</v>
      </c>
      <c r="Y396" t="s">
        <v>1803</v>
      </c>
      <c r="Z396" t="s">
        <v>99</v>
      </c>
      <c r="AA396">
        <v>78471</v>
      </c>
      <c r="AH396" t="s">
        <v>1851</v>
      </c>
      <c r="AI396" t="s">
        <v>1727</v>
      </c>
      <c r="AJ396">
        <v>153</v>
      </c>
      <c r="AK396">
        <v>18249518</v>
      </c>
      <c r="AM396">
        <v>28.948034700000001</v>
      </c>
      <c r="AN396">
        <v>-97.338719699999999</v>
      </c>
      <c r="AO396" t="s">
        <v>1802</v>
      </c>
      <c r="AP396">
        <v>28.948034700000001</v>
      </c>
      <c r="AQ396">
        <v>-97.338719699999999</v>
      </c>
      <c r="AR396">
        <v>145447</v>
      </c>
      <c r="AS396" t="s">
        <v>1727</v>
      </c>
      <c r="AT396">
        <v>371574</v>
      </c>
      <c r="AU396" t="s">
        <v>96</v>
      </c>
      <c r="AV396" t="s">
        <v>164</v>
      </c>
      <c r="AW396" t="s">
        <v>163</v>
      </c>
      <c r="AX396" t="s">
        <v>502</v>
      </c>
    </row>
    <row r="397" spans="1:50">
      <c r="A397" s="2">
        <v>4240932328</v>
      </c>
      <c r="B397">
        <v>4</v>
      </c>
      <c r="C397" s="1">
        <v>32902</v>
      </c>
      <c r="D397" s="1">
        <v>32903</v>
      </c>
      <c r="E397" s="1">
        <v>33633</v>
      </c>
      <c r="F397" t="s">
        <v>99</v>
      </c>
      <c r="G397" t="s">
        <v>293</v>
      </c>
      <c r="H397" t="s">
        <v>1807</v>
      </c>
      <c r="I397" t="s">
        <v>1850</v>
      </c>
      <c r="J397">
        <v>1</v>
      </c>
      <c r="K397" t="s">
        <v>1849</v>
      </c>
      <c r="L397">
        <v>5800</v>
      </c>
      <c r="M397">
        <v>5800</v>
      </c>
      <c r="N397" t="s">
        <v>1734</v>
      </c>
      <c r="O397" t="s">
        <v>93</v>
      </c>
      <c r="P397" t="s">
        <v>95</v>
      </c>
      <c r="Q397" t="s">
        <v>194</v>
      </c>
      <c r="R397" t="s">
        <v>1733</v>
      </c>
      <c r="S397" t="s">
        <v>114</v>
      </c>
      <c r="T397" t="s">
        <v>502</v>
      </c>
      <c r="W397">
        <v>3618823858</v>
      </c>
      <c r="X397" t="s">
        <v>1826</v>
      </c>
      <c r="Y397" t="s">
        <v>1803</v>
      </c>
      <c r="Z397" t="s">
        <v>99</v>
      </c>
      <c r="AA397">
        <v>78471</v>
      </c>
      <c r="AC397">
        <v>65</v>
      </c>
      <c r="AH397" t="s">
        <v>1848</v>
      </c>
      <c r="AI397" t="s">
        <v>1727</v>
      </c>
      <c r="AJ397">
        <v>316</v>
      </c>
      <c r="AK397">
        <v>16747165</v>
      </c>
      <c r="AL397" t="b">
        <v>0</v>
      </c>
      <c r="AM397">
        <v>28.111601499999999</v>
      </c>
      <c r="AN397">
        <v>-97.682949100000002</v>
      </c>
      <c r="AO397" t="s">
        <v>1802</v>
      </c>
      <c r="AP397">
        <v>28.111601499999999</v>
      </c>
      <c r="AQ397">
        <v>-97.682949100000002</v>
      </c>
      <c r="AR397">
        <v>160146</v>
      </c>
      <c r="AS397" t="s">
        <v>1727</v>
      </c>
      <c r="AT397">
        <v>369174</v>
      </c>
      <c r="AU397" t="s">
        <v>96</v>
      </c>
      <c r="AX397" t="s">
        <v>502</v>
      </c>
    </row>
    <row r="398" spans="1:50" hidden="1">
      <c r="A398" s="2">
        <v>4240932206</v>
      </c>
      <c r="B398">
        <v>4</v>
      </c>
      <c r="C398" s="1">
        <v>32898</v>
      </c>
      <c r="D398" s="1">
        <v>32902</v>
      </c>
      <c r="E398" s="1">
        <v>33632</v>
      </c>
      <c r="F398" t="s">
        <v>99</v>
      </c>
      <c r="G398" t="s">
        <v>293</v>
      </c>
      <c r="H398" t="s">
        <v>1737</v>
      </c>
      <c r="I398" t="s">
        <v>1832</v>
      </c>
      <c r="J398">
        <v>1</v>
      </c>
      <c r="K398" t="s">
        <v>1831</v>
      </c>
      <c r="L398">
        <v>7994</v>
      </c>
      <c r="M398">
        <v>7994</v>
      </c>
      <c r="N398" t="s">
        <v>1835</v>
      </c>
      <c r="O398" t="s">
        <v>93</v>
      </c>
      <c r="P398" t="s">
        <v>95</v>
      </c>
      <c r="Q398" t="s">
        <v>194</v>
      </c>
      <c r="R398" t="s">
        <v>1733</v>
      </c>
      <c r="S398" t="s">
        <v>1847</v>
      </c>
      <c r="T398" t="s">
        <v>495</v>
      </c>
      <c r="W398">
        <v>3618823858</v>
      </c>
      <c r="X398" t="s">
        <v>1821</v>
      </c>
      <c r="Y398" t="s">
        <v>1803</v>
      </c>
      <c r="Z398" t="s">
        <v>99</v>
      </c>
      <c r="AA398" t="s">
        <v>1820</v>
      </c>
      <c r="AH398" t="s">
        <v>1846</v>
      </c>
      <c r="AI398" t="s">
        <v>1727</v>
      </c>
      <c r="AJ398">
        <v>46</v>
      </c>
      <c r="AK398">
        <v>17294984</v>
      </c>
      <c r="AL398" t="b">
        <v>0</v>
      </c>
      <c r="AM398">
        <v>27.979468300000001</v>
      </c>
      <c r="AN398">
        <v>-97.581887499999993</v>
      </c>
      <c r="AO398" t="s">
        <v>1802</v>
      </c>
      <c r="AP398">
        <v>27.979468300000001</v>
      </c>
      <c r="AQ398">
        <v>-97.581887499999993</v>
      </c>
      <c r="AR398">
        <v>133348</v>
      </c>
      <c r="AS398" t="s">
        <v>1727</v>
      </c>
      <c r="AT398">
        <v>369073</v>
      </c>
      <c r="AU398" t="s">
        <v>96</v>
      </c>
      <c r="AX398" t="s">
        <v>495</v>
      </c>
    </row>
    <row r="399" spans="1:50" hidden="1">
      <c r="A399" s="2">
        <v>4208930480</v>
      </c>
      <c r="B399">
        <v>3</v>
      </c>
      <c r="C399" s="1">
        <v>32832</v>
      </c>
      <c r="D399" s="1">
        <v>32850</v>
      </c>
      <c r="E399" s="1">
        <v>33580</v>
      </c>
      <c r="F399" t="s">
        <v>99</v>
      </c>
      <c r="G399" t="s">
        <v>179</v>
      </c>
      <c r="H399" t="s">
        <v>1807</v>
      </c>
      <c r="I399" t="s">
        <v>1540</v>
      </c>
      <c r="J399">
        <v>1</v>
      </c>
      <c r="K399" t="s">
        <v>1568</v>
      </c>
      <c r="L399">
        <v>9630</v>
      </c>
      <c r="M399">
        <v>9630</v>
      </c>
      <c r="N399" t="s">
        <v>1835</v>
      </c>
      <c r="O399" t="s">
        <v>93</v>
      </c>
      <c r="P399" t="s">
        <v>95</v>
      </c>
      <c r="Q399" t="s">
        <v>194</v>
      </c>
      <c r="R399" t="s">
        <v>1733</v>
      </c>
      <c r="S399" t="s">
        <v>1845</v>
      </c>
      <c r="T399" t="s">
        <v>502</v>
      </c>
      <c r="W399">
        <v>3618823858</v>
      </c>
      <c r="X399" t="s">
        <v>1826</v>
      </c>
      <c r="Y399" t="s">
        <v>1803</v>
      </c>
      <c r="Z399" t="s">
        <v>99</v>
      </c>
      <c r="AA399">
        <v>78471</v>
      </c>
      <c r="AH399" t="s">
        <v>1844</v>
      </c>
      <c r="AI399" t="s">
        <v>1727</v>
      </c>
      <c r="AJ399">
        <v>44</v>
      </c>
      <c r="AK399">
        <v>16850871</v>
      </c>
      <c r="AL399" t="b">
        <v>0</v>
      </c>
      <c r="AM399">
        <v>29.709735299999998</v>
      </c>
      <c r="AN399">
        <v>-96.535956600000006</v>
      </c>
      <c r="AO399" t="s">
        <v>1802</v>
      </c>
      <c r="AP399">
        <v>29.711618600000001</v>
      </c>
      <c r="AQ399">
        <v>-96.540496700000006</v>
      </c>
      <c r="AR399">
        <v>144825</v>
      </c>
      <c r="AS399" t="s">
        <v>1727</v>
      </c>
      <c r="AT399">
        <v>366654</v>
      </c>
      <c r="AU399" t="s">
        <v>108</v>
      </c>
      <c r="AV399" t="s">
        <v>181</v>
      </c>
      <c r="AX399" t="s">
        <v>502</v>
      </c>
    </row>
    <row r="400" spans="1:50" hidden="1">
      <c r="A400" s="2">
        <v>4208930154</v>
      </c>
      <c r="B400">
        <v>3</v>
      </c>
      <c r="C400" s="1">
        <v>32805</v>
      </c>
      <c r="D400" s="1">
        <v>32807</v>
      </c>
      <c r="E400" s="1">
        <v>33537</v>
      </c>
      <c r="F400" t="s">
        <v>99</v>
      </c>
      <c r="G400" t="s">
        <v>179</v>
      </c>
      <c r="H400" t="s">
        <v>1807</v>
      </c>
      <c r="I400" t="s">
        <v>1843</v>
      </c>
      <c r="J400">
        <v>1</v>
      </c>
      <c r="K400" t="s">
        <v>356</v>
      </c>
      <c r="L400">
        <v>10417</v>
      </c>
      <c r="M400">
        <v>10417</v>
      </c>
      <c r="N400" t="s">
        <v>1835</v>
      </c>
      <c r="O400" t="s">
        <v>93</v>
      </c>
      <c r="P400" t="s">
        <v>95</v>
      </c>
      <c r="Q400" t="s">
        <v>194</v>
      </c>
      <c r="R400" t="s">
        <v>1733</v>
      </c>
      <c r="S400" t="s">
        <v>1494</v>
      </c>
      <c r="T400" t="s">
        <v>502</v>
      </c>
      <c r="W400">
        <v>3618823858</v>
      </c>
      <c r="X400" t="s">
        <v>1826</v>
      </c>
      <c r="Y400" t="s">
        <v>1803</v>
      </c>
      <c r="Z400" t="s">
        <v>99</v>
      </c>
      <c r="AA400">
        <v>78471</v>
      </c>
      <c r="AH400" t="s">
        <v>1842</v>
      </c>
      <c r="AI400" t="s">
        <v>1727</v>
      </c>
      <c r="AJ400">
        <v>44</v>
      </c>
      <c r="AK400">
        <v>17280562</v>
      </c>
      <c r="AL400" t="b">
        <v>0</v>
      </c>
      <c r="AM400">
        <v>29.721399399999999</v>
      </c>
      <c r="AN400">
        <v>-96.525741800000006</v>
      </c>
      <c r="AO400" t="s">
        <v>1802</v>
      </c>
      <c r="AP400">
        <v>29.721399399999999</v>
      </c>
      <c r="AQ400">
        <v>-96.525741800000006</v>
      </c>
      <c r="AR400">
        <v>132363</v>
      </c>
      <c r="AS400" t="s">
        <v>1727</v>
      </c>
      <c r="AT400">
        <v>365563</v>
      </c>
      <c r="AU400" t="s">
        <v>108</v>
      </c>
      <c r="AV400" t="s">
        <v>181</v>
      </c>
      <c r="AX400" t="s">
        <v>502</v>
      </c>
    </row>
    <row r="401" spans="1:50">
      <c r="A401" s="2">
        <v>4229733905</v>
      </c>
      <c r="B401">
        <v>2</v>
      </c>
      <c r="C401" s="1">
        <v>32730</v>
      </c>
      <c r="D401" s="1">
        <v>32731</v>
      </c>
      <c r="E401" s="1">
        <v>33461</v>
      </c>
      <c r="F401" t="s">
        <v>99</v>
      </c>
      <c r="G401" t="s">
        <v>439</v>
      </c>
      <c r="H401" t="s">
        <v>1737</v>
      </c>
      <c r="I401" t="s">
        <v>1841</v>
      </c>
      <c r="J401">
        <v>1</v>
      </c>
      <c r="L401">
        <v>2150</v>
      </c>
      <c r="M401">
        <v>2150</v>
      </c>
      <c r="N401" t="s">
        <v>1734</v>
      </c>
      <c r="O401" t="s">
        <v>107</v>
      </c>
      <c r="P401" t="s">
        <v>95</v>
      </c>
      <c r="Q401" t="s">
        <v>194</v>
      </c>
      <c r="R401" t="s">
        <v>1733</v>
      </c>
      <c r="S401" t="s">
        <v>1822</v>
      </c>
      <c r="T401" t="s">
        <v>495</v>
      </c>
      <c r="W401">
        <v>3618823858</v>
      </c>
      <c r="X401" t="s">
        <v>1821</v>
      </c>
      <c r="Y401" t="s">
        <v>1803</v>
      </c>
      <c r="Z401" t="s">
        <v>99</v>
      </c>
      <c r="AA401" t="s">
        <v>1820</v>
      </c>
      <c r="AC401">
        <v>150</v>
      </c>
      <c r="AH401" t="s">
        <v>1840</v>
      </c>
      <c r="AI401" t="s">
        <v>1727</v>
      </c>
      <c r="AJ401">
        <v>458</v>
      </c>
      <c r="AK401">
        <v>18298239</v>
      </c>
      <c r="AL401" t="b">
        <v>0</v>
      </c>
      <c r="AM401">
        <v>28.503939200000001</v>
      </c>
      <c r="AN401">
        <v>-98.058400399999996</v>
      </c>
      <c r="AO401" t="s">
        <v>1802</v>
      </c>
      <c r="AP401">
        <v>28.503939200000001</v>
      </c>
      <c r="AQ401">
        <v>-98.058400399999996</v>
      </c>
      <c r="AS401" t="s">
        <v>1727</v>
      </c>
      <c r="AT401">
        <v>362591</v>
      </c>
      <c r="AU401" t="s">
        <v>96</v>
      </c>
      <c r="AV401" t="s">
        <v>164</v>
      </c>
      <c r="AW401" t="s">
        <v>163</v>
      </c>
      <c r="AX401" t="s">
        <v>495</v>
      </c>
    </row>
    <row r="402" spans="1:50">
      <c r="A402" s="2">
        <v>4217532359</v>
      </c>
      <c r="B402">
        <v>2</v>
      </c>
      <c r="C402" s="1">
        <v>32496</v>
      </c>
      <c r="D402" s="1">
        <v>32497</v>
      </c>
      <c r="E402" s="1">
        <v>32862</v>
      </c>
      <c r="F402" t="s">
        <v>99</v>
      </c>
      <c r="G402" t="s">
        <v>498</v>
      </c>
      <c r="H402" t="s">
        <v>1737</v>
      </c>
      <c r="I402" t="s">
        <v>1839</v>
      </c>
      <c r="J402">
        <v>1</v>
      </c>
      <c r="L402">
        <v>5000</v>
      </c>
      <c r="M402">
        <v>5000</v>
      </c>
      <c r="N402" t="s">
        <v>1734</v>
      </c>
      <c r="O402" t="s">
        <v>107</v>
      </c>
      <c r="P402" t="s">
        <v>95</v>
      </c>
      <c r="Q402" t="s">
        <v>305</v>
      </c>
      <c r="R402" t="s">
        <v>1733</v>
      </c>
      <c r="S402" t="s">
        <v>1838</v>
      </c>
      <c r="T402" t="s">
        <v>495</v>
      </c>
      <c r="W402">
        <v>3618823858</v>
      </c>
      <c r="X402" t="s">
        <v>1821</v>
      </c>
      <c r="Y402" t="s">
        <v>1803</v>
      </c>
      <c r="Z402" t="s">
        <v>99</v>
      </c>
      <c r="AA402" t="s">
        <v>1820</v>
      </c>
      <c r="AH402" t="s">
        <v>1837</v>
      </c>
      <c r="AI402" t="s">
        <v>1727</v>
      </c>
      <c r="AJ402">
        <v>37</v>
      </c>
      <c r="AK402">
        <v>16103048</v>
      </c>
      <c r="AL402" t="b">
        <v>0</v>
      </c>
      <c r="AM402">
        <v>28.4815553</v>
      </c>
      <c r="AN402">
        <v>-97.3989799</v>
      </c>
      <c r="AO402" t="s">
        <v>1802</v>
      </c>
      <c r="AP402">
        <v>28.4815553</v>
      </c>
      <c r="AQ402">
        <v>-97.3989799</v>
      </c>
      <c r="AS402" t="s">
        <v>1727</v>
      </c>
      <c r="AT402">
        <v>354427</v>
      </c>
      <c r="AU402" t="s">
        <v>96</v>
      </c>
      <c r="AX402" t="s">
        <v>495</v>
      </c>
    </row>
    <row r="403" spans="1:50" hidden="1">
      <c r="A403" s="2">
        <v>4224731474</v>
      </c>
      <c r="B403">
        <v>4</v>
      </c>
      <c r="C403" s="1">
        <v>32444</v>
      </c>
      <c r="D403" s="1">
        <v>32448</v>
      </c>
      <c r="E403" s="1">
        <v>32813</v>
      </c>
      <c r="F403" t="s">
        <v>99</v>
      </c>
      <c r="G403" t="s">
        <v>1140</v>
      </c>
      <c r="H403" t="s">
        <v>1807</v>
      </c>
      <c r="I403" t="s">
        <v>1139</v>
      </c>
      <c r="J403">
        <v>1</v>
      </c>
      <c r="K403" t="s">
        <v>1381</v>
      </c>
      <c r="L403">
        <v>12269</v>
      </c>
      <c r="M403">
        <v>12269</v>
      </c>
      <c r="N403" t="s">
        <v>1835</v>
      </c>
      <c r="O403" t="s">
        <v>93</v>
      </c>
      <c r="P403" t="s">
        <v>95</v>
      </c>
      <c r="Q403" t="s">
        <v>194</v>
      </c>
      <c r="R403" t="s">
        <v>1733</v>
      </c>
      <c r="S403" t="s">
        <v>1142</v>
      </c>
      <c r="T403" t="s">
        <v>502</v>
      </c>
      <c r="W403">
        <v>3618823858</v>
      </c>
      <c r="X403" t="s">
        <v>1826</v>
      </c>
      <c r="Y403" t="s">
        <v>1803</v>
      </c>
      <c r="Z403" t="s">
        <v>99</v>
      </c>
      <c r="AA403">
        <v>78471</v>
      </c>
      <c r="AH403" t="s">
        <v>1836</v>
      </c>
      <c r="AI403" t="s">
        <v>1727</v>
      </c>
      <c r="AJ403">
        <v>258</v>
      </c>
      <c r="AK403">
        <v>18747086</v>
      </c>
      <c r="AL403" t="b">
        <v>0</v>
      </c>
      <c r="AM403">
        <v>26.8148938</v>
      </c>
      <c r="AN403">
        <v>-98.679682799999995</v>
      </c>
      <c r="AO403" t="s">
        <v>1802</v>
      </c>
      <c r="AP403">
        <v>26.8148938</v>
      </c>
      <c r="AQ403">
        <v>-98.679682799999995</v>
      </c>
      <c r="AR403">
        <v>128985</v>
      </c>
      <c r="AS403" t="s">
        <v>1727</v>
      </c>
      <c r="AT403">
        <v>352791</v>
      </c>
      <c r="AU403" t="s">
        <v>96</v>
      </c>
      <c r="AX403" t="s">
        <v>502</v>
      </c>
    </row>
    <row r="404" spans="1:50" hidden="1">
      <c r="A404" s="2">
        <v>4208930321</v>
      </c>
      <c r="B404">
        <v>3</v>
      </c>
      <c r="C404" s="1">
        <v>32412</v>
      </c>
      <c r="D404" s="1">
        <v>32413</v>
      </c>
      <c r="E404" s="1">
        <v>32778</v>
      </c>
      <c r="F404" t="s">
        <v>99</v>
      </c>
      <c r="G404" t="s">
        <v>179</v>
      </c>
      <c r="H404" t="s">
        <v>1807</v>
      </c>
      <c r="I404" t="s">
        <v>1570</v>
      </c>
      <c r="J404" t="s">
        <v>185</v>
      </c>
      <c r="K404" t="s">
        <v>1571</v>
      </c>
      <c r="L404">
        <v>10816</v>
      </c>
      <c r="M404">
        <v>10816</v>
      </c>
      <c r="N404" t="s">
        <v>1835</v>
      </c>
      <c r="O404" t="s">
        <v>93</v>
      </c>
      <c r="P404" t="s">
        <v>95</v>
      </c>
      <c r="Q404" t="s">
        <v>94</v>
      </c>
      <c r="R404" t="s">
        <v>1733</v>
      </c>
      <c r="S404" t="s">
        <v>1834</v>
      </c>
      <c r="T404" t="s">
        <v>502</v>
      </c>
      <c r="W404">
        <v>3618823858</v>
      </c>
      <c r="X404" t="s">
        <v>1826</v>
      </c>
      <c r="Y404" t="s">
        <v>1803</v>
      </c>
      <c r="Z404" t="s">
        <v>99</v>
      </c>
      <c r="AA404">
        <v>78471</v>
      </c>
      <c r="AC404">
        <v>55</v>
      </c>
      <c r="AH404" t="s">
        <v>1833</v>
      </c>
      <c r="AI404" t="s">
        <v>1727</v>
      </c>
      <c r="AJ404">
        <v>283</v>
      </c>
      <c r="AK404">
        <v>16030963</v>
      </c>
      <c r="AL404" t="b">
        <v>0</v>
      </c>
      <c r="AM404">
        <v>29.5265874</v>
      </c>
      <c r="AN404">
        <v>-96.583928400000005</v>
      </c>
      <c r="AO404" t="s">
        <v>1802</v>
      </c>
      <c r="AP404">
        <v>29.5265874</v>
      </c>
      <c r="AQ404">
        <v>-96.583928400000005</v>
      </c>
      <c r="AR404">
        <v>58664</v>
      </c>
      <c r="AS404" t="s">
        <v>1727</v>
      </c>
      <c r="AT404">
        <v>351587</v>
      </c>
      <c r="AU404" t="s">
        <v>108</v>
      </c>
      <c r="AV404" t="s">
        <v>181</v>
      </c>
      <c r="AX404" t="s">
        <v>502</v>
      </c>
    </row>
    <row r="405" spans="1:50" hidden="1">
      <c r="A405" s="2">
        <v>4240932206</v>
      </c>
      <c r="B405">
        <v>4</v>
      </c>
      <c r="C405" s="1">
        <v>32386</v>
      </c>
      <c r="D405" s="1">
        <v>32398</v>
      </c>
      <c r="E405" s="1">
        <v>32784</v>
      </c>
      <c r="F405" t="s">
        <v>99</v>
      </c>
      <c r="G405" t="s">
        <v>293</v>
      </c>
      <c r="H405" t="s">
        <v>1737</v>
      </c>
      <c r="I405" t="s">
        <v>1832</v>
      </c>
      <c r="J405">
        <v>1</v>
      </c>
      <c r="K405" t="s">
        <v>1831</v>
      </c>
      <c r="L405">
        <v>7994</v>
      </c>
      <c r="M405">
        <v>7994</v>
      </c>
      <c r="N405" t="s">
        <v>1741</v>
      </c>
      <c r="O405" t="s">
        <v>1823</v>
      </c>
      <c r="P405" t="s">
        <v>95</v>
      </c>
      <c r="Q405" t="s">
        <v>194</v>
      </c>
      <c r="R405" t="s">
        <v>1733</v>
      </c>
      <c r="S405" t="s">
        <v>1830</v>
      </c>
      <c r="T405" t="s">
        <v>495</v>
      </c>
      <c r="U405" s="1">
        <v>32419</v>
      </c>
      <c r="X405" t="s">
        <v>1821</v>
      </c>
      <c r="Y405" t="s">
        <v>1803</v>
      </c>
      <c r="Z405" t="s">
        <v>99</v>
      </c>
      <c r="AA405" t="s">
        <v>1820</v>
      </c>
      <c r="AH405" t="s">
        <v>1829</v>
      </c>
      <c r="AI405" t="s">
        <v>1727</v>
      </c>
      <c r="AJ405">
        <v>46</v>
      </c>
      <c r="AK405">
        <v>17294984</v>
      </c>
      <c r="AM405">
        <v>27.979468300000001</v>
      </c>
      <c r="AN405">
        <v>-97.581887499999993</v>
      </c>
      <c r="AO405" t="s">
        <v>1802</v>
      </c>
      <c r="AP405">
        <v>27.979468300000001</v>
      </c>
      <c r="AQ405">
        <v>-97.581887499999993</v>
      </c>
      <c r="AR405">
        <v>133348</v>
      </c>
      <c r="AS405" t="s">
        <v>1727</v>
      </c>
      <c r="AT405">
        <v>350712</v>
      </c>
      <c r="AU405" t="s">
        <v>96</v>
      </c>
      <c r="AX405" t="s">
        <v>495</v>
      </c>
    </row>
    <row r="406" spans="1:50" hidden="1">
      <c r="A406" s="2">
        <v>4208930345</v>
      </c>
      <c r="B406">
        <v>3</v>
      </c>
      <c r="C406" s="1">
        <v>32377</v>
      </c>
      <c r="D406" s="1">
        <v>32379</v>
      </c>
      <c r="E406" s="1">
        <v>32759</v>
      </c>
      <c r="F406" t="s">
        <v>99</v>
      </c>
      <c r="G406" t="s">
        <v>179</v>
      </c>
      <c r="H406" t="s">
        <v>1807</v>
      </c>
      <c r="I406" t="s">
        <v>1572</v>
      </c>
      <c r="J406" t="s">
        <v>185</v>
      </c>
      <c r="K406" t="s">
        <v>1828</v>
      </c>
      <c r="L406">
        <v>10250</v>
      </c>
      <c r="M406">
        <v>10250</v>
      </c>
      <c r="N406" t="s">
        <v>1741</v>
      </c>
      <c r="O406" t="s">
        <v>93</v>
      </c>
      <c r="P406" t="s">
        <v>95</v>
      </c>
      <c r="Q406" t="s">
        <v>194</v>
      </c>
      <c r="R406" t="s">
        <v>1733</v>
      </c>
      <c r="S406" t="s">
        <v>1827</v>
      </c>
      <c r="T406" t="s">
        <v>502</v>
      </c>
      <c r="U406" s="1">
        <v>32394</v>
      </c>
      <c r="X406" t="s">
        <v>1826</v>
      </c>
      <c r="Y406" t="s">
        <v>1803</v>
      </c>
      <c r="Z406" t="s">
        <v>99</v>
      </c>
      <c r="AA406">
        <v>78471</v>
      </c>
      <c r="AC406">
        <v>55</v>
      </c>
      <c r="AH406" t="s">
        <v>1825</v>
      </c>
      <c r="AI406" t="s">
        <v>1727</v>
      </c>
      <c r="AJ406">
        <v>283</v>
      </c>
      <c r="AK406">
        <v>16994518</v>
      </c>
      <c r="AM406">
        <v>29.521193700000001</v>
      </c>
      <c r="AN406">
        <v>-96.588690799999995</v>
      </c>
      <c r="AO406" t="s">
        <v>1802</v>
      </c>
      <c r="AP406">
        <v>29.521193700000001</v>
      </c>
      <c r="AQ406">
        <v>-96.588690799999995</v>
      </c>
      <c r="AR406">
        <v>128383</v>
      </c>
      <c r="AS406" t="s">
        <v>1727</v>
      </c>
      <c r="AT406">
        <v>350385</v>
      </c>
      <c r="AU406" t="s">
        <v>108</v>
      </c>
      <c r="AV406" t="s">
        <v>181</v>
      </c>
      <c r="AX406" t="s">
        <v>502</v>
      </c>
    </row>
    <row r="407" spans="1:50">
      <c r="A407" s="2">
        <v>4229733833</v>
      </c>
      <c r="B407">
        <v>2</v>
      </c>
      <c r="C407" s="1">
        <v>32335</v>
      </c>
      <c r="D407" s="1">
        <v>32336</v>
      </c>
      <c r="E407" s="1">
        <v>32701</v>
      </c>
      <c r="F407" t="s">
        <v>99</v>
      </c>
      <c r="G407" t="s">
        <v>439</v>
      </c>
      <c r="H407" t="s">
        <v>1737</v>
      </c>
      <c r="I407" t="s">
        <v>1824</v>
      </c>
      <c r="J407">
        <v>1</v>
      </c>
      <c r="L407">
        <v>2200</v>
      </c>
      <c r="M407">
        <v>2200</v>
      </c>
      <c r="N407" t="s">
        <v>1734</v>
      </c>
      <c r="O407" t="s">
        <v>1823</v>
      </c>
      <c r="P407" t="s">
        <v>95</v>
      </c>
      <c r="Q407" t="s">
        <v>194</v>
      </c>
      <c r="R407" t="s">
        <v>1733</v>
      </c>
      <c r="S407" t="s">
        <v>1822</v>
      </c>
      <c r="T407" t="s">
        <v>495</v>
      </c>
      <c r="W407">
        <v>3618823858</v>
      </c>
      <c r="X407" t="s">
        <v>1821</v>
      </c>
      <c r="Y407" t="s">
        <v>1803</v>
      </c>
      <c r="Z407" t="s">
        <v>99</v>
      </c>
      <c r="AA407" t="s">
        <v>1820</v>
      </c>
      <c r="AH407" t="s">
        <v>1819</v>
      </c>
      <c r="AI407" t="s">
        <v>1727</v>
      </c>
      <c r="AJ407">
        <v>26</v>
      </c>
      <c r="AK407">
        <v>16194893</v>
      </c>
      <c r="AL407" t="b">
        <v>0</v>
      </c>
      <c r="AM407">
        <v>28.446665599999999</v>
      </c>
      <c r="AN407">
        <v>-98.1192274</v>
      </c>
      <c r="AO407" t="s">
        <v>1802</v>
      </c>
      <c r="AP407">
        <v>28.446665599999999</v>
      </c>
      <c r="AQ407">
        <v>-98.1192274</v>
      </c>
      <c r="AS407" t="s">
        <v>1727</v>
      </c>
      <c r="AT407">
        <v>348737</v>
      </c>
      <c r="AU407" t="s">
        <v>96</v>
      </c>
      <c r="AV407" t="s">
        <v>164</v>
      </c>
      <c r="AW407" t="s">
        <v>163</v>
      </c>
      <c r="AX407" t="s">
        <v>495</v>
      </c>
    </row>
    <row r="408" spans="1:50">
      <c r="A408" s="2">
        <v>1700720001</v>
      </c>
      <c r="B408">
        <v>2</v>
      </c>
      <c r="D408" s="1">
        <v>41107</v>
      </c>
      <c r="E408" s="1">
        <v>41287</v>
      </c>
      <c r="F408" t="s">
        <v>125</v>
      </c>
      <c r="G408" t="s">
        <v>373</v>
      </c>
      <c r="H408" t="s">
        <v>1807</v>
      </c>
      <c r="I408" t="s">
        <v>372</v>
      </c>
      <c r="J408">
        <v>1</v>
      </c>
      <c r="K408" t="s">
        <v>1818</v>
      </c>
      <c r="N408" t="s">
        <v>1734</v>
      </c>
      <c r="O408" t="s">
        <v>1770</v>
      </c>
      <c r="P408" t="s">
        <v>95</v>
      </c>
      <c r="Q408" t="s">
        <v>194</v>
      </c>
      <c r="R408" t="s">
        <v>1733</v>
      </c>
      <c r="S408" t="s">
        <v>124</v>
      </c>
      <c r="T408" t="s">
        <v>126</v>
      </c>
      <c r="V408" t="s">
        <v>1806</v>
      </c>
      <c r="W408" t="s">
        <v>1805</v>
      </c>
      <c r="X408" t="s">
        <v>1804</v>
      </c>
      <c r="Y408" t="s">
        <v>1803</v>
      </c>
      <c r="Z408" t="s">
        <v>99</v>
      </c>
      <c r="AA408">
        <v>78401</v>
      </c>
      <c r="AC408">
        <v>39</v>
      </c>
      <c r="AE408" t="s">
        <v>375</v>
      </c>
      <c r="AF408" t="s">
        <v>376</v>
      </c>
      <c r="AK408">
        <v>18011071</v>
      </c>
      <c r="AM408">
        <v>29.888480600000001</v>
      </c>
      <c r="AN408">
        <v>-91.096910199999996</v>
      </c>
      <c r="AO408" t="s">
        <v>1802</v>
      </c>
      <c r="AP408">
        <v>29.888503199999999</v>
      </c>
      <c r="AQ408">
        <v>-91.097300799999999</v>
      </c>
      <c r="AR408" t="s">
        <v>1817</v>
      </c>
      <c r="AT408">
        <v>974260</v>
      </c>
      <c r="AU408" t="s">
        <v>195</v>
      </c>
      <c r="AX408" t="s">
        <v>89</v>
      </c>
    </row>
    <row r="409" spans="1:50" hidden="1">
      <c r="A409" s="2">
        <v>1701121216</v>
      </c>
      <c r="B409">
        <v>2</v>
      </c>
      <c r="C409" s="1">
        <v>42158</v>
      </c>
      <c r="D409" s="1">
        <v>42146</v>
      </c>
      <c r="E409" s="1">
        <v>42326</v>
      </c>
      <c r="F409" t="s">
        <v>125</v>
      </c>
      <c r="G409" t="s">
        <v>286</v>
      </c>
      <c r="H409" t="s">
        <v>1807</v>
      </c>
      <c r="I409" t="s">
        <v>285</v>
      </c>
      <c r="J409">
        <v>1</v>
      </c>
      <c r="L409">
        <v>9700</v>
      </c>
      <c r="M409">
        <v>9700</v>
      </c>
      <c r="N409" t="s">
        <v>1741</v>
      </c>
      <c r="O409" t="s">
        <v>1770</v>
      </c>
      <c r="P409" t="s">
        <v>95</v>
      </c>
      <c r="Q409" t="s">
        <v>194</v>
      </c>
      <c r="R409" t="s">
        <v>1733</v>
      </c>
      <c r="S409" t="s">
        <v>287</v>
      </c>
      <c r="T409" t="s">
        <v>126</v>
      </c>
      <c r="V409" t="s">
        <v>1806</v>
      </c>
      <c r="W409" t="s">
        <v>1805</v>
      </c>
      <c r="X409" t="s">
        <v>1804</v>
      </c>
      <c r="Y409" t="s">
        <v>1803</v>
      </c>
      <c r="Z409" t="s">
        <v>99</v>
      </c>
      <c r="AA409">
        <v>78401</v>
      </c>
      <c r="AC409">
        <v>34</v>
      </c>
      <c r="AE409" t="s">
        <v>289</v>
      </c>
      <c r="AF409" t="s">
        <v>290</v>
      </c>
      <c r="AI409" t="s">
        <v>1727</v>
      </c>
      <c r="AK409">
        <v>18011832</v>
      </c>
      <c r="AM409">
        <v>30.665143</v>
      </c>
      <c r="AN409">
        <v>-93.471833799999999</v>
      </c>
      <c r="AO409" t="s">
        <v>1802</v>
      </c>
      <c r="AP409">
        <v>30.665143700000002</v>
      </c>
      <c r="AQ409">
        <v>-93.471836100000004</v>
      </c>
      <c r="AS409" t="s">
        <v>1727</v>
      </c>
      <c r="AT409">
        <v>249045</v>
      </c>
      <c r="AU409" t="s">
        <v>195</v>
      </c>
      <c r="AV409" t="s">
        <v>196</v>
      </c>
      <c r="AX409" t="s">
        <v>89</v>
      </c>
    </row>
    <row r="410" spans="1:50">
      <c r="A410" s="2">
        <v>1701121105</v>
      </c>
      <c r="B410">
        <v>2</v>
      </c>
      <c r="C410" s="1">
        <v>40784</v>
      </c>
      <c r="D410" s="1">
        <v>40786</v>
      </c>
      <c r="E410" s="1">
        <v>40966</v>
      </c>
      <c r="F410" t="s">
        <v>125</v>
      </c>
      <c r="G410" t="s">
        <v>286</v>
      </c>
      <c r="H410" t="s">
        <v>1807</v>
      </c>
      <c r="I410" t="s">
        <v>395</v>
      </c>
      <c r="J410">
        <v>1</v>
      </c>
      <c r="K410" t="s">
        <v>1816</v>
      </c>
      <c r="L410">
        <v>8800</v>
      </c>
      <c r="M410">
        <v>8800</v>
      </c>
      <c r="N410" t="s">
        <v>1734</v>
      </c>
      <c r="O410" t="s">
        <v>107</v>
      </c>
      <c r="P410" t="s">
        <v>95</v>
      </c>
      <c r="Q410" t="s">
        <v>194</v>
      </c>
      <c r="R410" t="s">
        <v>1733</v>
      </c>
      <c r="S410" t="s">
        <v>396</v>
      </c>
      <c r="T410" t="s">
        <v>126</v>
      </c>
      <c r="V410" t="s">
        <v>1815</v>
      </c>
      <c r="W410" t="s">
        <v>1814</v>
      </c>
      <c r="X410" t="s">
        <v>1804</v>
      </c>
      <c r="Y410" t="s">
        <v>1803</v>
      </c>
      <c r="Z410" t="s">
        <v>99</v>
      </c>
      <c r="AA410">
        <v>78401</v>
      </c>
      <c r="AC410">
        <v>18</v>
      </c>
      <c r="AE410" t="s">
        <v>397</v>
      </c>
      <c r="AF410" t="s">
        <v>398</v>
      </c>
      <c r="AI410" t="s">
        <v>1727</v>
      </c>
      <c r="AK410">
        <v>15321292</v>
      </c>
      <c r="AM410">
        <v>30.5427803</v>
      </c>
      <c r="AN410">
        <v>-93.324167399999993</v>
      </c>
      <c r="AO410" t="s">
        <v>1802</v>
      </c>
      <c r="AP410">
        <v>30.542908700000002</v>
      </c>
      <c r="AQ410">
        <v>-93.324109699999994</v>
      </c>
      <c r="AS410" t="s">
        <v>1727</v>
      </c>
      <c r="AT410">
        <v>243739</v>
      </c>
      <c r="AU410" t="s">
        <v>195</v>
      </c>
      <c r="AV410" t="s">
        <v>196</v>
      </c>
      <c r="AX410" t="s">
        <v>89</v>
      </c>
    </row>
    <row r="411" spans="1:50" hidden="1">
      <c r="A411" s="2">
        <v>1711322435</v>
      </c>
      <c r="B411">
        <v>2</v>
      </c>
      <c r="C411" s="1">
        <v>43607</v>
      </c>
      <c r="D411" s="1">
        <v>43410</v>
      </c>
      <c r="E411" s="1">
        <v>43590</v>
      </c>
      <c r="F411" t="s">
        <v>125</v>
      </c>
      <c r="G411" t="s">
        <v>403</v>
      </c>
      <c r="H411" t="s">
        <v>1807</v>
      </c>
      <c r="I411" t="s">
        <v>402</v>
      </c>
      <c r="J411">
        <v>1</v>
      </c>
      <c r="L411">
        <v>8200</v>
      </c>
      <c r="N411" t="s">
        <v>1741</v>
      </c>
      <c r="O411" t="s">
        <v>107</v>
      </c>
      <c r="P411" t="s">
        <v>149</v>
      </c>
      <c r="Q411" t="s">
        <v>404</v>
      </c>
      <c r="R411" t="s">
        <v>1733</v>
      </c>
      <c r="S411" t="s">
        <v>406</v>
      </c>
      <c r="T411" t="s">
        <v>126</v>
      </c>
      <c r="V411" t="s">
        <v>1813</v>
      </c>
      <c r="W411" t="s">
        <v>1812</v>
      </c>
      <c r="X411" t="s">
        <v>1804</v>
      </c>
      <c r="Y411" t="s">
        <v>1803</v>
      </c>
      <c r="Z411" t="s">
        <v>99</v>
      </c>
      <c r="AA411">
        <v>78401</v>
      </c>
      <c r="AC411">
        <v>23</v>
      </c>
      <c r="AE411" t="s">
        <v>407</v>
      </c>
      <c r="AF411" t="s">
        <v>408</v>
      </c>
      <c r="AK411">
        <v>17227461</v>
      </c>
      <c r="AM411">
        <v>29.898869000000001</v>
      </c>
      <c r="AN411">
        <v>-92.438008100000005</v>
      </c>
      <c r="AO411" t="s">
        <v>1802</v>
      </c>
      <c r="AP411">
        <v>29.8967405</v>
      </c>
      <c r="AQ411">
        <v>-92.442181500000004</v>
      </c>
      <c r="AR411" t="s">
        <v>405</v>
      </c>
      <c r="AS411" t="s">
        <v>1727</v>
      </c>
      <c r="AT411">
        <v>243510</v>
      </c>
      <c r="AU411" t="s">
        <v>195</v>
      </c>
      <c r="AX411" t="s">
        <v>89</v>
      </c>
    </row>
    <row r="412" spans="1:50" hidden="1">
      <c r="A412" s="2">
        <v>1700720512</v>
      </c>
      <c r="B412">
        <v>2</v>
      </c>
      <c r="C412" s="1">
        <v>42303</v>
      </c>
      <c r="D412" s="1">
        <v>42257</v>
      </c>
      <c r="E412" s="1">
        <v>42437</v>
      </c>
      <c r="F412" t="s">
        <v>125</v>
      </c>
      <c r="G412" t="s">
        <v>373</v>
      </c>
      <c r="H412" t="s">
        <v>1807</v>
      </c>
      <c r="I412" t="s">
        <v>448</v>
      </c>
      <c r="J412">
        <v>1</v>
      </c>
      <c r="L412">
        <v>10914</v>
      </c>
      <c r="M412">
        <v>10914</v>
      </c>
      <c r="N412" t="s">
        <v>1741</v>
      </c>
      <c r="O412" t="s">
        <v>107</v>
      </c>
      <c r="P412" t="s">
        <v>95</v>
      </c>
      <c r="Q412" t="s">
        <v>194</v>
      </c>
      <c r="R412" t="s">
        <v>1733</v>
      </c>
      <c r="S412" t="s">
        <v>124</v>
      </c>
      <c r="T412" t="s">
        <v>126</v>
      </c>
      <c r="V412" t="s">
        <v>1806</v>
      </c>
      <c r="W412" t="s">
        <v>1805</v>
      </c>
      <c r="X412" t="s">
        <v>1804</v>
      </c>
      <c r="Y412" t="s">
        <v>1803</v>
      </c>
      <c r="Z412" t="s">
        <v>99</v>
      </c>
      <c r="AA412">
        <v>78401</v>
      </c>
      <c r="AC412">
        <v>39</v>
      </c>
      <c r="AE412" t="s">
        <v>375</v>
      </c>
      <c r="AF412" t="s">
        <v>376</v>
      </c>
      <c r="AI412" t="s">
        <v>1727</v>
      </c>
      <c r="AK412">
        <v>18744399</v>
      </c>
      <c r="AM412">
        <v>29.879691699999999</v>
      </c>
      <c r="AN412">
        <v>-91.088685400000003</v>
      </c>
      <c r="AO412" t="s">
        <v>1802</v>
      </c>
      <c r="AP412">
        <v>29.882463699999999</v>
      </c>
      <c r="AQ412">
        <v>-91.086764799999997</v>
      </c>
      <c r="AR412" t="s">
        <v>449</v>
      </c>
      <c r="AS412" t="s">
        <v>1727</v>
      </c>
      <c r="AT412">
        <v>240568</v>
      </c>
      <c r="AU412" t="s">
        <v>195</v>
      </c>
      <c r="AX412" t="s">
        <v>89</v>
      </c>
    </row>
    <row r="413" spans="1:50">
      <c r="A413" s="2">
        <v>1709901012</v>
      </c>
      <c r="B413">
        <v>2</v>
      </c>
      <c r="C413" s="1">
        <v>39870</v>
      </c>
      <c r="D413" s="1">
        <v>39875</v>
      </c>
      <c r="E413" s="1">
        <v>40055</v>
      </c>
      <c r="F413" t="s">
        <v>125</v>
      </c>
      <c r="G413" t="s">
        <v>459</v>
      </c>
      <c r="H413" t="s">
        <v>1807</v>
      </c>
      <c r="I413" t="s">
        <v>1811</v>
      </c>
      <c r="J413">
        <v>1</v>
      </c>
      <c r="K413" t="s">
        <v>1810</v>
      </c>
      <c r="L413">
        <v>12000</v>
      </c>
      <c r="M413">
        <v>12000</v>
      </c>
      <c r="N413" t="s">
        <v>1734</v>
      </c>
      <c r="O413" t="s">
        <v>107</v>
      </c>
      <c r="P413" t="s">
        <v>95</v>
      </c>
      <c r="Q413" t="s">
        <v>404</v>
      </c>
      <c r="R413" t="s">
        <v>1733</v>
      </c>
      <c r="S413" t="s">
        <v>461</v>
      </c>
      <c r="T413" t="s">
        <v>126</v>
      </c>
      <c r="V413" t="s">
        <v>1809</v>
      </c>
      <c r="W413" t="s">
        <v>1808</v>
      </c>
      <c r="X413" t="s">
        <v>1804</v>
      </c>
      <c r="Y413" t="s">
        <v>1803</v>
      </c>
      <c r="Z413" t="s">
        <v>99</v>
      </c>
      <c r="AA413">
        <v>78401</v>
      </c>
      <c r="AC413">
        <v>31</v>
      </c>
      <c r="AE413" t="s">
        <v>138</v>
      </c>
      <c r="AF413" t="s">
        <v>610</v>
      </c>
      <c r="AI413" t="s">
        <v>1727</v>
      </c>
      <c r="AK413">
        <v>18032433</v>
      </c>
      <c r="AM413">
        <v>30.217268600000001</v>
      </c>
      <c r="AN413">
        <v>-91.788169800000006</v>
      </c>
      <c r="AO413" t="s">
        <v>1802</v>
      </c>
      <c r="AP413">
        <v>30.217484200000001</v>
      </c>
      <c r="AQ413">
        <v>-91.789161699999994</v>
      </c>
      <c r="AR413" t="s">
        <v>609</v>
      </c>
      <c r="AS413" t="s">
        <v>1727</v>
      </c>
      <c r="AT413">
        <v>239529</v>
      </c>
      <c r="AU413" t="s">
        <v>195</v>
      </c>
      <c r="AX413" t="s">
        <v>89</v>
      </c>
    </row>
    <row r="414" spans="1:50" hidden="1">
      <c r="A414" s="2">
        <v>1711320836</v>
      </c>
      <c r="B414">
        <v>2</v>
      </c>
      <c r="C414" s="1">
        <v>41681</v>
      </c>
      <c r="D414" s="1">
        <v>41681</v>
      </c>
      <c r="E414" s="1">
        <v>41861</v>
      </c>
      <c r="F414" t="s">
        <v>125</v>
      </c>
      <c r="G414" t="s">
        <v>403</v>
      </c>
      <c r="H414" t="s">
        <v>1807</v>
      </c>
      <c r="I414" t="s">
        <v>1053</v>
      </c>
      <c r="J414">
        <v>1</v>
      </c>
      <c r="L414">
        <v>11872</v>
      </c>
      <c r="M414">
        <v>10870</v>
      </c>
      <c r="N414" t="s">
        <v>1741</v>
      </c>
      <c r="O414" t="s">
        <v>107</v>
      </c>
      <c r="P414" t="s">
        <v>119</v>
      </c>
      <c r="Q414" t="s">
        <v>404</v>
      </c>
      <c r="R414" t="s">
        <v>1733</v>
      </c>
      <c r="S414" t="s">
        <v>406</v>
      </c>
      <c r="T414" t="s">
        <v>126</v>
      </c>
      <c r="V414" t="s">
        <v>1806</v>
      </c>
      <c r="W414" t="s">
        <v>1805</v>
      </c>
      <c r="X414" t="s">
        <v>1804</v>
      </c>
      <c r="Y414" t="s">
        <v>1803</v>
      </c>
      <c r="Z414" t="s">
        <v>99</v>
      </c>
      <c r="AA414">
        <v>78401</v>
      </c>
      <c r="AC414">
        <v>23</v>
      </c>
      <c r="AE414" t="s">
        <v>407</v>
      </c>
      <c r="AF414" t="s">
        <v>408</v>
      </c>
      <c r="AI414" t="s">
        <v>1727</v>
      </c>
      <c r="AK414">
        <v>18422836</v>
      </c>
      <c r="AM414">
        <v>29.900001899999999</v>
      </c>
      <c r="AN414">
        <v>-92.439350899999994</v>
      </c>
      <c r="AO414" t="s">
        <v>1802</v>
      </c>
      <c r="AP414">
        <v>29.900049599999999</v>
      </c>
      <c r="AQ414">
        <v>-92.4390839</v>
      </c>
      <c r="AR414" t="s">
        <v>1054</v>
      </c>
      <c r="AS414" t="s">
        <v>1727</v>
      </c>
      <c r="AT414">
        <v>160884</v>
      </c>
      <c r="AU414" t="s">
        <v>195</v>
      </c>
      <c r="AX414" t="s">
        <v>89</v>
      </c>
    </row>
    <row r="415" spans="1:50" hidden="1">
      <c r="A415" s="2">
        <v>1512531984</v>
      </c>
      <c r="D415" s="1">
        <v>40345</v>
      </c>
      <c r="E415" s="1">
        <v>40710</v>
      </c>
      <c r="F415" t="s">
        <v>1739</v>
      </c>
      <c r="G415" t="s">
        <v>1738</v>
      </c>
      <c r="H415" t="s">
        <v>1737</v>
      </c>
      <c r="I415" t="s">
        <v>1736</v>
      </c>
      <c r="J415">
        <v>10</v>
      </c>
      <c r="K415" t="s">
        <v>1735</v>
      </c>
      <c r="L415">
        <v>840</v>
      </c>
      <c r="M415">
        <v>840</v>
      </c>
      <c r="N415" t="s">
        <v>1741</v>
      </c>
      <c r="O415" t="s">
        <v>107</v>
      </c>
      <c r="P415" t="s">
        <v>95</v>
      </c>
      <c r="Q415" t="s">
        <v>404</v>
      </c>
      <c r="R415" t="s">
        <v>1733</v>
      </c>
      <c r="S415" t="s">
        <v>1732</v>
      </c>
      <c r="T415" t="s">
        <v>495</v>
      </c>
      <c r="X415" t="s">
        <v>1731</v>
      </c>
      <c r="Y415" t="s">
        <v>1457</v>
      </c>
      <c r="Z415" t="s">
        <v>99</v>
      </c>
      <c r="AC415">
        <v>33</v>
      </c>
      <c r="AE415" t="s">
        <v>1730</v>
      </c>
      <c r="AF415" t="s">
        <v>1729</v>
      </c>
      <c r="AI415" t="s">
        <v>1727</v>
      </c>
      <c r="AK415">
        <v>15165858</v>
      </c>
      <c r="AM415">
        <v>37.127106300000001</v>
      </c>
      <c r="AN415">
        <v>-95.876617899999999</v>
      </c>
      <c r="AO415" t="s">
        <v>1728</v>
      </c>
      <c r="AP415">
        <v>37.127106099999999</v>
      </c>
      <c r="AQ415">
        <v>-95.876752699999997</v>
      </c>
      <c r="AR415">
        <v>128049</v>
      </c>
      <c r="AS415" t="s">
        <v>1727</v>
      </c>
      <c r="AT415" t="s">
        <v>1801</v>
      </c>
      <c r="AU415" t="s">
        <v>1725</v>
      </c>
      <c r="AX415" t="s">
        <v>495</v>
      </c>
    </row>
    <row r="416" spans="1:50">
      <c r="A416" s="2">
        <v>1512531979</v>
      </c>
      <c r="D416" s="1">
        <v>40345</v>
      </c>
      <c r="E416" s="1">
        <v>40710</v>
      </c>
      <c r="F416" t="s">
        <v>1739</v>
      </c>
      <c r="G416" t="s">
        <v>1738</v>
      </c>
      <c r="H416" t="s">
        <v>1737</v>
      </c>
      <c r="I416" t="s">
        <v>1756</v>
      </c>
      <c r="J416">
        <v>23</v>
      </c>
      <c r="K416" t="s">
        <v>1735</v>
      </c>
      <c r="L416">
        <v>840</v>
      </c>
      <c r="M416">
        <v>840</v>
      </c>
      <c r="N416" t="s">
        <v>1734</v>
      </c>
      <c r="O416" t="s">
        <v>1770</v>
      </c>
      <c r="P416" t="s">
        <v>95</v>
      </c>
      <c r="Q416" t="s">
        <v>194</v>
      </c>
      <c r="R416" t="s">
        <v>1733</v>
      </c>
      <c r="S416" t="s">
        <v>1732</v>
      </c>
      <c r="T416" t="s">
        <v>495</v>
      </c>
      <c r="X416" t="s">
        <v>1731</v>
      </c>
      <c r="Y416" t="s">
        <v>1457</v>
      </c>
      <c r="Z416" t="s">
        <v>99</v>
      </c>
      <c r="AC416">
        <v>4</v>
      </c>
      <c r="AE416" t="s">
        <v>1744</v>
      </c>
      <c r="AF416" t="s">
        <v>1729</v>
      </c>
      <c r="AI416" t="s">
        <v>1727</v>
      </c>
      <c r="AK416">
        <v>15165856</v>
      </c>
      <c r="AM416">
        <v>37.1170586</v>
      </c>
      <c r="AN416">
        <v>-95.882080500000001</v>
      </c>
      <c r="AO416" t="s">
        <v>1728</v>
      </c>
      <c r="AP416">
        <v>37.117090500000003</v>
      </c>
      <c r="AQ416">
        <v>-95.882190499999993</v>
      </c>
      <c r="AS416" t="s">
        <v>1727</v>
      </c>
      <c r="AT416" t="s">
        <v>1800</v>
      </c>
      <c r="AU416" t="s">
        <v>1725</v>
      </c>
      <c r="AX416" t="s">
        <v>495</v>
      </c>
    </row>
    <row r="417" spans="1:50">
      <c r="A417" s="2">
        <v>1512531992</v>
      </c>
      <c r="D417" s="1">
        <v>40352</v>
      </c>
      <c r="E417" s="1">
        <v>40717</v>
      </c>
      <c r="F417" t="s">
        <v>1739</v>
      </c>
      <c r="G417" t="s">
        <v>1738</v>
      </c>
      <c r="H417" t="s">
        <v>1737</v>
      </c>
      <c r="I417" t="s">
        <v>1736</v>
      </c>
      <c r="J417">
        <v>13</v>
      </c>
      <c r="K417" t="s">
        <v>1735</v>
      </c>
      <c r="L417">
        <v>840</v>
      </c>
      <c r="M417">
        <v>840</v>
      </c>
      <c r="N417" t="s">
        <v>1734</v>
      </c>
      <c r="O417" t="s">
        <v>107</v>
      </c>
      <c r="P417" t="s">
        <v>95</v>
      </c>
      <c r="Q417" t="s">
        <v>94</v>
      </c>
      <c r="R417" t="s">
        <v>1733</v>
      </c>
      <c r="S417" t="s">
        <v>1732</v>
      </c>
      <c r="T417" t="s">
        <v>495</v>
      </c>
      <c r="X417" t="s">
        <v>1731</v>
      </c>
      <c r="Y417" t="s">
        <v>1457</v>
      </c>
      <c r="Z417" t="s">
        <v>99</v>
      </c>
      <c r="AC417">
        <v>33</v>
      </c>
      <c r="AE417" t="s">
        <v>1730</v>
      </c>
      <c r="AF417" t="s">
        <v>1729</v>
      </c>
      <c r="AI417" t="s">
        <v>1727</v>
      </c>
      <c r="AK417">
        <v>15195860</v>
      </c>
      <c r="AM417">
        <v>37.127140699999998</v>
      </c>
      <c r="AN417">
        <v>-95.874603699999994</v>
      </c>
      <c r="AO417" t="s">
        <v>1728</v>
      </c>
      <c r="AP417">
        <v>37.127178000000001</v>
      </c>
      <c r="AQ417">
        <v>-95.874726499999994</v>
      </c>
      <c r="AS417" t="s">
        <v>1727</v>
      </c>
      <c r="AT417" t="s">
        <v>1799</v>
      </c>
      <c r="AU417" t="s">
        <v>1725</v>
      </c>
      <c r="AX417" t="s">
        <v>495</v>
      </c>
    </row>
    <row r="418" spans="1:50">
      <c r="A418" s="2">
        <v>1512531981</v>
      </c>
      <c r="D418" s="1">
        <v>40345</v>
      </c>
      <c r="E418" s="1">
        <v>40710</v>
      </c>
      <c r="F418" t="s">
        <v>1739</v>
      </c>
      <c r="G418" t="s">
        <v>1738</v>
      </c>
      <c r="H418" t="s">
        <v>1737</v>
      </c>
      <c r="I418" t="s">
        <v>1756</v>
      </c>
      <c r="J418">
        <v>26</v>
      </c>
      <c r="K418" t="s">
        <v>1735</v>
      </c>
      <c r="L418">
        <v>840</v>
      </c>
      <c r="M418">
        <v>840</v>
      </c>
      <c r="N418" t="s">
        <v>1734</v>
      </c>
      <c r="O418" t="s">
        <v>107</v>
      </c>
      <c r="P418" t="s">
        <v>95</v>
      </c>
      <c r="Q418" t="s">
        <v>404</v>
      </c>
      <c r="R418" t="s">
        <v>1733</v>
      </c>
      <c r="S418" t="s">
        <v>1732</v>
      </c>
      <c r="T418" t="s">
        <v>495</v>
      </c>
      <c r="X418" t="s">
        <v>1731</v>
      </c>
      <c r="Y418" t="s">
        <v>1457</v>
      </c>
      <c r="Z418" t="s">
        <v>99</v>
      </c>
      <c r="AC418">
        <v>4</v>
      </c>
      <c r="AE418" t="s">
        <v>1744</v>
      </c>
      <c r="AF418" t="s">
        <v>1729</v>
      </c>
      <c r="AI418" t="s">
        <v>1727</v>
      </c>
      <c r="AK418">
        <v>15174534</v>
      </c>
      <c r="AM418">
        <v>37.114384899999997</v>
      </c>
      <c r="AN418">
        <v>-95.875473200000002</v>
      </c>
      <c r="AO418" t="s">
        <v>1728</v>
      </c>
      <c r="AP418">
        <v>37.1144161</v>
      </c>
      <c r="AQ418">
        <v>-95.875608700000001</v>
      </c>
      <c r="AR418">
        <v>100737</v>
      </c>
      <c r="AS418" t="s">
        <v>1727</v>
      </c>
      <c r="AT418" t="s">
        <v>1798</v>
      </c>
      <c r="AU418" t="s">
        <v>1725</v>
      </c>
      <c r="AX418" t="s">
        <v>495</v>
      </c>
    </row>
    <row r="419" spans="1:50" hidden="1">
      <c r="A419" s="2">
        <v>1512532096</v>
      </c>
      <c r="D419" s="1">
        <v>40721</v>
      </c>
      <c r="E419" s="1">
        <v>41086</v>
      </c>
      <c r="F419" t="s">
        <v>1739</v>
      </c>
      <c r="G419" t="s">
        <v>1738</v>
      </c>
      <c r="H419" t="s">
        <v>1737</v>
      </c>
      <c r="I419" t="s">
        <v>1742</v>
      </c>
      <c r="J419">
        <v>53</v>
      </c>
      <c r="K419" t="s">
        <v>1735</v>
      </c>
      <c r="L419">
        <v>840</v>
      </c>
      <c r="M419">
        <v>840</v>
      </c>
      <c r="N419" t="s">
        <v>1741</v>
      </c>
      <c r="O419" t="s">
        <v>107</v>
      </c>
      <c r="P419" t="s">
        <v>95</v>
      </c>
      <c r="Q419" t="s">
        <v>404</v>
      </c>
      <c r="R419" t="s">
        <v>1733</v>
      </c>
      <c r="S419" t="s">
        <v>1732</v>
      </c>
      <c r="T419" t="s">
        <v>495</v>
      </c>
      <c r="X419" t="s">
        <v>1731</v>
      </c>
      <c r="Y419" t="s">
        <v>1457</v>
      </c>
      <c r="Z419" t="s">
        <v>99</v>
      </c>
      <c r="AC419">
        <v>33</v>
      </c>
      <c r="AE419" t="s">
        <v>1730</v>
      </c>
      <c r="AF419" t="s">
        <v>1729</v>
      </c>
      <c r="AI419" t="s">
        <v>1727</v>
      </c>
      <c r="AK419">
        <v>15174605</v>
      </c>
      <c r="AM419">
        <v>37.1274151</v>
      </c>
      <c r="AN419">
        <v>-95.880463199999994</v>
      </c>
      <c r="AO419" t="s">
        <v>1728</v>
      </c>
      <c r="AP419">
        <v>37.127478799999999</v>
      </c>
      <c r="AQ419">
        <v>-95.880572400000005</v>
      </c>
      <c r="AR419">
        <v>100736</v>
      </c>
      <c r="AS419" t="s">
        <v>1727</v>
      </c>
      <c r="AT419" t="s">
        <v>1797</v>
      </c>
      <c r="AU419" t="s">
        <v>1725</v>
      </c>
      <c r="AX419" t="s">
        <v>495</v>
      </c>
    </row>
    <row r="420" spans="1:50">
      <c r="A420" s="2">
        <v>1512532314</v>
      </c>
      <c r="D420" s="1">
        <v>41303</v>
      </c>
      <c r="E420" s="1">
        <v>41668</v>
      </c>
      <c r="F420" t="s">
        <v>1739</v>
      </c>
      <c r="G420" t="s">
        <v>1738</v>
      </c>
      <c r="H420" t="s">
        <v>1737</v>
      </c>
      <c r="I420" t="s">
        <v>1745</v>
      </c>
      <c r="J420">
        <v>29</v>
      </c>
      <c r="K420" t="s">
        <v>1751</v>
      </c>
      <c r="L420">
        <v>740</v>
      </c>
      <c r="M420">
        <v>740</v>
      </c>
      <c r="N420" t="s">
        <v>1734</v>
      </c>
      <c r="O420" t="s">
        <v>107</v>
      </c>
      <c r="P420" t="s">
        <v>95</v>
      </c>
      <c r="Q420" t="s">
        <v>404</v>
      </c>
      <c r="R420" t="s">
        <v>1733</v>
      </c>
      <c r="S420" t="s">
        <v>1732</v>
      </c>
      <c r="T420" t="s">
        <v>495</v>
      </c>
      <c r="X420" t="s">
        <v>1731</v>
      </c>
      <c r="Y420" t="s">
        <v>1457</v>
      </c>
      <c r="Z420" t="s">
        <v>99</v>
      </c>
      <c r="AC420">
        <v>4</v>
      </c>
      <c r="AE420" t="s">
        <v>1744</v>
      </c>
      <c r="AF420" t="s">
        <v>1729</v>
      </c>
      <c r="AI420" t="s">
        <v>1727</v>
      </c>
      <c r="AK420">
        <v>15174711</v>
      </c>
      <c r="AM420">
        <v>37.115330899999996</v>
      </c>
      <c r="AN420">
        <v>-95.875732600000006</v>
      </c>
      <c r="AO420" t="s">
        <v>1728</v>
      </c>
      <c r="AP420">
        <v>37.115307299999998</v>
      </c>
      <c r="AQ420">
        <v>-95.875888799999998</v>
      </c>
      <c r="AR420">
        <v>100737</v>
      </c>
      <c r="AS420" t="s">
        <v>1727</v>
      </c>
      <c r="AT420" t="s">
        <v>1796</v>
      </c>
      <c r="AU420" t="s">
        <v>1725</v>
      </c>
      <c r="AX420" t="s">
        <v>495</v>
      </c>
    </row>
    <row r="421" spans="1:50">
      <c r="A421" s="2">
        <v>1512531985</v>
      </c>
      <c r="D421" s="1">
        <v>40345</v>
      </c>
      <c r="E421" s="1">
        <v>40710</v>
      </c>
      <c r="F421" t="s">
        <v>1739</v>
      </c>
      <c r="G421" t="s">
        <v>1738</v>
      </c>
      <c r="H421" t="s">
        <v>1737</v>
      </c>
      <c r="I421" t="s">
        <v>1736</v>
      </c>
      <c r="J421">
        <v>11</v>
      </c>
      <c r="K421" t="s">
        <v>1735</v>
      </c>
      <c r="L421">
        <v>840</v>
      </c>
      <c r="M421">
        <v>840</v>
      </c>
      <c r="N421" t="s">
        <v>1734</v>
      </c>
      <c r="O421" t="s">
        <v>107</v>
      </c>
      <c r="P421" t="s">
        <v>95</v>
      </c>
      <c r="Q421" t="s">
        <v>94</v>
      </c>
      <c r="R421" t="s">
        <v>1733</v>
      </c>
      <c r="S421" t="s">
        <v>1732</v>
      </c>
      <c r="T421" t="s">
        <v>495</v>
      </c>
      <c r="X421" t="s">
        <v>1731</v>
      </c>
      <c r="Y421" t="s">
        <v>1457</v>
      </c>
      <c r="Z421" t="s">
        <v>99</v>
      </c>
      <c r="AC421">
        <v>33</v>
      </c>
      <c r="AE421" t="s">
        <v>1730</v>
      </c>
      <c r="AF421" t="s">
        <v>1729</v>
      </c>
      <c r="AI421" t="s">
        <v>1727</v>
      </c>
      <c r="AK421">
        <v>15165859</v>
      </c>
      <c r="AM421">
        <v>37.128109500000001</v>
      </c>
      <c r="AN421">
        <v>-95.877449499999997</v>
      </c>
      <c r="AO421" t="s">
        <v>1728</v>
      </c>
      <c r="AP421">
        <v>37.128165000000003</v>
      </c>
      <c r="AQ421">
        <v>-95.877573299999995</v>
      </c>
      <c r="AS421" t="s">
        <v>1727</v>
      </c>
      <c r="AT421" t="s">
        <v>1795</v>
      </c>
      <c r="AU421" t="s">
        <v>1725</v>
      </c>
      <c r="AX421" t="s">
        <v>495</v>
      </c>
    </row>
    <row r="422" spans="1:50">
      <c r="A422" s="2">
        <v>1512532081</v>
      </c>
      <c r="D422" s="1">
        <v>40666</v>
      </c>
      <c r="E422" s="1">
        <v>41031</v>
      </c>
      <c r="F422" t="s">
        <v>1739</v>
      </c>
      <c r="G422" t="s">
        <v>1738</v>
      </c>
      <c r="H422" t="s">
        <v>1737</v>
      </c>
      <c r="I422" t="s">
        <v>1742</v>
      </c>
      <c r="J422">
        <v>50</v>
      </c>
      <c r="K422" t="s">
        <v>1735</v>
      </c>
      <c r="L422">
        <v>840</v>
      </c>
      <c r="M422">
        <v>840</v>
      </c>
      <c r="N422" t="s">
        <v>1734</v>
      </c>
      <c r="O422" t="s">
        <v>107</v>
      </c>
      <c r="P422" t="s">
        <v>95</v>
      </c>
      <c r="Q422" t="s">
        <v>404</v>
      </c>
      <c r="R422" t="s">
        <v>1733</v>
      </c>
      <c r="S422" t="s">
        <v>1732</v>
      </c>
      <c r="T422" t="s">
        <v>495</v>
      </c>
      <c r="X422" t="s">
        <v>1731</v>
      </c>
      <c r="Y422" t="s">
        <v>1457</v>
      </c>
      <c r="Z422" t="s">
        <v>99</v>
      </c>
      <c r="AC422">
        <v>33</v>
      </c>
      <c r="AE422" t="s">
        <v>1730</v>
      </c>
      <c r="AF422" t="s">
        <v>1729</v>
      </c>
      <c r="AI422" t="s">
        <v>1727</v>
      </c>
      <c r="AK422">
        <v>15195918</v>
      </c>
      <c r="AM422">
        <v>37.128731100000003</v>
      </c>
      <c r="AN422">
        <v>-95.880547199999995</v>
      </c>
      <c r="AO422" t="s">
        <v>1728</v>
      </c>
      <c r="AP422">
        <v>37.128797300000002</v>
      </c>
      <c r="AQ422">
        <v>-95.880659600000001</v>
      </c>
      <c r="AR422">
        <v>100736</v>
      </c>
      <c r="AS422" t="s">
        <v>1727</v>
      </c>
      <c r="AT422" t="s">
        <v>1794</v>
      </c>
      <c r="AU422" t="s">
        <v>1725</v>
      </c>
      <c r="AX422" t="s">
        <v>495</v>
      </c>
    </row>
    <row r="423" spans="1:50" hidden="1">
      <c r="A423" s="2">
        <v>1512532095</v>
      </c>
      <c r="D423" s="1">
        <v>40715</v>
      </c>
      <c r="E423" s="1">
        <v>41080</v>
      </c>
      <c r="F423" t="s">
        <v>1739</v>
      </c>
      <c r="G423" t="s">
        <v>1738</v>
      </c>
      <c r="H423" t="s">
        <v>1737</v>
      </c>
      <c r="I423" t="s">
        <v>1742</v>
      </c>
      <c r="J423">
        <v>52</v>
      </c>
      <c r="K423" t="s">
        <v>1735</v>
      </c>
      <c r="L423">
        <v>840</v>
      </c>
      <c r="M423">
        <v>840</v>
      </c>
      <c r="N423" t="s">
        <v>1741</v>
      </c>
      <c r="O423" t="s">
        <v>107</v>
      </c>
      <c r="P423" t="s">
        <v>95</v>
      </c>
      <c r="Q423" t="s">
        <v>404</v>
      </c>
      <c r="R423" t="s">
        <v>1733</v>
      </c>
      <c r="S423" t="s">
        <v>1732</v>
      </c>
      <c r="T423" t="s">
        <v>495</v>
      </c>
      <c r="X423" t="s">
        <v>1731</v>
      </c>
      <c r="Y423" t="s">
        <v>1457</v>
      </c>
      <c r="Z423" t="s">
        <v>99</v>
      </c>
      <c r="AC423">
        <v>33</v>
      </c>
      <c r="AE423" t="s">
        <v>1730</v>
      </c>
      <c r="AF423" t="s">
        <v>1729</v>
      </c>
      <c r="AI423" t="s">
        <v>1727</v>
      </c>
      <c r="AK423">
        <v>15174604</v>
      </c>
      <c r="AM423">
        <v>37.127392399999998</v>
      </c>
      <c r="AN423">
        <v>-95.8786092</v>
      </c>
      <c r="AO423" t="s">
        <v>1728</v>
      </c>
      <c r="AP423">
        <v>37.127448100000002</v>
      </c>
      <c r="AQ423">
        <v>-95.878720999999999</v>
      </c>
      <c r="AR423">
        <v>100736</v>
      </c>
      <c r="AS423" t="s">
        <v>1727</v>
      </c>
      <c r="AT423" t="s">
        <v>1793</v>
      </c>
      <c r="AU423" t="s">
        <v>1725</v>
      </c>
      <c r="AX423" t="s">
        <v>495</v>
      </c>
    </row>
    <row r="424" spans="1:50">
      <c r="A424" s="2">
        <v>1512531982</v>
      </c>
      <c r="D424" s="1">
        <v>40345</v>
      </c>
      <c r="E424" s="1">
        <v>40710</v>
      </c>
      <c r="F424" t="s">
        <v>1739</v>
      </c>
      <c r="G424" t="s">
        <v>1738</v>
      </c>
      <c r="H424" t="s">
        <v>1737</v>
      </c>
      <c r="I424" t="s">
        <v>1758</v>
      </c>
      <c r="J424">
        <v>14</v>
      </c>
      <c r="K424" t="s">
        <v>1735</v>
      </c>
      <c r="L424">
        <v>840</v>
      </c>
      <c r="M424">
        <v>840</v>
      </c>
      <c r="N424" t="s">
        <v>1734</v>
      </c>
      <c r="O424" t="s">
        <v>107</v>
      </c>
      <c r="P424" t="s">
        <v>95</v>
      </c>
      <c r="Q424" t="s">
        <v>404</v>
      </c>
      <c r="R424" t="s">
        <v>1733</v>
      </c>
      <c r="S424" t="s">
        <v>1732</v>
      </c>
      <c r="T424" t="s">
        <v>495</v>
      </c>
      <c r="X424" t="s">
        <v>1731</v>
      </c>
      <c r="Y424" t="s">
        <v>1457</v>
      </c>
      <c r="Z424" t="s">
        <v>99</v>
      </c>
      <c r="AC424">
        <v>4</v>
      </c>
      <c r="AE424" t="s">
        <v>1744</v>
      </c>
      <c r="AF424" t="s">
        <v>1729</v>
      </c>
      <c r="AI424" t="s">
        <v>1727</v>
      </c>
      <c r="AK424">
        <v>15165857</v>
      </c>
      <c r="AM424">
        <v>37.120476699999998</v>
      </c>
      <c r="AN424">
        <v>-95.875809000000004</v>
      </c>
      <c r="AO424" t="s">
        <v>1728</v>
      </c>
      <c r="AP424">
        <v>37.1205809</v>
      </c>
      <c r="AQ424">
        <v>-95.875873600000006</v>
      </c>
      <c r="AR424">
        <v>100739</v>
      </c>
      <c r="AS424" t="s">
        <v>1727</v>
      </c>
      <c r="AT424" t="s">
        <v>1792</v>
      </c>
      <c r="AU424" t="s">
        <v>1725</v>
      </c>
      <c r="AX424" t="s">
        <v>495</v>
      </c>
    </row>
    <row r="425" spans="1:50" hidden="1">
      <c r="A425" s="2">
        <v>1512532076</v>
      </c>
      <c r="D425" s="1">
        <v>40690</v>
      </c>
      <c r="E425" s="1">
        <v>41055</v>
      </c>
      <c r="F425" t="s">
        <v>1739</v>
      </c>
      <c r="G425" t="s">
        <v>1738</v>
      </c>
      <c r="H425" t="s">
        <v>1737</v>
      </c>
      <c r="I425" t="s">
        <v>1736</v>
      </c>
      <c r="J425">
        <v>11</v>
      </c>
      <c r="K425" t="s">
        <v>1735</v>
      </c>
      <c r="L425">
        <v>840</v>
      </c>
      <c r="M425">
        <v>840</v>
      </c>
      <c r="N425" t="s">
        <v>1741</v>
      </c>
      <c r="O425" t="s">
        <v>107</v>
      </c>
      <c r="P425" t="s">
        <v>95</v>
      </c>
      <c r="Q425" t="s">
        <v>404</v>
      </c>
      <c r="R425" t="s">
        <v>1733</v>
      </c>
      <c r="S425" t="s">
        <v>1732</v>
      </c>
      <c r="T425" t="s">
        <v>495</v>
      </c>
      <c r="X425" t="s">
        <v>1731</v>
      </c>
      <c r="Y425" t="s">
        <v>1457</v>
      </c>
      <c r="Z425" t="s">
        <v>99</v>
      </c>
      <c r="AC425">
        <v>33</v>
      </c>
      <c r="AE425" t="s">
        <v>1730</v>
      </c>
      <c r="AF425" t="s">
        <v>1729</v>
      </c>
      <c r="AI425" t="s">
        <v>1727</v>
      </c>
      <c r="AK425">
        <v>15174598</v>
      </c>
      <c r="AM425">
        <v>37.128216299999998</v>
      </c>
      <c r="AN425">
        <v>-95.877350399999997</v>
      </c>
      <c r="AO425" t="s">
        <v>1728</v>
      </c>
      <c r="AP425">
        <v>37.128268400000003</v>
      </c>
      <c r="AQ425">
        <v>-95.877470500000001</v>
      </c>
      <c r="AR425">
        <v>128049</v>
      </c>
      <c r="AS425" t="s">
        <v>1727</v>
      </c>
      <c r="AT425" t="s">
        <v>1791</v>
      </c>
      <c r="AU425" t="s">
        <v>1725</v>
      </c>
      <c r="AX425" t="s">
        <v>495</v>
      </c>
    </row>
    <row r="426" spans="1:50">
      <c r="A426" s="2">
        <v>1512532092</v>
      </c>
      <c r="D426" s="1">
        <v>40688</v>
      </c>
      <c r="E426" s="1">
        <v>41053</v>
      </c>
      <c r="F426" t="s">
        <v>1739</v>
      </c>
      <c r="G426" t="s">
        <v>1738</v>
      </c>
      <c r="H426" t="s">
        <v>1737</v>
      </c>
      <c r="I426" t="s">
        <v>1745</v>
      </c>
      <c r="J426">
        <v>28</v>
      </c>
      <c r="K426" t="s">
        <v>1735</v>
      </c>
      <c r="L426">
        <v>840</v>
      </c>
      <c r="M426">
        <v>840</v>
      </c>
      <c r="N426" t="s">
        <v>1734</v>
      </c>
      <c r="O426" t="s">
        <v>107</v>
      </c>
      <c r="P426" t="s">
        <v>95</v>
      </c>
      <c r="Q426" t="s">
        <v>404</v>
      </c>
      <c r="R426" t="s">
        <v>1733</v>
      </c>
      <c r="S426" t="s">
        <v>1732</v>
      </c>
      <c r="T426" t="s">
        <v>495</v>
      </c>
      <c r="X426" t="s">
        <v>1731</v>
      </c>
      <c r="Y426" t="s">
        <v>1457</v>
      </c>
      <c r="Z426" t="s">
        <v>99</v>
      </c>
      <c r="AC426">
        <v>4</v>
      </c>
      <c r="AE426" t="s">
        <v>1744</v>
      </c>
      <c r="AF426" t="s">
        <v>1729</v>
      </c>
      <c r="AI426" t="s">
        <v>1727</v>
      </c>
      <c r="AK426">
        <v>15174601</v>
      </c>
      <c r="AM426">
        <v>37.114400000000003</v>
      </c>
      <c r="AN426">
        <v>-95.880516400000005</v>
      </c>
      <c r="AO426" t="s">
        <v>1728</v>
      </c>
      <c r="AP426">
        <v>37.114432200000003</v>
      </c>
      <c r="AQ426">
        <v>-95.880636999999993</v>
      </c>
      <c r="AR426">
        <v>100737</v>
      </c>
      <c r="AS426" t="s">
        <v>1727</v>
      </c>
      <c r="AT426" t="s">
        <v>1790</v>
      </c>
      <c r="AU426" t="s">
        <v>1725</v>
      </c>
      <c r="AX426" t="s">
        <v>495</v>
      </c>
    </row>
    <row r="427" spans="1:50">
      <c r="A427" s="2">
        <v>1512531984</v>
      </c>
      <c r="D427" s="1">
        <v>40345</v>
      </c>
      <c r="E427" s="1">
        <v>40710</v>
      </c>
      <c r="F427" t="s">
        <v>1739</v>
      </c>
      <c r="G427" t="s">
        <v>1738</v>
      </c>
      <c r="H427" t="s">
        <v>1737</v>
      </c>
      <c r="I427" t="s">
        <v>1736</v>
      </c>
      <c r="J427">
        <v>10</v>
      </c>
      <c r="K427" t="s">
        <v>1735</v>
      </c>
      <c r="L427">
        <v>840</v>
      </c>
      <c r="M427">
        <v>840</v>
      </c>
      <c r="N427" t="s">
        <v>1734</v>
      </c>
      <c r="O427" t="s">
        <v>107</v>
      </c>
      <c r="P427" t="s">
        <v>95</v>
      </c>
      <c r="Q427" t="s">
        <v>404</v>
      </c>
      <c r="R427" t="s">
        <v>1733</v>
      </c>
      <c r="S427" t="s">
        <v>1732</v>
      </c>
      <c r="T427" t="s">
        <v>495</v>
      </c>
      <c r="X427" t="s">
        <v>1731</v>
      </c>
      <c r="Y427" t="s">
        <v>1457</v>
      </c>
      <c r="Z427" t="s">
        <v>99</v>
      </c>
      <c r="AC427">
        <v>33</v>
      </c>
      <c r="AE427" t="s">
        <v>1730</v>
      </c>
      <c r="AF427" t="s">
        <v>1729</v>
      </c>
      <c r="AI427" t="s">
        <v>1727</v>
      </c>
      <c r="AK427">
        <v>15165858</v>
      </c>
      <c r="AM427">
        <v>37.127106300000001</v>
      </c>
      <c r="AN427">
        <v>-95.876617899999999</v>
      </c>
      <c r="AO427" t="s">
        <v>1728</v>
      </c>
      <c r="AP427">
        <v>37.127106099999999</v>
      </c>
      <c r="AQ427">
        <v>-95.876752699999997</v>
      </c>
      <c r="AR427">
        <v>128049</v>
      </c>
      <c r="AS427" t="s">
        <v>1727</v>
      </c>
      <c r="AT427" t="s">
        <v>1789</v>
      </c>
      <c r="AU427" t="s">
        <v>1725</v>
      </c>
      <c r="AX427" t="s">
        <v>495</v>
      </c>
    </row>
    <row r="428" spans="1:50">
      <c r="A428" s="2">
        <v>1512532096</v>
      </c>
      <c r="D428" s="1">
        <v>40689</v>
      </c>
      <c r="E428" s="1">
        <v>41054</v>
      </c>
      <c r="F428" t="s">
        <v>1739</v>
      </c>
      <c r="G428" t="s">
        <v>1738</v>
      </c>
      <c r="H428" t="s">
        <v>1737</v>
      </c>
      <c r="I428" t="s">
        <v>1742</v>
      </c>
      <c r="J428">
        <v>53</v>
      </c>
      <c r="K428" t="s">
        <v>1735</v>
      </c>
      <c r="L428">
        <v>840</v>
      </c>
      <c r="M428">
        <v>840</v>
      </c>
      <c r="N428" t="s">
        <v>1734</v>
      </c>
      <c r="O428" t="s">
        <v>107</v>
      </c>
      <c r="P428" t="s">
        <v>95</v>
      </c>
      <c r="Q428" t="s">
        <v>404</v>
      </c>
      <c r="R428" t="s">
        <v>1733</v>
      </c>
      <c r="S428" t="s">
        <v>1732</v>
      </c>
      <c r="T428" t="s">
        <v>495</v>
      </c>
      <c r="X428" t="s">
        <v>1731</v>
      </c>
      <c r="Y428" t="s">
        <v>1457</v>
      </c>
      <c r="Z428" t="s">
        <v>99</v>
      </c>
      <c r="AC428">
        <v>33</v>
      </c>
      <c r="AE428" t="s">
        <v>1730</v>
      </c>
      <c r="AF428" t="s">
        <v>1729</v>
      </c>
      <c r="AI428" t="s">
        <v>1727</v>
      </c>
      <c r="AK428">
        <v>15174605</v>
      </c>
      <c r="AM428">
        <v>37.127182400000002</v>
      </c>
      <c r="AN428">
        <v>-95.881165199999998</v>
      </c>
      <c r="AO428" t="s">
        <v>1728</v>
      </c>
      <c r="AP428">
        <v>37.127478799999999</v>
      </c>
      <c r="AQ428">
        <v>-95.880572400000005</v>
      </c>
      <c r="AR428">
        <v>100736</v>
      </c>
      <c r="AS428" t="s">
        <v>1727</v>
      </c>
      <c r="AT428" t="s">
        <v>1788</v>
      </c>
      <c r="AU428" t="s">
        <v>1725</v>
      </c>
      <c r="AX428" t="s">
        <v>495</v>
      </c>
    </row>
    <row r="429" spans="1:50">
      <c r="A429" s="2">
        <v>1512531980</v>
      </c>
      <c r="D429" s="1">
        <v>40345</v>
      </c>
      <c r="E429" s="1">
        <v>40710</v>
      </c>
      <c r="F429" t="s">
        <v>1739</v>
      </c>
      <c r="G429" t="s">
        <v>1738</v>
      </c>
      <c r="H429" t="s">
        <v>1737</v>
      </c>
      <c r="I429" t="s">
        <v>1756</v>
      </c>
      <c r="J429">
        <v>25</v>
      </c>
      <c r="K429" t="s">
        <v>1735</v>
      </c>
      <c r="L429">
        <v>840</v>
      </c>
      <c r="M429">
        <v>840</v>
      </c>
      <c r="N429" t="s">
        <v>1734</v>
      </c>
      <c r="O429" t="s">
        <v>107</v>
      </c>
      <c r="P429" t="s">
        <v>95</v>
      </c>
      <c r="Q429" t="s">
        <v>404</v>
      </c>
      <c r="R429" t="s">
        <v>1733</v>
      </c>
      <c r="S429" t="s">
        <v>1732</v>
      </c>
      <c r="T429" t="s">
        <v>495</v>
      </c>
      <c r="X429" t="s">
        <v>1731</v>
      </c>
      <c r="Y429" t="s">
        <v>1457</v>
      </c>
      <c r="Z429" t="s">
        <v>99</v>
      </c>
      <c r="AC429">
        <v>4</v>
      </c>
      <c r="AE429" t="s">
        <v>1744</v>
      </c>
      <c r="AF429" t="s">
        <v>1729</v>
      </c>
      <c r="AI429" t="s">
        <v>1727</v>
      </c>
      <c r="AK429">
        <v>17960641</v>
      </c>
      <c r="AM429">
        <v>37.116230899999998</v>
      </c>
      <c r="AN429">
        <v>-95.881332799999996</v>
      </c>
      <c r="AO429" t="s">
        <v>1728</v>
      </c>
      <c r="AP429">
        <v>37.116262499999998</v>
      </c>
      <c r="AQ429">
        <v>-95.881440100000006</v>
      </c>
      <c r="AR429">
        <v>100737</v>
      </c>
      <c r="AS429" t="s">
        <v>1727</v>
      </c>
      <c r="AT429" t="s">
        <v>1787</v>
      </c>
      <c r="AU429" t="s">
        <v>1725</v>
      </c>
      <c r="AX429" t="s">
        <v>495</v>
      </c>
    </row>
    <row r="430" spans="1:50">
      <c r="A430" s="2">
        <v>1512532095</v>
      </c>
      <c r="D430" s="1">
        <v>40689</v>
      </c>
      <c r="E430" s="1">
        <v>41054</v>
      </c>
      <c r="F430" t="s">
        <v>1739</v>
      </c>
      <c r="G430" t="s">
        <v>1738</v>
      </c>
      <c r="H430" t="s">
        <v>1737</v>
      </c>
      <c r="I430" t="s">
        <v>1742</v>
      </c>
      <c r="J430">
        <v>52</v>
      </c>
      <c r="K430" t="s">
        <v>1735</v>
      </c>
      <c r="L430">
        <v>840</v>
      </c>
      <c r="M430">
        <v>840</v>
      </c>
      <c r="N430" t="s">
        <v>1734</v>
      </c>
      <c r="O430" t="s">
        <v>107</v>
      </c>
      <c r="P430" t="s">
        <v>95</v>
      </c>
      <c r="Q430" t="s">
        <v>404</v>
      </c>
      <c r="R430" t="s">
        <v>1733</v>
      </c>
      <c r="S430" t="s">
        <v>1732</v>
      </c>
      <c r="T430" t="s">
        <v>495</v>
      </c>
      <c r="X430" t="s">
        <v>1731</v>
      </c>
      <c r="Y430" t="s">
        <v>1457</v>
      </c>
      <c r="Z430" t="s">
        <v>99</v>
      </c>
      <c r="AC430">
        <v>33</v>
      </c>
      <c r="AE430" t="s">
        <v>1730</v>
      </c>
      <c r="AF430" t="s">
        <v>1729</v>
      </c>
      <c r="AI430" t="s">
        <v>1727</v>
      </c>
      <c r="AK430">
        <v>15174604</v>
      </c>
      <c r="AM430">
        <v>37.127254899999997</v>
      </c>
      <c r="AN430">
        <v>-95.879593400000005</v>
      </c>
      <c r="AO430" t="s">
        <v>1728</v>
      </c>
      <c r="AP430">
        <v>37.127448100000002</v>
      </c>
      <c r="AQ430">
        <v>-95.878720999999999</v>
      </c>
      <c r="AR430">
        <v>100736</v>
      </c>
      <c r="AS430" t="s">
        <v>1727</v>
      </c>
      <c r="AT430" t="s">
        <v>1786</v>
      </c>
      <c r="AU430" t="s">
        <v>1725</v>
      </c>
      <c r="AX430" t="s">
        <v>495</v>
      </c>
    </row>
    <row r="431" spans="1:50">
      <c r="A431" s="2">
        <v>1512531944</v>
      </c>
      <c r="D431" s="1">
        <v>40241</v>
      </c>
      <c r="E431" s="1">
        <v>40606</v>
      </c>
      <c r="F431" t="s">
        <v>1739</v>
      </c>
      <c r="G431" t="s">
        <v>1738</v>
      </c>
      <c r="H431" t="s">
        <v>1737</v>
      </c>
      <c r="I431" t="s">
        <v>1758</v>
      </c>
      <c r="J431">
        <v>13</v>
      </c>
      <c r="K431" t="s">
        <v>1735</v>
      </c>
      <c r="L431">
        <v>845</v>
      </c>
      <c r="M431">
        <v>845</v>
      </c>
      <c r="N431" t="s">
        <v>1734</v>
      </c>
      <c r="O431" t="s">
        <v>107</v>
      </c>
      <c r="P431" t="s">
        <v>95</v>
      </c>
      <c r="Q431" t="s">
        <v>404</v>
      </c>
      <c r="R431" t="s">
        <v>1733</v>
      </c>
      <c r="S431" t="s">
        <v>1732</v>
      </c>
      <c r="T431" t="s">
        <v>495</v>
      </c>
      <c r="X431" t="s">
        <v>1731</v>
      </c>
      <c r="Y431" t="s">
        <v>1457</v>
      </c>
      <c r="Z431" t="s">
        <v>99</v>
      </c>
      <c r="AC431">
        <v>4</v>
      </c>
      <c r="AE431" t="s">
        <v>1744</v>
      </c>
      <c r="AF431" t="s">
        <v>1729</v>
      </c>
      <c r="AI431" t="s">
        <v>1727</v>
      </c>
      <c r="AK431">
        <v>17960635</v>
      </c>
      <c r="AM431">
        <v>37.120179200000003</v>
      </c>
      <c r="AN431">
        <v>-95.874779000000004</v>
      </c>
      <c r="AO431" t="s">
        <v>1728</v>
      </c>
      <c r="AP431">
        <v>37.120095399999997</v>
      </c>
      <c r="AQ431">
        <v>-95.875022799999996</v>
      </c>
      <c r="AR431">
        <v>100739</v>
      </c>
      <c r="AS431" t="s">
        <v>1727</v>
      </c>
      <c r="AT431" t="s">
        <v>1785</v>
      </c>
      <c r="AU431" t="s">
        <v>1725</v>
      </c>
      <c r="AX431" t="s">
        <v>495</v>
      </c>
    </row>
    <row r="432" spans="1:50">
      <c r="A432" s="2">
        <v>1512532094</v>
      </c>
      <c r="D432" s="1">
        <v>40689</v>
      </c>
      <c r="E432" s="1">
        <v>41054</v>
      </c>
      <c r="F432" t="s">
        <v>1739</v>
      </c>
      <c r="G432" t="s">
        <v>1738</v>
      </c>
      <c r="H432" t="s">
        <v>1737</v>
      </c>
      <c r="I432" t="s">
        <v>1742</v>
      </c>
      <c r="J432">
        <v>51</v>
      </c>
      <c r="K432" t="s">
        <v>1735</v>
      </c>
      <c r="L432">
        <v>840</v>
      </c>
      <c r="M432">
        <v>840</v>
      </c>
      <c r="N432" t="s">
        <v>1734</v>
      </c>
      <c r="O432" t="s">
        <v>107</v>
      </c>
      <c r="P432" t="s">
        <v>95</v>
      </c>
      <c r="Q432" t="s">
        <v>404</v>
      </c>
      <c r="R432" t="s">
        <v>1733</v>
      </c>
      <c r="S432" t="s">
        <v>1732</v>
      </c>
      <c r="T432" t="s">
        <v>495</v>
      </c>
      <c r="X432" t="s">
        <v>1731</v>
      </c>
      <c r="Y432" t="s">
        <v>1457</v>
      </c>
      <c r="Z432" t="s">
        <v>99</v>
      </c>
      <c r="AC432">
        <v>33</v>
      </c>
      <c r="AE432" t="s">
        <v>1730</v>
      </c>
      <c r="AF432" t="s">
        <v>1729</v>
      </c>
      <c r="AI432" t="s">
        <v>1727</v>
      </c>
      <c r="AK432">
        <v>15174603</v>
      </c>
      <c r="AM432">
        <v>37.128815000000003</v>
      </c>
      <c r="AN432">
        <v>-95.881989099999998</v>
      </c>
      <c r="AO432" t="s">
        <v>1728</v>
      </c>
      <c r="AP432">
        <v>37.128165600000003</v>
      </c>
      <c r="AQ432">
        <v>-95.882115999999996</v>
      </c>
      <c r="AR432">
        <v>100736</v>
      </c>
      <c r="AS432" t="s">
        <v>1727</v>
      </c>
      <c r="AT432" t="s">
        <v>1784</v>
      </c>
      <c r="AU432" t="s">
        <v>1725</v>
      </c>
      <c r="AX432" t="s">
        <v>495</v>
      </c>
    </row>
    <row r="433" spans="1:50" hidden="1">
      <c r="A433" s="2">
        <v>1512532096</v>
      </c>
      <c r="D433" s="1">
        <v>40715</v>
      </c>
      <c r="E433" s="1">
        <v>41080</v>
      </c>
      <c r="F433" t="s">
        <v>1739</v>
      </c>
      <c r="G433" t="s">
        <v>1738</v>
      </c>
      <c r="H433" t="s">
        <v>1737</v>
      </c>
      <c r="I433" t="s">
        <v>1742</v>
      </c>
      <c r="J433">
        <v>53</v>
      </c>
      <c r="K433" t="s">
        <v>1735</v>
      </c>
      <c r="L433">
        <v>840</v>
      </c>
      <c r="M433">
        <v>840</v>
      </c>
      <c r="N433" t="s">
        <v>1741</v>
      </c>
      <c r="O433" t="s">
        <v>107</v>
      </c>
      <c r="P433" t="s">
        <v>95</v>
      </c>
      <c r="Q433" t="s">
        <v>404</v>
      </c>
      <c r="R433" t="s">
        <v>1733</v>
      </c>
      <c r="S433" t="s">
        <v>1732</v>
      </c>
      <c r="T433" t="s">
        <v>495</v>
      </c>
      <c r="X433" t="s">
        <v>1731</v>
      </c>
      <c r="Y433" t="s">
        <v>1457</v>
      </c>
      <c r="Z433" t="s">
        <v>99</v>
      </c>
      <c r="AC433">
        <v>33</v>
      </c>
      <c r="AE433" t="s">
        <v>1730</v>
      </c>
      <c r="AF433" t="s">
        <v>1729</v>
      </c>
      <c r="AI433" t="s">
        <v>1727</v>
      </c>
      <c r="AK433">
        <v>15174605</v>
      </c>
      <c r="AM433">
        <v>37.127110000000002</v>
      </c>
      <c r="AN433">
        <v>-95.880310600000001</v>
      </c>
      <c r="AO433" t="s">
        <v>1728</v>
      </c>
      <c r="AP433">
        <v>37.127478799999999</v>
      </c>
      <c r="AQ433">
        <v>-95.880572400000005</v>
      </c>
      <c r="AR433">
        <v>100736</v>
      </c>
      <c r="AS433" t="s">
        <v>1727</v>
      </c>
      <c r="AT433" t="s">
        <v>1783</v>
      </c>
      <c r="AU433" t="s">
        <v>1725</v>
      </c>
      <c r="AX433" t="s">
        <v>495</v>
      </c>
    </row>
    <row r="434" spans="1:50">
      <c r="A434" s="2">
        <v>1512532079</v>
      </c>
      <c r="D434" s="1">
        <v>40666</v>
      </c>
      <c r="E434" s="1">
        <v>41031</v>
      </c>
      <c r="F434" t="s">
        <v>1739</v>
      </c>
      <c r="G434" t="s">
        <v>1738</v>
      </c>
      <c r="H434" t="s">
        <v>1737</v>
      </c>
      <c r="I434" t="s">
        <v>1736</v>
      </c>
      <c r="J434">
        <v>14</v>
      </c>
      <c r="K434" t="s">
        <v>1735</v>
      </c>
      <c r="L434">
        <v>840</v>
      </c>
      <c r="M434">
        <v>840</v>
      </c>
      <c r="N434" t="s">
        <v>1734</v>
      </c>
      <c r="O434" t="s">
        <v>1770</v>
      </c>
      <c r="P434" t="s">
        <v>95</v>
      </c>
      <c r="Q434" t="s">
        <v>194</v>
      </c>
      <c r="R434" t="s">
        <v>1733</v>
      </c>
      <c r="S434" t="s">
        <v>1732</v>
      </c>
      <c r="T434" t="s">
        <v>495</v>
      </c>
      <c r="X434" t="s">
        <v>1731</v>
      </c>
      <c r="Y434" t="s">
        <v>1457</v>
      </c>
      <c r="Z434" t="s">
        <v>99</v>
      </c>
      <c r="AC434">
        <v>33</v>
      </c>
      <c r="AE434" t="s">
        <v>1730</v>
      </c>
      <c r="AF434" t="s">
        <v>1729</v>
      </c>
      <c r="AI434" t="s">
        <v>1727</v>
      </c>
      <c r="AK434">
        <v>17960656</v>
      </c>
      <c r="AM434">
        <v>37.128082900000003</v>
      </c>
      <c r="AN434">
        <v>-95.874306099999998</v>
      </c>
      <c r="AO434" t="s">
        <v>1728</v>
      </c>
      <c r="AP434">
        <v>37.128131799999998</v>
      </c>
      <c r="AQ434">
        <v>-95.874556200000001</v>
      </c>
      <c r="AS434" t="s">
        <v>1727</v>
      </c>
      <c r="AT434" t="s">
        <v>1782</v>
      </c>
      <c r="AU434" t="s">
        <v>1725</v>
      </c>
      <c r="AX434" t="s">
        <v>495</v>
      </c>
    </row>
    <row r="435" spans="1:50">
      <c r="A435" s="2">
        <v>1512532091</v>
      </c>
      <c r="D435" s="1">
        <v>40687</v>
      </c>
      <c r="E435" s="1">
        <v>41052</v>
      </c>
      <c r="F435" t="s">
        <v>1739</v>
      </c>
      <c r="G435" t="s">
        <v>1738</v>
      </c>
      <c r="H435" t="s">
        <v>1737</v>
      </c>
      <c r="I435" t="s">
        <v>1745</v>
      </c>
      <c r="J435">
        <v>27</v>
      </c>
      <c r="K435" t="s">
        <v>1735</v>
      </c>
      <c r="L435">
        <v>840</v>
      </c>
      <c r="M435">
        <v>840</v>
      </c>
      <c r="N435" t="s">
        <v>1734</v>
      </c>
      <c r="O435" t="s">
        <v>107</v>
      </c>
      <c r="P435" t="s">
        <v>95</v>
      </c>
      <c r="Q435" t="s">
        <v>404</v>
      </c>
      <c r="R435" t="s">
        <v>1733</v>
      </c>
      <c r="S435" t="s">
        <v>1732</v>
      </c>
      <c r="T435" t="s">
        <v>495</v>
      </c>
      <c r="X435" t="s">
        <v>1731</v>
      </c>
      <c r="Y435" t="s">
        <v>1457</v>
      </c>
      <c r="Z435" t="s">
        <v>99</v>
      </c>
      <c r="AC435">
        <v>4</v>
      </c>
      <c r="AE435" t="s">
        <v>1744</v>
      </c>
      <c r="AF435" t="s">
        <v>1729</v>
      </c>
      <c r="AI435" t="s">
        <v>1727</v>
      </c>
      <c r="AK435">
        <v>15195921</v>
      </c>
      <c r="AM435">
        <v>37.115437499999999</v>
      </c>
      <c r="AN435">
        <v>-95.880470599999995</v>
      </c>
      <c r="AO435" t="s">
        <v>1728</v>
      </c>
      <c r="AP435">
        <v>37.115469500000003</v>
      </c>
      <c r="AQ435">
        <v>-95.880589599999993</v>
      </c>
      <c r="AR435">
        <v>100737</v>
      </c>
      <c r="AS435" t="s">
        <v>1727</v>
      </c>
      <c r="AT435" t="s">
        <v>1781</v>
      </c>
      <c r="AU435" t="s">
        <v>1725</v>
      </c>
      <c r="AX435" t="s">
        <v>495</v>
      </c>
    </row>
    <row r="436" spans="1:50">
      <c r="A436" s="2">
        <v>1512531978</v>
      </c>
      <c r="D436" s="1">
        <v>40345</v>
      </c>
      <c r="E436" s="1">
        <v>40710</v>
      </c>
      <c r="F436" t="s">
        <v>1739</v>
      </c>
      <c r="G436" t="s">
        <v>1738</v>
      </c>
      <c r="H436" t="s">
        <v>1737</v>
      </c>
      <c r="I436" t="s">
        <v>1756</v>
      </c>
      <c r="J436">
        <v>22</v>
      </c>
      <c r="K436" t="s">
        <v>1735</v>
      </c>
      <c r="L436">
        <v>840</v>
      </c>
      <c r="M436">
        <v>840</v>
      </c>
      <c r="N436" t="s">
        <v>1734</v>
      </c>
      <c r="O436" t="s">
        <v>107</v>
      </c>
      <c r="P436" t="s">
        <v>95</v>
      </c>
      <c r="Q436" t="s">
        <v>404</v>
      </c>
      <c r="R436" t="s">
        <v>1733</v>
      </c>
      <c r="S436" t="s">
        <v>1732</v>
      </c>
      <c r="T436" t="s">
        <v>495</v>
      </c>
      <c r="X436" t="s">
        <v>1731</v>
      </c>
      <c r="Y436" t="s">
        <v>1457</v>
      </c>
      <c r="Z436" t="s">
        <v>99</v>
      </c>
      <c r="AC436">
        <v>4</v>
      </c>
      <c r="AE436" t="s">
        <v>1744</v>
      </c>
      <c r="AF436" t="s">
        <v>1729</v>
      </c>
      <c r="AI436" t="s">
        <v>1727</v>
      </c>
      <c r="AK436">
        <v>17960640</v>
      </c>
      <c r="AM436">
        <v>37.114708999999998</v>
      </c>
      <c r="AN436">
        <v>-95.879112500000005</v>
      </c>
      <c r="AO436" t="s">
        <v>1728</v>
      </c>
      <c r="AP436">
        <v>37.114826800000003</v>
      </c>
      <c r="AQ436">
        <v>-95.879589999999993</v>
      </c>
      <c r="AR436">
        <v>100737</v>
      </c>
      <c r="AS436" t="s">
        <v>1727</v>
      </c>
      <c r="AT436" t="s">
        <v>1780</v>
      </c>
      <c r="AU436" t="s">
        <v>1725</v>
      </c>
      <c r="AX436" t="s">
        <v>495</v>
      </c>
    </row>
    <row r="437" spans="1:50">
      <c r="A437" s="2">
        <v>1512532080</v>
      </c>
      <c r="D437" s="1">
        <v>40666</v>
      </c>
      <c r="E437" s="1">
        <v>41031</v>
      </c>
      <c r="F437" t="s">
        <v>1739</v>
      </c>
      <c r="G437" t="s">
        <v>1738</v>
      </c>
      <c r="H437" t="s">
        <v>1737</v>
      </c>
      <c r="I437" t="s">
        <v>1742</v>
      </c>
      <c r="J437">
        <v>49</v>
      </c>
      <c r="K437" t="s">
        <v>1735</v>
      </c>
      <c r="L437">
        <v>840</v>
      </c>
      <c r="M437">
        <v>840</v>
      </c>
      <c r="N437" t="s">
        <v>1734</v>
      </c>
      <c r="O437" t="s">
        <v>107</v>
      </c>
      <c r="P437" t="s">
        <v>95</v>
      </c>
      <c r="Q437" t="s">
        <v>404</v>
      </c>
      <c r="R437" t="s">
        <v>1733</v>
      </c>
      <c r="S437" t="s">
        <v>1732</v>
      </c>
      <c r="T437" t="s">
        <v>495</v>
      </c>
      <c r="X437" t="s">
        <v>1731</v>
      </c>
      <c r="Y437" t="s">
        <v>1457</v>
      </c>
      <c r="Z437" t="s">
        <v>99</v>
      </c>
      <c r="AC437">
        <v>33</v>
      </c>
      <c r="AE437" t="s">
        <v>1730</v>
      </c>
      <c r="AF437" t="s">
        <v>1729</v>
      </c>
      <c r="AI437" t="s">
        <v>1727</v>
      </c>
      <c r="AK437">
        <v>17960657</v>
      </c>
      <c r="AM437">
        <v>37.128723600000001</v>
      </c>
      <c r="AN437">
        <v>-95.8790288</v>
      </c>
      <c r="AO437" t="s">
        <v>1728</v>
      </c>
      <c r="AP437">
        <v>37.128784500000002</v>
      </c>
      <c r="AQ437">
        <v>-95.879264199999994</v>
      </c>
      <c r="AR437">
        <v>100736</v>
      </c>
      <c r="AS437" t="s">
        <v>1727</v>
      </c>
      <c r="AT437" t="s">
        <v>1779</v>
      </c>
      <c r="AU437" t="s">
        <v>1725</v>
      </c>
      <c r="AX437" t="s">
        <v>495</v>
      </c>
    </row>
    <row r="438" spans="1:50">
      <c r="A438" s="2">
        <v>1512531983</v>
      </c>
      <c r="D438" s="1">
        <v>40345</v>
      </c>
      <c r="E438" s="1">
        <v>40710</v>
      </c>
      <c r="F438" t="s">
        <v>1739</v>
      </c>
      <c r="G438" t="s">
        <v>1738</v>
      </c>
      <c r="H438" t="s">
        <v>1737</v>
      </c>
      <c r="I438" t="s">
        <v>1758</v>
      </c>
      <c r="J438">
        <v>15</v>
      </c>
      <c r="K438" t="s">
        <v>1735</v>
      </c>
      <c r="L438">
        <v>840</v>
      </c>
      <c r="M438">
        <v>840</v>
      </c>
      <c r="N438" t="s">
        <v>1734</v>
      </c>
      <c r="O438" t="s">
        <v>107</v>
      </c>
      <c r="P438" t="s">
        <v>95</v>
      </c>
      <c r="Q438" t="s">
        <v>94</v>
      </c>
      <c r="R438" t="s">
        <v>1733</v>
      </c>
      <c r="S438" t="s">
        <v>1732</v>
      </c>
      <c r="T438" t="s">
        <v>495</v>
      </c>
      <c r="X438" t="s">
        <v>1731</v>
      </c>
      <c r="Y438" t="s">
        <v>1457</v>
      </c>
      <c r="Z438" t="s">
        <v>99</v>
      </c>
      <c r="AC438">
        <v>4</v>
      </c>
      <c r="AE438" t="s">
        <v>1744</v>
      </c>
      <c r="AF438" t="s">
        <v>1729</v>
      </c>
      <c r="AI438" t="s">
        <v>1727</v>
      </c>
      <c r="AK438">
        <v>17960642</v>
      </c>
      <c r="AM438">
        <v>37.120820000000002</v>
      </c>
      <c r="AN438">
        <v>-95.874306000000004</v>
      </c>
      <c r="AO438" t="s">
        <v>1728</v>
      </c>
      <c r="AP438">
        <v>37.120929099999998</v>
      </c>
      <c r="AQ438">
        <v>-95.874395199999995</v>
      </c>
      <c r="AS438" t="s">
        <v>1727</v>
      </c>
      <c r="AT438" t="s">
        <v>1778</v>
      </c>
      <c r="AU438" t="s">
        <v>1725</v>
      </c>
      <c r="AX438" t="s">
        <v>495</v>
      </c>
    </row>
    <row r="439" spans="1:50">
      <c r="A439" s="2">
        <v>1512531993</v>
      </c>
      <c r="D439" s="1">
        <v>40352</v>
      </c>
      <c r="E439" s="1">
        <v>40717</v>
      </c>
      <c r="F439" t="s">
        <v>1739</v>
      </c>
      <c r="G439" t="s">
        <v>1738</v>
      </c>
      <c r="H439" t="s">
        <v>1737</v>
      </c>
      <c r="I439" t="s">
        <v>1736</v>
      </c>
      <c r="J439">
        <v>14</v>
      </c>
      <c r="K439" t="s">
        <v>1735</v>
      </c>
      <c r="L439">
        <v>840</v>
      </c>
      <c r="M439">
        <v>840</v>
      </c>
      <c r="N439" t="s">
        <v>1734</v>
      </c>
      <c r="O439" t="s">
        <v>107</v>
      </c>
      <c r="P439" t="s">
        <v>95</v>
      </c>
      <c r="Q439" t="s">
        <v>94</v>
      </c>
      <c r="R439" t="s">
        <v>1733</v>
      </c>
      <c r="S439" t="s">
        <v>1732</v>
      </c>
      <c r="T439" t="s">
        <v>495</v>
      </c>
      <c r="X439" t="s">
        <v>1731</v>
      </c>
      <c r="Y439" t="s">
        <v>1457</v>
      </c>
      <c r="Z439" t="s">
        <v>99</v>
      </c>
      <c r="AC439">
        <v>33</v>
      </c>
      <c r="AE439" t="s">
        <v>1730</v>
      </c>
      <c r="AF439" t="s">
        <v>1729</v>
      </c>
      <c r="AI439" t="s">
        <v>1727</v>
      </c>
      <c r="AK439">
        <v>17960643</v>
      </c>
      <c r="AM439">
        <v>37.128082900000003</v>
      </c>
      <c r="AN439">
        <v>-95.874306099999998</v>
      </c>
      <c r="AO439" t="s">
        <v>1728</v>
      </c>
      <c r="AP439">
        <v>37.128122400000002</v>
      </c>
      <c r="AQ439">
        <v>-95.874436200000005</v>
      </c>
      <c r="AS439" t="s">
        <v>1727</v>
      </c>
      <c r="AT439" t="s">
        <v>1777</v>
      </c>
      <c r="AU439" t="s">
        <v>1725</v>
      </c>
      <c r="AX439" t="s">
        <v>495</v>
      </c>
    </row>
    <row r="440" spans="1:50">
      <c r="A440" s="2">
        <v>1512531991</v>
      </c>
      <c r="D440" s="1">
        <v>40351</v>
      </c>
      <c r="E440" s="1">
        <v>40716</v>
      </c>
      <c r="F440" t="s">
        <v>1739</v>
      </c>
      <c r="G440" t="s">
        <v>1738</v>
      </c>
      <c r="H440" t="s">
        <v>1737</v>
      </c>
      <c r="I440" t="s">
        <v>1758</v>
      </c>
      <c r="J440">
        <v>16</v>
      </c>
      <c r="K440" t="s">
        <v>1735</v>
      </c>
      <c r="L440">
        <v>840</v>
      </c>
      <c r="M440">
        <v>840</v>
      </c>
      <c r="N440" t="s">
        <v>1734</v>
      </c>
      <c r="O440" t="s">
        <v>107</v>
      </c>
      <c r="P440" t="s">
        <v>95</v>
      </c>
      <c r="Q440" t="s">
        <v>94</v>
      </c>
      <c r="R440" t="s">
        <v>1733</v>
      </c>
      <c r="S440" t="s">
        <v>1732</v>
      </c>
      <c r="T440" t="s">
        <v>495</v>
      </c>
      <c r="X440" t="s">
        <v>1731</v>
      </c>
      <c r="Y440" t="s">
        <v>1457</v>
      </c>
      <c r="Z440" t="s">
        <v>99</v>
      </c>
      <c r="AC440">
        <v>4</v>
      </c>
      <c r="AE440" t="s">
        <v>1744</v>
      </c>
      <c r="AF440" t="s">
        <v>1729</v>
      </c>
      <c r="AI440" t="s">
        <v>1727</v>
      </c>
      <c r="AK440">
        <v>15195859</v>
      </c>
      <c r="AM440">
        <v>37.120137100000001</v>
      </c>
      <c r="AN440">
        <v>-95.877266300000002</v>
      </c>
      <c r="AO440" t="s">
        <v>1728</v>
      </c>
      <c r="AP440">
        <v>37.1202191</v>
      </c>
      <c r="AQ440">
        <v>-95.877369299999998</v>
      </c>
      <c r="AS440" t="s">
        <v>1727</v>
      </c>
      <c r="AT440" t="s">
        <v>1776</v>
      </c>
      <c r="AU440" t="s">
        <v>1725</v>
      </c>
      <c r="AX440" t="s">
        <v>495</v>
      </c>
    </row>
    <row r="441" spans="1:50" hidden="1">
      <c r="A441" s="2">
        <v>1512531877</v>
      </c>
      <c r="D441" s="1">
        <v>40038</v>
      </c>
      <c r="E441" s="1">
        <v>40403</v>
      </c>
      <c r="F441" t="s">
        <v>1739</v>
      </c>
      <c r="G441" t="s">
        <v>1738</v>
      </c>
      <c r="H441" t="s">
        <v>1737</v>
      </c>
      <c r="I441" t="s">
        <v>1758</v>
      </c>
      <c r="J441">
        <v>12</v>
      </c>
      <c r="K441" t="s">
        <v>1751</v>
      </c>
      <c r="L441">
        <v>845</v>
      </c>
      <c r="M441">
        <v>845</v>
      </c>
      <c r="N441" t="s">
        <v>1741</v>
      </c>
      <c r="O441" t="s">
        <v>1750</v>
      </c>
      <c r="P441" t="s">
        <v>95</v>
      </c>
      <c r="Q441" t="s">
        <v>404</v>
      </c>
      <c r="R441" t="s">
        <v>1733</v>
      </c>
      <c r="S441" t="s">
        <v>1751</v>
      </c>
      <c r="T441" t="s">
        <v>495</v>
      </c>
      <c r="X441" t="s">
        <v>1731</v>
      </c>
      <c r="Y441" t="s">
        <v>1457</v>
      </c>
      <c r="Z441" t="s">
        <v>99</v>
      </c>
      <c r="AC441">
        <v>4</v>
      </c>
      <c r="AE441" t="s">
        <v>1744</v>
      </c>
      <c r="AF441" t="s">
        <v>1729</v>
      </c>
      <c r="AI441" t="s">
        <v>1727</v>
      </c>
      <c r="AK441">
        <v>15174469</v>
      </c>
      <c r="AM441">
        <v>37.119095799999997</v>
      </c>
      <c r="AN441">
        <v>-95.876594800000007</v>
      </c>
      <c r="AO441" t="s">
        <v>1728</v>
      </c>
      <c r="AP441">
        <v>37.119031499999998</v>
      </c>
      <c r="AQ441">
        <v>-95.8766301</v>
      </c>
      <c r="AR441">
        <v>100739</v>
      </c>
      <c r="AS441" t="s">
        <v>1727</v>
      </c>
      <c r="AT441" t="s">
        <v>1775</v>
      </c>
      <c r="AU441" t="s">
        <v>1725</v>
      </c>
      <c r="AX441" t="s">
        <v>495</v>
      </c>
    </row>
    <row r="442" spans="1:50" hidden="1">
      <c r="A442" s="2">
        <v>1512532079</v>
      </c>
      <c r="D442" s="1">
        <v>40688</v>
      </c>
      <c r="E442" s="1">
        <v>41053</v>
      </c>
      <c r="F442" t="s">
        <v>1739</v>
      </c>
      <c r="G442" t="s">
        <v>1738</v>
      </c>
      <c r="H442" t="s">
        <v>1737</v>
      </c>
      <c r="I442" t="s">
        <v>1736</v>
      </c>
      <c r="J442">
        <v>14</v>
      </c>
      <c r="K442" t="s">
        <v>1735</v>
      </c>
      <c r="L442">
        <v>840</v>
      </c>
      <c r="M442">
        <v>840</v>
      </c>
      <c r="N442" t="s">
        <v>1741</v>
      </c>
      <c r="O442" t="s">
        <v>1770</v>
      </c>
      <c r="P442" t="s">
        <v>95</v>
      </c>
      <c r="Q442" t="s">
        <v>194</v>
      </c>
      <c r="R442" t="s">
        <v>1733</v>
      </c>
      <c r="S442" t="s">
        <v>1732</v>
      </c>
      <c r="T442" t="s">
        <v>495</v>
      </c>
      <c r="X442" t="s">
        <v>1731</v>
      </c>
      <c r="Y442" t="s">
        <v>1457</v>
      </c>
      <c r="Z442" t="s">
        <v>99</v>
      </c>
      <c r="AC442">
        <v>33</v>
      </c>
      <c r="AE442" t="s">
        <v>1730</v>
      </c>
      <c r="AF442" t="s">
        <v>1729</v>
      </c>
      <c r="AI442" t="s">
        <v>1727</v>
      </c>
      <c r="AK442">
        <v>17960656</v>
      </c>
      <c r="AM442">
        <v>37.128090499999999</v>
      </c>
      <c r="AN442">
        <v>-95.874428199999997</v>
      </c>
      <c r="AO442" t="s">
        <v>1728</v>
      </c>
      <c r="AP442">
        <v>37.128131799999998</v>
      </c>
      <c r="AQ442">
        <v>-95.874556200000001</v>
      </c>
      <c r="AS442" t="s">
        <v>1727</v>
      </c>
      <c r="AT442" t="s">
        <v>1774</v>
      </c>
      <c r="AU442" t="s">
        <v>1725</v>
      </c>
      <c r="AX442" t="s">
        <v>495</v>
      </c>
    </row>
    <row r="443" spans="1:50">
      <c r="A443" s="2">
        <v>1512531975</v>
      </c>
      <c r="D443" s="1">
        <v>40344</v>
      </c>
      <c r="E443" s="1">
        <v>40709</v>
      </c>
      <c r="F443" t="s">
        <v>1739</v>
      </c>
      <c r="G443" t="s">
        <v>1738</v>
      </c>
      <c r="H443" t="s">
        <v>1737</v>
      </c>
      <c r="I443" t="s">
        <v>1742</v>
      </c>
      <c r="J443" t="s">
        <v>1762</v>
      </c>
      <c r="K443" t="s">
        <v>1735</v>
      </c>
      <c r="L443">
        <v>975</v>
      </c>
      <c r="M443">
        <v>975</v>
      </c>
      <c r="N443" t="s">
        <v>1734</v>
      </c>
      <c r="O443" t="s">
        <v>107</v>
      </c>
      <c r="P443" t="s">
        <v>95</v>
      </c>
      <c r="Q443" t="s">
        <v>404</v>
      </c>
      <c r="R443" t="s">
        <v>1733</v>
      </c>
      <c r="S443" t="s">
        <v>1732</v>
      </c>
      <c r="T443" t="s">
        <v>495</v>
      </c>
      <c r="X443" t="s">
        <v>1731</v>
      </c>
      <c r="Y443" t="s">
        <v>1457</v>
      </c>
      <c r="Z443" t="s">
        <v>99</v>
      </c>
      <c r="AC443">
        <v>33</v>
      </c>
      <c r="AE443" t="s">
        <v>1730</v>
      </c>
      <c r="AF443" t="s">
        <v>1729</v>
      </c>
      <c r="AI443" t="s">
        <v>1727</v>
      </c>
      <c r="AK443">
        <v>15195854</v>
      </c>
      <c r="AM443">
        <v>37.1341976</v>
      </c>
      <c r="AN443">
        <v>-95.875824600000001</v>
      </c>
      <c r="AO443" t="s">
        <v>1728</v>
      </c>
      <c r="AP443">
        <v>37.134244600000002</v>
      </c>
      <c r="AQ443">
        <v>-95.875951599999993</v>
      </c>
      <c r="AR443">
        <v>100736</v>
      </c>
      <c r="AS443" t="s">
        <v>1727</v>
      </c>
      <c r="AT443" t="s">
        <v>1773</v>
      </c>
      <c r="AU443" t="s">
        <v>1725</v>
      </c>
      <c r="AX443" t="s">
        <v>495</v>
      </c>
    </row>
    <row r="444" spans="1:50">
      <c r="A444" s="2">
        <v>1512532166</v>
      </c>
      <c r="D444" s="1">
        <v>40961</v>
      </c>
      <c r="E444" s="1">
        <v>41326</v>
      </c>
      <c r="F444" t="s">
        <v>1739</v>
      </c>
      <c r="G444" t="s">
        <v>1738</v>
      </c>
      <c r="H444" t="s">
        <v>1737</v>
      </c>
      <c r="I444" t="s">
        <v>1752</v>
      </c>
      <c r="J444">
        <v>10</v>
      </c>
      <c r="K444" t="s">
        <v>1751</v>
      </c>
      <c r="L444">
        <v>735</v>
      </c>
      <c r="M444">
        <v>735</v>
      </c>
      <c r="N444" t="s">
        <v>1734</v>
      </c>
      <c r="O444" t="s">
        <v>1750</v>
      </c>
      <c r="P444" t="s">
        <v>95</v>
      </c>
      <c r="Q444" t="s">
        <v>404</v>
      </c>
      <c r="R444" t="s">
        <v>1733</v>
      </c>
      <c r="S444" t="s">
        <v>1732</v>
      </c>
      <c r="T444" t="s">
        <v>495</v>
      </c>
      <c r="X444" t="s">
        <v>1731</v>
      </c>
      <c r="Y444" t="s">
        <v>1457</v>
      </c>
      <c r="Z444" t="s">
        <v>99</v>
      </c>
      <c r="AC444">
        <v>4</v>
      </c>
      <c r="AE444" t="s">
        <v>1744</v>
      </c>
      <c r="AF444" t="s">
        <v>1729</v>
      </c>
      <c r="AI444" t="s">
        <v>1727</v>
      </c>
      <c r="AK444">
        <v>15165979</v>
      </c>
      <c r="AM444">
        <v>37.118035300000003</v>
      </c>
      <c r="AN444">
        <v>-95.878212300000001</v>
      </c>
      <c r="AO444" t="s">
        <v>1728</v>
      </c>
      <c r="AP444">
        <v>37.118069800000001</v>
      </c>
      <c r="AQ444">
        <v>-95.8783356</v>
      </c>
      <c r="AR444">
        <v>100738</v>
      </c>
      <c r="AS444" t="s">
        <v>1727</v>
      </c>
      <c r="AT444" t="s">
        <v>1772</v>
      </c>
      <c r="AU444" t="s">
        <v>1725</v>
      </c>
      <c r="AX444" t="s">
        <v>495</v>
      </c>
    </row>
    <row r="445" spans="1:50" hidden="1">
      <c r="A445" s="2">
        <v>1512532082</v>
      </c>
      <c r="D445" s="1">
        <v>40687</v>
      </c>
      <c r="E445" s="1">
        <v>41052</v>
      </c>
      <c r="F445" t="s">
        <v>1739</v>
      </c>
      <c r="G445" t="s">
        <v>1738</v>
      </c>
      <c r="H445" t="s">
        <v>1737</v>
      </c>
      <c r="I445" t="s">
        <v>1745</v>
      </c>
      <c r="J445">
        <v>24</v>
      </c>
      <c r="K445" t="s">
        <v>1735</v>
      </c>
      <c r="L445">
        <v>840</v>
      </c>
      <c r="M445">
        <v>840</v>
      </c>
      <c r="N445" t="s">
        <v>1741</v>
      </c>
      <c r="O445" t="s">
        <v>107</v>
      </c>
      <c r="P445" t="s">
        <v>95</v>
      </c>
      <c r="Q445" t="s">
        <v>404</v>
      </c>
      <c r="R445" t="s">
        <v>1733</v>
      </c>
      <c r="S445" t="s">
        <v>1732</v>
      </c>
      <c r="T445" t="s">
        <v>495</v>
      </c>
      <c r="X445" t="s">
        <v>1731</v>
      </c>
      <c r="Y445" t="s">
        <v>1457</v>
      </c>
      <c r="Z445" t="s">
        <v>99</v>
      </c>
      <c r="AC445">
        <v>4</v>
      </c>
      <c r="AE445" t="s">
        <v>1744</v>
      </c>
      <c r="AF445" t="s">
        <v>1729</v>
      </c>
      <c r="AI445" t="s">
        <v>1727</v>
      </c>
      <c r="AK445">
        <v>17960658</v>
      </c>
      <c r="AM445">
        <v>37.114808099999998</v>
      </c>
      <c r="AN445">
        <v>-95.882103299999997</v>
      </c>
      <c r="AO445" t="s">
        <v>1728</v>
      </c>
      <c r="AP445">
        <v>37.114839500000002</v>
      </c>
      <c r="AQ445">
        <v>-95.882219000000006</v>
      </c>
      <c r="AR445">
        <v>100737</v>
      </c>
      <c r="AS445" t="s">
        <v>1727</v>
      </c>
      <c r="AT445" t="s">
        <v>1771</v>
      </c>
      <c r="AU445" t="s">
        <v>1725</v>
      </c>
      <c r="AX445" t="s">
        <v>495</v>
      </c>
    </row>
    <row r="446" spans="1:50">
      <c r="A446" s="2">
        <v>1512532078</v>
      </c>
      <c r="D446" s="1">
        <v>40666</v>
      </c>
      <c r="E446" s="1">
        <v>41031</v>
      </c>
      <c r="F446" t="s">
        <v>1739</v>
      </c>
      <c r="G446" t="s">
        <v>1738</v>
      </c>
      <c r="H446" t="s">
        <v>1737</v>
      </c>
      <c r="I446" t="s">
        <v>1736</v>
      </c>
      <c r="J446">
        <v>13</v>
      </c>
      <c r="K446" t="s">
        <v>1735</v>
      </c>
      <c r="L446">
        <v>840</v>
      </c>
      <c r="M446">
        <v>840</v>
      </c>
      <c r="N446" t="s">
        <v>1734</v>
      </c>
      <c r="O446" t="s">
        <v>1770</v>
      </c>
      <c r="P446" t="s">
        <v>95</v>
      </c>
      <c r="Q446" t="s">
        <v>194</v>
      </c>
      <c r="R446" t="s">
        <v>1733</v>
      </c>
      <c r="S446" t="s">
        <v>1732</v>
      </c>
      <c r="T446" t="s">
        <v>495</v>
      </c>
      <c r="X446" t="s">
        <v>1731</v>
      </c>
      <c r="Y446" t="s">
        <v>1457</v>
      </c>
      <c r="Z446" t="s">
        <v>99</v>
      </c>
      <c r="AC446">
        <v>33</v>
      </c>
      <c r="AE446" t="s">
        <v>1730</v>
      </c>
      <c r="AF446" t="s">
        <v>1729</v>
      </c>
      <c r="AI446" t="s">
        <v>1727</v>
      </c>
      <c r="AK446">
        <v>17960655</v>
      </c>
      <c r="AM446">
        <v>37.127087299999999</v>
      </c>
      <c r="AN446">
        <v>-95.875053800000003</v>
      </c>
      <c r="AO446" t="s">
        <v>1728</v>
      </c>
      <c r="AP446">
        <v>37.127127199999997</v>
      </c>
      <c r="AQ446">
        <v>-95.875172199999994</v>
      </c>
      <c r="AS446" t="s">
        <v>1727</v>
      </c>
      <c r="AT446" t="s">
        <v>1769</v>
      </c>
      <c r="AU446" t="s">
        <v>1725</v>
      </c>
      <c r="AX446" t="s">
        <v>495</v>
      </c>
    </row>
    <row r="447" spans="1:50">
      <c r="A447" s="2">
        <v>1512531877</v>
      </c>
      <c r="D447" s="1">
        <v>40002</v>
      </c>
      <c r="E447" s="1">
        <v>40367</v>
      </c>
      <c r="F447" t="s">
        <v>1739</v>
      </c>
      <c r="G447" t="s">
        <v>1738</v>
      </c>
      <c r="H447" t="s">
        <v>1737</v>
      </c>
      <c r="I447" t="s">
        <v>1758</v>
      </c>
      <c r="J447">
        <v>12</v>
      </c>
      <c r="K447" t="s">
        <v>1751</v>
      </c>
      <c r="L447">
        <v>845</v>
      </c>
      <c r="M447">
        <v>845</v>
      </c>
      <c r="N447" t="s">
        <v>1734</v>
      </c>
      <c r="O447" t="s">
        <v>1750</v>
      </c>
      <c r="P447" t="s">
        <v>95</v>
      </c>
      <c r="Q447" t="s">
        <v>404</v>
      </c>
      <c r="R447" t="s">
        <v>1733</v>
      </c>
      <c r="S447" t="s">
        <v>1751</v>
      </c>
      <c r="T447" t="s">
        <v>495</v>
      </c>
      <c r="X447" t="s">
        <v>1731</v>
      </c>
      <c r="Y447" t="s">
        <v>1457</v>
      </c>
      <c r="Z447" t="s">
        <v>99</v>
      </c>
      <c r="AC447">
        <v>4</v>
      </c>
      <c r="AE447" t="s">
        <v>1744</v>
      </c>
      <c r="AF447" t="s">
        <v>1729</v>
      </c>
      <c r="AI447" t="s">
        <v>1727</v>
      </c>
      <c r="AK447">
        <v>15174469</v>
      </c>
      <c r="AM447">
        <v>37.118912700000003</v>
      </c>
      <c r="AN447">
        <v>-95.876526200000001</v>
      </c>
      <c r="AO447" t="s">
        <v>1728</v>
      </c>
      <c r="AP447">
        <v>37.119031499999998</v>
      </c>
      <c r="AQ447">
        <v>-95.8766301</v>
      </c>
      <c r="AR447">
        <v>100739</v>
      </c>
      <c r="AS447" t="s">
        <v>1727</v>
      </c>
      <c r="AT447" t="s">
        <v>1768</v>
      </c>
      <c r="AU447" t="s">
        <v>1725</v>
      </c>
      <c r="AX447" t="s">
        <v>495</v>
      </c>
    </row>
    <row r="448" spans="1:50">
      <c r="A448" s="2">
        <v>1512532077</v>
      </c>
      <c r="D448" s="1">
        <v>40666</v>
      </c>
      <c r="E448" s="1">
        <v>41031</v>
      </c>
      <c r="F448" t="s">
        <v>1739</v>
      </c>
      <c r="G448" t="s">
        <v>1738</v>
      </c>
      <c r="H448" t="s">
        <v>1737</v>
      </c>
      <c r="I448" t="s">
        <v>1736</v>
      </c>
      <c r="J448">
        <v>12</v>
      </c>
      <c r="K448" t="s">
        <v>1735</v>
      </c>
      <c r="L448">
        <v>840</v>
      </c>
      <c r="M448">
        <v>840</v>
      </c>
      <c r="N448" t="s">
        <v>1734</v>
      </c>
      <c r="O448" t="s">
        <v>107</v>
      </c>
      <c r="P448" t="s">
        <v>95</v>
      </c>
      <c r="Q448" t="s">
        <v>404</v>
      </c>
      <c r="R448" t="s">
        <v>1733</v>
      </c>
      <c r="S448" t="s">
        <v>1732</v>
      </c>
      <c r="T448" t="s">
        <v>495</v>
      </c>
      <c r="X448" t="s">
        <v>1731</v>
      </c>
      <c r="Y448" t="s">
        <v>1457</v>
      </c>
      <c r="Z448" t="s">
        <v>99</v>
      </c>
      <c r="AC448">
        <v>33</v>
      </c>
      <c r="AE448" t="s">
        <v>1730</v>
      </c>
      <c r="AF448" t="s">
        <v>1729</v>
      </c>
      <c r="AI448" t="s">
        <v>1727</v>
      </c>
      <c r="AK448">
        <v>17960654</v>
      </c>
      <c r="AM448">
        <v>37.1279684</v>
      </c>
      <c r="AN448">
        <v>-95.8759771</v>
      </c>
      <c r="AO448" t="s">
        <v>1728</v>
      </c>
      <c r="AP448">
        <v>37.127918399999999</v>
      </c>
      <c r="AQ448">
        <v>-95.876136500000001</v>
      </c>
      <c r="AR448">
        <v>128049</v>
      </c>
      <c r="AS448" t="s">
        <v>1727</v>
      </c>
      <c r="AT448" t="s">
        <v>1767</v>
      </c>
      <c r="AU448" t="s">
        <v>1725</v>
      </c>
      <c r="AX448" t="s">
        <v>495</v>
      </c>
    </row>
    <row r="449" spans="1:51">
      <c r="A449" s="2">
        <v>1512531990</v>
      </c>
      <c r="D449" s="1">
        <v>40351</v>
      </c>
      <c r="E449" s="1">
        <v>40716</v>
      </c>
      <c r="F449" t="s">
        <v>1739</v>
      </c>
      <c r="G449" t="s">
        <v>1738</v>
      </c>
      <c r="H449" t="s">
        <v>1737</v>
      </c>
      <c r="I449" t="s">
        <v>1766</v>
      </c>
      <c r="J449" t="s">
        <v>1765</v>
      </c>
      <c r="K449" t="s">
        <v>1735</v>
      </c>
      <c r="L449">
        <v>840</v>
      </c>
      <c r="M449">
        <v>840</v>
      </c>
      <c r="N449" t="s">
        <v>1734</v>
      </c>
      <c r="O449" t="s">
        <v>107</v>
      </c>
      <c r="P449" t="s">
        <v>95</v>
      </c>
      <c r="Q449" t="s">
        <v>94</v>
      </c>
      <c r="R449" t="s">
        <v>1733</v>
      </c>
      <c r="S449" t="s">
        <v>1732</v>
      </c>
      <c r="T449" t="s">
        <v>495</v>
      </c>
      <c r="X449" t="s">
        <v>1731</v>
      </c>
      <c r="Y449" t="s">
        <v>1457</v>
      </c>
      <c r="Z449" t="s">
        <v>99</v>
      </c>
      <c r="AC449">
        <v>4</v>
      </c>
      <c r="AE449" t="s">
        <v>1744</v>
      </c>
      <c r="AF449" t="s">
        <v>1729</v>
      </c>
      <c r="AI449" t="s">
        <v>1727</v>
      </c>
      <c r="AK449">
        <v>15174536</v>
      </c>
      <c r="AM449">
        <v>37.113458000000001</v>
      </c>
      <c r="AN449">
        <v>-95.876274300000006</v>
      </c>
      <c r="AO449" t="s">
        <v>1728</v>
      </c>
      <c r="AP449">
        <v>37.113487499999998</v>
      </c>
      <c r="AQ449">
        <v>-95.876408799999993</v>
      </c>
      <c r="AR449">
        <v>101486</v>
      </c>
      <c r="AS449" t="s">
        <v>1727</v>
      </c>
      <c r="AT449" t="s">
        <v>1764</v>
      </c>
      <c r="AU449" t="s">
        <v>1725</v>
      </c>
      <c r="AX449" t="s">
        <v>495</v>
      </c>
    </row>
    <row r="450" spans="1:51">
      <c r="A450" s="2">
        <v>1512531989</v>
      </c>
      <c r="D450" s="1">
        <v>40351</v>
      </c>
      <c r="E450" s="1">
        <v>40716</v>
      </c>
      <c r="F450" t="s">
        <v>1739</v>
      </c>
      <c r="G450" t="s">
        <v>1738</v>
      </c>
      <c r="H450" t="s">
        <v>1737</v>
      </c>
      <c r="I450" t="s">
        <v>1756</v>
      </c>
      <c r="J450">
        <v>24</v>
      </c>
      <c r="K450" t="s">
        <v>1735</v>
      </c>
      <c r="L450">
        <v>840</v>
      </c>
      <c r="M450">
        <v>840</v>
      </c>
      <c r="N450" t="s">
        <v>1734</v>
      </c>
      <c r="O450" t="s">
        <v>107</v>
      </c>
      <c r="P450" t="s">
        <v>95</v>
      </c>
      <c r="Q450" t="s">
        <v>94</v>
      </c>
      <c r="R450" t="s">
        <v>1733</v>
      </c>
      <c r="S450" t="s">
        <v>1732</v>
      </c>
      <c r="T450" t="s">
        <v>495</v>
      </c>
      <c r="X450" t="s">
        <v>1731</v>
      </c>
      <c r="Y450" t="s">
        <v>1457</v>
      </c>
      <c r="Z450" t="s">
        <v>99</v>
      </c>
      <c r="AC450">
        <v>4</v>
      </c>
      <c r="AE450" t="s">
        <v>1744</v>
      </c>
      <c r="AF450" t="s">
        <v>1729</v>
      </c>
      <c r="AI450" t="s">
        <v>1727</v>
      </c>
      <c r="AK450">
        <v>15195858</v>
      </c>
      <c r="AM450">
        <v>37.114613499999997</v>
      </c>
      <c r="AN450">
        <v>-95.881592100000006</v>
      </c>
      <c r="AO450" t="s">
        <v>1728</v>
      </c>
      <c r="AP450">
        <v>37.114644300000002</v>
      </c>
      <c r="AQ450">
        <v>-95.881707199999994</v>
      </c>
      <c r="AS450" t="s">
        <v>1727</v>
      </c>
      <c r="AT450" t="s">
        <v>1763</v>
      </c>
      <c r="AU450" t="s">
        <v>1725</v>
      </c>
      <c r="AX450" t="s">
        <v>495</v>
      </c>
    </row>
    <row r="451" spans="1:51" hidden="1">
      <c r="A451" s="2">
        <v>1512531975</v>
      </c>
      <c r="D451" s="1">
        <v>40344</v>
      </c>
      <c r="E451" s="1">
        <v>40709</v>
      </c>
      <c r="F451" t="s">
        <v>1739</v>
      </c>
      <c r="G451" t="s">
        <v>1738</v>
      </c>
      <c r="H451" t="s">
        <v>1737</v>
      </c>
      <c r="I451" t="s">
        <v>1742</v>
      </c>
      <c r="J451" t="s">
        <v>1762</v>
      </c>
      <c r="K451" t="s">
        <v>1735</v>
      </c>
      <c r="L451">
        <v>975</v>
      </c>
      <c r="M451">
        <v>975</v>
      </c>
      <c r="N451" t="s">
        <v>1741</v>
      </c>
      <c r="O451" t="s">
        <v>107</v>
      </c>
      <c r="P451" t="s">
        <v>95</v>
      </c>
      <c r="Q451" t="s">
        <v>404</v>
      </c>
      <c r="R451" t="s">
        <v>1733</v>
      </c>
      <c r="S451" t="s">
        <v>1732</v>
      </c>
      <c r="T451" t="s">
        <v>495</v>
      </c>
      <c r="X451" t="s">
        <v>1731</v>
      </c>
      <c r="Y451" t="s">
        <v>1457</v>
      </c>
      <c r="Z451" t="s">
        <v>99</v>
      </c>
      <c r="AC451">
        <v>33</v>
      </c>
      <c r="AE451" t="s">
        <v>1730</v>
      </c>
      <c r="AF451" t="s">
        <v>1729</v>
      </c>
      <c r="AI451" t="s">
        <v>1727</v>
      </c>
      <c r="AK451">
        <v>15195854</v>
      </c>
      <c r="AM451">
        <v>37.134151799999998</v>
      </c>
      <c r="AN451">
        <v>-95.875824600000001</v>
      </c>
      <c r="AO451" t="s">
        <v>1728</v>
      </c>
      <c r="AP451">
        <v>37.134244600000002</v>
      </c>
      <c r="AQ451">
        <v>-95.875951599999993</v>
      </c>
      <c r="AR451">
        <v>100736</v>
      </c>
      <c r="AS451" t="s">
        <v>1727</v>
      </c>
      <c r="AT451" t="s">
        <v>1761</v>
      </c>
      <c r="AU451" t="s">
        <v>1725</v>
      </c>
      <c r="AX451" t="s">
        <v>495</v>
      </c>
    </row>
    <row r="452" spans="1:51" hidden="1">
      <c r="A452" s="2">
        <v>1512532076</v>
      </c>
      <c r="D452" s="1">
        <v>40687</v>
      </c>
      <c r="E452" s="1">
        <v>41052</v>
      </c>
      <c r="F452" t="s">
        <v>1739</v>
      </c>
      <c r="G452" t="s">
        <v>1738</v>
      </c>
      <c r="H452" t="s">
        <v>1737</v>
      </c>
      <c r="I452" t="s">
        <v>1736</v>
      </c>
      <c r="J452">
        <v>11</v>
      </c>
      <c r="K452" t="s">
        <v>1735</v>
      </c>
      <c r="L452">
        <v>840</v>
      </c>
      <c r="M452">
        <v>840</v>
      </c>
      <c r="N452" t="s">
        <v>1741</v>
      </c>
      <c r="O452" t="s">
        <v>107</v>
      </c>
      <c r="P452" t="s">
        <v>95</v>
      </c>
      <c r="Q452" t="s">
        <v>404</v>
      </c>
      <c r="R452" t="s">
        <v>1733</v>
      </c>
      <c r="S452" t="s">
        <v>1732</v>
      </c>
      <c r="T452" t="s">
        <v>495</v>
      </c>
      <c r="X452" t="s">
        <v>1731</v>
      </c>
      <c r="Y452" t="s">
        <v>1457</v>
      </c>
      <c r="Z452" t="s">
        <v>99</v>
      </c>
      <c r="AC452">
        <v>33</v>
      </c>
      <c r="AE452" t="s">
        <v>1730</v>
      </c>
      <c r="AF452" t="s">
        <v>1729</v>
      </c>
      <c r="AI452" t="s">
        <v>1727</v>
      </c>
      <c r="AK452">
        <v>15174598</v>
      </c>
      <c r="AM452">
        <v>37.128216299999998</v>
      </c>
      <c r="AN452">
        <v>-95.877472400000002</v>
      </c>
      <c r="AO452" t="s">
        <v>1728</v>
      </c>
      <c r="AP452">
        <v>37.128268400000003</v>
      </c>
      <c r="AQ452">
        <v>-95.877470500000001</v>
      </c>
      <c r="AR452">
        <v>128049</v>
      </c>
      <c r="AS452" t="s">
        <v>1727</v>
      </c>
      <c r="AT452" t="s">
        <v>1760</v>
      </c>
      <c r="AU452" t="s">
        <v>1725</v>
      </c>
      <c r="AX452" t="s">
        <v>495</v>
      </c>
    </row>
    <row r="453" spans="1:51" hidden="1">
      <c r="A453" s="2">
        <v>1512532094</v>
      </c>
      <c r="D453" s="1">
        <v>40707</v>
      </c>
      <c r="E453" s="1">
        <v>41072</v>
      </c>
      <c r="F453" t="s">
        <v>1739</v>
      </c>
      <c r="G453" t="s">
        <v>1738</v>
      </c>
      <c r="H453" t="s">
        <v>1737</v>
      </c>
      <c r="I453" t="s">
        <v>1742</v>
      </c>
      <c r="J453">
        <v>51</v>
      </c>
      <c r="K453" t="s">
        <v>1735</v>
      </c>
      <c r="L453">
        <v>840</v>
      </c>
      <c r="M453">
        <v>840</v>
      </c>
      <c r="N453" t="s">
        <v>1741</v>
      </c>
      <c r="O453" t="s">
        <v>107</v>
      </c>
      <c r="P453" t="s">
        <v>95</v>
      </c>
      <c r="Q453" t="s">
        <v>404</v>
      </c>
      <c r="R453" t="s">
        <v>1733</v>
      </c>
      <c r="S453" t="s">
        <v>1732</v>
      </c>
      <c r="T453" t="s">
        <v>495</v>
      </c>
      <c r="X453" t="s">
        <v>1731</v>
      </c>
      <c r="Y453" t="s">
        <v>1457</v>
      </c>
      <c r="Z453" t="s">
        <v>99</v>
      </c>
      <c r="AC453">
        <v>33</v>
      </c>
      <c r="AE453" t="s">
        <v>1730</v>
      </c>
      <c r="AF453" t="s">
        <v>1729</v>
      </c>
      <c r="AI453" t="s">
        <v>1727</v>
      </c>
      <c r="AK453">
        <v>15174603</v>
      </c>
      <c r="AM453">
        <v>37.128094099999998</v>
      </c>
      <c r="AN453">
        <v>-95.882012000000003</v>
      </c>
      <c r="AO453" t="s">
        <v>1728</v>
      </c>
      <c r="AP453">
        <v>37.128165600000003</v>
      </c>
      <c r="AQ453">
        <v>-95.882115999999996</v>
      </c>
      <c r="AR453">
        <v>100736</v>
      </c>
      <c r="AS453" t="s">
        <v>1727</v>
      </c>
      <c r="AT453" t="s">
        <v>1759</v>
      </c>
      <c r="AU453" t="s">
        <v>1725</v>
      </c>
      <c r="AX453" t="s">
        <v>495</v>
      </c>
    </row>
    <row r="454" spans="1:51" hidden="1">
      <c r="A454" s="2">
        <v>1512531944</v>
      </c>
      <c r="D454" s="1">
        <v>40241</v>
      </c>
      <c r="E454" s="1">
        <v>40606</v>
      </c>
      <c r="F454" t="s">
        <v>1739</v>
      </c>
      <c r="G454" t="s">
        <v>1738</v>
      </c>
      <c r="H454" t="s">
        <v>1737</v>
      </c>
      <c r="I454" t="s">
        <v>1758</v>
      </c>
      <c r="J454">
        <v>13</v>
      </c>
      <c r="K454" t="s">
        <v>1735</v>
      </c>
      <c r="L454">
        <v>845</v>
      </c>
      <c r="M454">
        <v>845</v>
      </c>
      <c r="N454" t="s">
        <v>1741</v>
      </c>
      <c r="O454" t="s">
        <v>107</v>
      </c>
      <c r="P454" t="s">
        <v>95</v>
      </c>
      <c r="Q454" t="s">
        <v>404</v>
      </c>
      <c r="R454" t="s">
        <v>1733</v>
      </c>
      <c r="S454" t="s">
        <v>1732</v>
      </c>
      <c r="T454" t="s">
        <v>495</v>
      </c>
      <c r="X454" t="s">
        <v>1731</v>
      </c>
      <c r="Y454" t="s">
        <v>1457</v>
      </c>
      <c r="Z454" t="s">
        <v>99</v>
      </c>
      <c r="AC454">
        <v>4</v>
      </c>
      <c r="AE454" t="s">
        <v>1744</v>
      </c>
      <c r="AF454" t="s">
        <v>1729</v>
      </c>
      <c r="AI454" t="s">
        <v>1727</v>
      </c>
      <c r="AK454">
        <v>17960635</v>
      </c>
      <c r="AM454">
        <v>37.1200914</v>
      </c>
      <c r="AN454">
        <v>-95.874908700000006</v>
      </c>
      <c r="AO454" t="s">
        <v>1728</v>
      </c>
      <c r="AP454">
        <v>37.120095399999997</v>
      </c>
      <c r="AQ454">
        <v>-95.875022799999996</v>
      </c>
      <c r="AR454">
        <v>100739</v>
      </c>
      <c r="AS454" t="s">
        <v>1727</v>
      </c>
      <c r="AT454" t="s">
        <v>1757</v>
      </c>
      <c r="AU454" t="s">
        <v>1725</v>
      </c>
      <c r="AX454" t="s">
        <v>495</v>
      </c>
    </row>
    <row r="455" spans="1:51">
      <c r="A455" s="2">
        <v>1512531976</v>
      </c>
      <c r="D455" s="1">
        <v>40345</v>
      </c>
      <c r="E455" s="1">
        <v>40710</v>
      </c>
      <c r="F455" t="s">
        <v>1739</v>
      </c>
      <c r="G455" t="s">
        <v>1738</v>
      </c>
      <c r="H455" t="s">
        <v>1737</v>
      </c>
      <c r="I455" t="s">
        <v>1756</v>
      </c>
      <c r="J455">
        <v>20</v>
      </c>
      <c r="K455" t="s">
        <v>1735</v>
      </c>
      <c r="L455">
        <v>840</v>
      </c>
      <c r="M455">
        <v>840</v>
      </c>
      <c r="N455" t="s">
        <v>1734</v>
      </c>
      <c r="O455" t="s">
        <v>107</v>
      </c>
      <c r="P455" t="s">
        <v>95</v>
      </c>
      <c r="Q455" t="s">
        <v>404</v>
      </c>
      <c r="R455" t="s">
        <v>1733</v>
      </c>
      <c r="S455" t="s">
        <v>1732</v>
      </c>
      <c r="T455" t="s">
        <v>495</v>
      </c>
      <c r="X455" t="s">
        <v>1731</v>
      </c>
      <c r="Y455" t="s">
        <v>1457</v>
      </c>
      <c r="Z455" t="s">
        <v>99</v>
      </c>
      <c r="AC455">
        <v>4</v>
      </c>
      <c r="AE455" t="s">
        <v>1744</v>
      </c>
      <c r="AF455" t="s">
        <v>1729</v>
      </c>
      <c r="AI455" t="s">
        <v>1727</v>
      </c>
      <c r="AK455">
        <v>15174533</v>
      </c>
      <c r="AM455">
        <v>37.115498799999997</v>
      </c>
      <c r="AN455">
        <v>-95.874168600000004</v>
      </c>
      <c r="AO455" t="s">
        <v>1728</v>
      </c>
      <c r="AP455">
        <v>37.115533999999997</v>
      </c>
      <c r="AQ455">
        <v>-95.874309100000005</v>
      </c>
      <c r="AR455">
        <v>100737</v>
      </c>
      <c r="AS455" t="s">
        <v>1727</v>
      </c>
      <c r="AT455" t="s">
        <v>1755</v>
      </c>
      <c r="AU455" t="s">
        <v>1725</v>
      </c>
      <c r="AX455" t="s">
        <v>495</v>
      </c>
    </row>
    <row r="456" spans="1:51">
      <c r="A456" s="2">
        <v>1512531884</v>
      </c>
      <c r="D456" s="1">
        <v>40028</v>
      </c>
      <c r="E456" s="1">
        <v>40393</v>
      </c>
      <c r="F456" t="s">
        <v>1739</v>
      </c>
      <c r="G456" t="s">
        <v>1738</v>
      </c>
      <c r="H456" t="s">
        <v>1737</v>
      </c>
      <c r="I456" t="s">
        <v>1745</v>
      </c>
      <c r="J456">
        <v>19</v>
      </c>
      <c r="K456" t="s">
        <v>1735</v>
      </c>
      <c r="L456">
        <v>845</v>
      </c>
      <c r="M456">
        <v>845</v>
      </c>
      <c r="N456" t="s">
        <v>1734</v>
      </c>
      <c r="O456" t="s">
        <v>107</v>
      </c>
      <c r="P456" t="s">
        <v>95</v>
      </c>
      <c r="Q456" t="s">
        <v>404</v>
      </c>
      <c r="R456" t="s">
        <v>1733</v>
      </c>
      <c r="S456" t="s">
        <v>1754</v>
      </c>
      <c r="T456" t="s">
        <v>495</v>
      </c>
      <c r="X456" t="s">
        <v>1731</v>
      </c>
      <c r="Y456" t="s">
        <v>1457</v>
      </c>
      <c r="Z456" t="s">
        <v>99</v>
      </c>
      <c r="AC456">
        <v>4</v>
      </c>
      <c r="AE456" t="s">
        <v>1744</v>
      </c>
      <c r="AF456" t="s">
        <v>1729</v>
      </c>
      <c r="AI456" t="s">
        <v>1727</v>
      </c>
      <c r="AK456">
        <v>15174471</v>
      </c>
      <c r="AM456">
        <v>37.115025699999997</v>
      </c>
      <c r="AN456">
        <v>-95.877388300000007</v>
      </c>
      <c r="AO456" t="s">
        <v>1728</v>
      </c>
      <c r="AP456">
        <v>37.115058900000001</v>
      </c>
      <c r="AQ456">
        <v>-95.877520200000006</v>
      </c>
      <c r="AR456">
        <v>100737</v>
      </c>
      <c r="AS456" t="s">
        <v>1727</v>
      </c>
      <c r="AT456" t="s">
        <v>1753</v>
      </c>
      <c r="AU456" t="s">
        <v>1725</v>
      </c>
      <c r="AX456" t="s">
        <v>495</v>
      </c>
    </row>
    <row r="457" spans="1:51" hidden="1">
      <c r="A457" s="2">
        <v>1512532166</v>
      </c>
      <c r="D457" s="1">
        <v>41303</v>
      </c>
      <c r="E457" s="1">
        <v>41668</v>
      </c>
      <c r="F457" t="s">
        <v>1739</v>
      </c>
      <c r="G457" t="s">
        <v>1738</v>
      </c>
      <c r="H457" t="s">
        <v>1737</v>
      </c>
      <c r="I457" t="s">
        <v>1752</v>
      </c>
      <c r="J457">
        <v>10</v>
      </c>
      <c r="K457" t="s">
        <v>1751</v>
      </c>
      <c r="L457">
        <v>735</v>
      </c>
      <c r="M457">
        <v>735</v>
      </c>
      <c r="N457" t="s">
        <v>1741</v>
      </c>
      <c r="O457" t="s">
        <v>1750</v>
      </c>
      <c r="P457" t="s">
        <v>95</v>
      </c>
      <c r="Q457" t="s">
        <v>404</v>
      </c>
      <c r="R457" t="s">
        <v>1733</v>
      </c>
      <c r="S457" t="s">
        <v>1732</v>
      </c>
      <c r="T457" t="s">
        <v>495</v>
      </c>
      <c r="X457" t="s">
        <v>1731</v>
      </c>
      <c r="Y457" t="s">
        <v>1457</v>
      </c>
      <c r="Z457" t="s">
        <v>99</v>
      </c>
      <c r="AC457">
        <v>4</v>
      </c>
      <c r="AE457" t="s">
        <v>1744</v>
      </c>
      <c r="AF457" t="s">
        <v>1729</v>
      </c>
      <c r="AI457" t="s">
        <v>1727</v>
      </c>
      <c r="AK457">
        <v>15165979</v>
      </c>
      <c r="AM457">
        <v>37.118035300000003</v>
      </c>
      <c r="AN457">
        <v>-95.878212300000001</v>
      </c>
      <c r="AO457" t="s">
        <v>1728</v>
      </c>
      <c r="AP457">
        <v>37.118069800000001</v>
      </c>
      <c r="AQ457">
        <v>-95.8783356</v>
      </c>
      <c r="AR457">
        <v>100738</v>
      </c>
      <c r="AS457" t="s">
        <v>1727</v>
      </c>
      <c r="AT457" t="s">
        <v>1749</v>
      </c>
      <c r="AU457" t="s">
        <v>1725</v>
      </c>
      <c r="AX457" t="s">
        <v>495</v>
      </c>
    </row>
    <row r="458" spans="1:51" hidden="1">
      <c r="A458" s="2">
        <v>1512532077</v>
      </c>
      <c r="D458" s="1">
        <v>40701</v>
      </c>
      <c r="E458" s="1">
        <v>41066</v>
      </c>
      <c r="F458" t="s">
        <v>1739</v>
      </c>
      <c r="G458" t="s">
        <v>1738</v>
      </c>
      <c r="H458" t="s">
        <v>1737</v>
      </c>
      <c r="I458" t="s">
        <v>1736</v>
      </c>
      <c r="J458">
        <v>12</v>
      </c>
      <c r="K458" t="s">
        <v>1735</v>
      </c>
      <c r="L458">
        <v>840</v>
      </c>
      <c r="M458">
        <v>840</v>
      </c>
      <c r="N458" t="s">
        <v>1741</v>
      </c>
      <c r="O458" t="s">
        <v>107</v>
      </c>
      <c r="P458" t="s">
        <v>95</v>
      </c>
      <c r="Q458" t="s">
        <v>404</v>
      </c>
      <c r="R458" t="s">
        <v>1733</v>
      </c>
      <c r="S458" t="s">
        <v>1732</v>
      </c>
      <c r="T458" t="s">
        <v>495</v>
      </c>
      <c r="X458" t="s">
        <v>1731</v>
      </c>
      <c r="Y458" t="s">
        <v>1457</v>
      </c>
      <c r="Z458" t="s">
        <v>99</v>
      </c>
      <c r="AC458">
        <v>33</v>
      </c>
      <c r="AE458" t="s">
        <v>1730</v>
      </c>
      <c r="AF458" t="s">
        <v>1729</v>
      </c>
      <c r="AI458" t="s">
        <v>1727</v>
      </c>
      <c r="AK458">
        <v>17960654</v>
      </c>
      <c r="AM458">
        <v>37.127873000000001</v>
      </c>
      <c r="AN458">
        <v>-95.876015199999998</v>
      </c>
      <c r="AO458" t="s">
        <v>1728</v>
      </c>
      <c r="AP458">
        <v>37.127918399999999</v>
      </c>
      <c r="AQ458">
        <v>-95.876136500000001</v>
      </c>
      <c r="AR458">
        <v>128049</v>
      </c>
      <c r="AS458" t="s">
        <v>1727</v>
      </c>
      <c r="AT458" t="s">
        <v>1748</v>
      </c>
      <c r="AU458" t="s">
        <v>1725</v>
      </c>
      <c r="AX458" t="s">
        <v>495</v>
      </c>
    </row>
    <row r="459" spans="1:51">
      <c r="A459" s="2">
        <v>1512532082</v>
      </c>
      <c r="D459" s="1">
        <v>40666</v>
      </c>
      <c r="E459" s="1">
        <v>41031</v>
      </c>
      <c r="F459" t="s">
        <v>1739</v>
      </c>
      <c r="G459" t="s">
        <v>1738</v>
      </c>
      <c r="H459" t="s">
        <v>1737</v>
      </c>
      <c r="I459" t="s">
        <v>1745</v>
      </c>
      <c r="J459">
        <v>24</v>
      </c>
      <c r="K459" t="s">
        <v>1735</v>
      </c>
      <c r="L459">
        <v>840</v>
      </c>
      <c r="M459">
        <v>840</v>
      </c>
      <c r="N459" t="s">
        <v>1734</v>
      </c>
      <c r="O459" t="s">
        <v>107</v>
      </c>
      <c r="P459" t="s">
        <v>95</v>
      </c>
      <c r="Q459" t="s">
        <v>404</v>
      </c>
      <c r="R459" t="s">
        <v>1733</v>
      </c>
      <c r="S459" t="s">
        <v>1732</v>
      </c>
      <c r="T459" t="s">
        <v>495</v>
      </c>
      <c r="X459" t="s">
        <v>1731</v>
      </c>
      <c r="Y459" t="s">
        <v>1457</v>
      </c>
      <c r="Z459" t="s">
        <v>99</v>
      </c>
      <c r="AC459">
        <v>4</v>
      </c>
      <c r="AE459" t="s">
        <v>1744</v>
      </c>
      <c r="AF459" t="s">
        <v>1729</v>
      </c>
      <c r="AI459" t="s">
        <v>1727</v>
      </c>
      <c r="AK459">
        <v>17960658</v>
      </c>
      <c r="AM459">
        <v>37.114613499999997</v>
      </c>
      <c r="AN459">
        <v>-95.881592100000006</v>
      </c>
      <c r="AO459" t="s">
        <v>1728</v>
      </c>
      <c r="AP459">
        <v>37.114839500000002</v>
      </c>
      <c r="AQ459">
        <v>-95.882219000000006</v>
      </c>
      <c r="AR459">
        <v>100737</v>
      </c>
      <c r="AS459" t="s">
        <v>1727</v>
      </c>
      <c r="AT459" t="s">
        <v>1747</v>
      </c>
      <c r="AU459" t="s">
        <v>1725</v>
      </c>
      <c r="AX459" t="s">
        <v>495</v>
      </c>
    </row>
    <row r="460" spans="1:51">
      <c r="A460" s="2">
        <v>1512531986</v>
      </c>
      <c r="D460" s="1">
        <v>40345</v>
      </c>
      <c r="E460" s="1">
        <v>40710</v>
      </c>
      <c r="F460" t="s">
        <v>1739</v>
      </c>
      <c r="G460" t="s">
        <v>1738</v>
      </c>
      <c r="H460" t="s">
        <v>1737</v>
      </c>
      <c r="I460" t="s">
        <v>1736</v>
      </c>
      <c r="J460">
        <v>12</v>
      </c>
      <c r="K460" t="s">
        <v>1735</v>
      </c>
      <c r="L460">
        <v>840</v>
      </c>
      <c r="M460">
        <v>840</v>
      </c>
      <c r="N460" t="s">
        <v>1734</v>
      </c>
      <c r="O460" t="s">
        <v>107</v>
      </c>
      <c r="P460" t="s">
        <v>95</v>
      </c>
      <c r="Q460" t="s">
        <v>94</v>
      </c>
      <c r="R460" t="s">
        <v>1733</v>
      </c>
      <c r="S460" t="s">
        <v>1732</v>
      </c>
      <c r="T460" t="s">
        <v>495</v>
      </c>
      <c r="X460" t="s">
        <v>1731</v>
      </c>
      <c r="Y460" t="s">
        <v>1457</v>
      </c>
      <c r="Z460" t="s">
        <v>99</v>
      </c>
      <c r="AC460">
        <v>33</v>
      </c>
      <c r="AE460" t="s">
        <v>1730</v>
      </c>
      <c r="AF460" t="s">
        <v>1729</v>
      </c>
      <c r="AI460" t="s">
        <v>1727</v>
      </c>
      <c r="AK460">
        <v>15174535</v>
      </c>
      <c r="AM460">
        <v>37.1279684</v>
      </c>
      <c r="AN460">
        <v>-95.8759771</v>
      </c>
      <c r="AO460" t="s">
        <v>1728</v>
      </c>
      <c r="AP460">
        <v>37.128014100000001</v>
      </c>
      <c r="AQ460">
        <v>-95.876098900000002</v>
      </c>
      <c r="AS460" t="s">
        <v>1727</v>
      </c>
      <c r="AT460" t="s">
        <v>1746</v>
      </c>
      <c r="AU460" t="s">
        <v>1725</v>
      </c>
      <c r="AX460" t="s">
        <v>495</v>
      </c>
    </row>
    <row r="461" spans="1:51">
      <c r="A461" s="2">
        <v>1512531977</v>
      </c>
      <c r="D461" s="1">
        <v>40345</v>
      </c>
      <c r="E461" s="1">
        <v>40710</v>
      </c>
      <c r="F461" t="s">
        <v>1739</v>
      </c>
      <c r="G461" t="s">
        <v>1738</v>
      </c>
      <c r="H461" t="s">
        <v>1737</v>
      </c>
      <c r="I461" t="s">
        <v>1745</v>
      </c>
      <c r="J461">
        <v>21</v>
      </c>
      <c r="K461" t="s">
        <v>1735</v>
      </c>
      <c r="L461">
        <v>840</v>
      </c>
      <c r="M461">
        <v>840</v>
      </c>
      <c r="N461" t="s">
        <v>1734</v>
      </c>
      <c r="O461" t="s">
        <v>107</v>
      </c>
      <c r="P461" t="s">
        <v>95</v>
      </c>
      <c r="Q461" t="s">
        <v>404</v>
      </c>
      <c r="R461" t="s">
        <v>1733</v>
      </c>
      <c r="S461" t="s">
        <v>1732</v>
      </c>
      <c r="T461" t="s">
        <v>495</v>
      </c>
      <c r="X461" t="s">
        <v>1731</v>
      </c>
      <c r="Y461" t="s">
        <v>1457</v>
      </c>
      <c r="Z461" t="s">
        <v>99</v>
      </c>
      <c r="AC461">
        <v>4</v>
      </c>
      <c r="AE461" t="s">
        <v>1744</v>
      </c>
      <c r="AF461" t="s">
        <v>1729</v>
      </c>
      <c r="AI461" t="s">
        <v>1727</v>
      </c>
      <c r="AK461">
        <v>15195855</v>
      </c>
      <c r="AM461">
        <v>37.116318800000002</v>
      </c>
      <c r="AN461">
        <v>-95.8779605</v>
      </c>
      <c r="AO461" t="s">
        <v>1728</v>
      </c>
      <c r="AP461">
        <v>37.116383300000003</v>
      </c>
      <c r="AQ461">
        <v>-95.878189000000006</v>
      </c>
      <c r="AR461">
        <v>100737</v>
      </c>
      <c r="AS461" t="s">
        <v>1727</v>
      </c>
      <c r="AT461" t="s">
        <v>1743</v>
      </c>
      <c r="AU461" t="s">
        <v>1725</v>
      </c>
      <c r="AX461" t="s">
        <v>495</v>
      </c>
    </row>
    <row r="462" spans="1:51" hidden="1">
      <c r="A462" s="2">
        <v>1512532080</v>
      </c>
      <c r="D462" s="1">
        <v>40687</v>
      </c>
      <c r="E462" s="1">
        <v>41052</v>
      </c>
      <c r="F462" t="s">
        <v>1739</v>
      </c>
      <c r="G462" t="s">
        <v>1738</v>
      </c>
      <c r="H462" t="s">
        <v>1737</v>
      </c>
      <c r="I462" t="s">
        <v>1742</v>
      </c>
      <c r="J462">
        <v>49</v>
      </c>
      <c r="K462" t="s">
        <v>1735</v>
      </c>
      <c r="L462">
        <v>840</v>
      </c>
      <c r="M462">
        <v>840</v>
      </c>
      <c r="N462" t="s">
        <v>1741</v>
      </c>
      <c r="O462" t="s">
        <v>107</v>
      </c>
      <c r="P462" t="s">
        <v>95</v>
      </c>
      <c r="Q462" t="s">
        <v>404</v>
      </c>
      <c r="R462" t="s">
        <v>1733</v>
      </c>
      <c r="S462" t="s">
        <v>1732</v>
      </c>
      <c r="T462" t="s">
        <v>495</v>
      </c>
      <c r="X462" t="s">
        <v>1731</v>
      </c>
      <c r="Y462" t="s">
        <v>1457</v>
      </c>
      <c r="Z462" t="s">
        <v>99</v>
      </c>
      <c r="AC462">
        <v>33</v>
      </c>
      <c r="AE462" t="s">
        <v>1730</v>
      </c>
      <c r="AF462" t="s">
        <v>1729</v>
      </c>
      <c r="AI462" t="s">
        <v>1727</v>
      </c>
      <c r="AK462">
        <v>17960657</v>
      </c>
      <c r="AM462">
        <v>37.128723600000001</v>
      </c>
      <c r="AN462">
        <v>-95.879143299999996</v>
      </c>
      <c r="AO462" t="s">
        <v>1728</v>
      </c>
      <c r="AP462">
        <v>37.128784500000002</v>
      </c>
      <c r="AQ462">
        <v>-95.879264199999994</v>
      </c>
      <c r="AR462">
        <v>100736</v>
      </c>
      <c r="AS462" t="s">
        <v>1727</v>
      </c>
      <c r="AT462" t="s">
        <v>1740</v>
      </c>
      <c r="AU462" t="s">
        <v>1725</v>
      </c>
      <c r="AX462" t="s">
        <v>495</v>
      </c>
    </row>
    <row r="463" spans="1:51">
      <c r="A463" s="2">
        <v>1512532076</v>
      </c>
      <c r="D463" s="1">
        <v>40666</v>
      </c>
      <c r="E463" s="1">
        <v>41031</v>
      </c>
      <c r="F463" t="s">
        <v>1739</v>
      </c>
      <c r="G463" t="s">
        <v>1738</v>
      </c>
      <c r="H463" t="s">
        <v>1737</v>
      </c>
      <c r="I463" t="s">
        <v>1736</v>
      </c>
      <c r="J463">
        <v>11</v>
      </c>
      <c r="K463" t="s">
        <v>1735</v>
      </c>
      <c r="L463">
        <v>840</v>
      </c>
      <c r="M463">
        <v>840</v>
      </c>
      <c r="N463" t="s">
        <v>1734</v>
      </c>
      <c r="O463" t="s">
        <v>107</v>
      </c>
      <c r="P463" t="s">
        <v>95</v>
      </c>
      <c r="Q463" t="s">
        <v>404</v>
      </c>
      <c r="R463" t="s">
        <v>1733</v>
      </c>
      <c r="S463" t="s">
        <v>1732</v>
      </c>
      <c r="T463" t="s">
        <v>495</v>
      </c>
      <c r="X463" t="s">
        <v>1731</v>
      </c>
      <c r="Y463" t="s">
        <v>1457</v>
      </c>
      <c r="Z463" t="s">
        <v>99</v>
      </c>
      <c r="AC463">
        <v>33</v>
      </c>
      <c r="AE463" t="s">
        <v>1730</v>
      </c>
      <c r="AF463" t="s">
        <v>1729</v>
      </c>
      <c r="AI463" t="s">
        <v>1727</v>
      </c>
      <c r="AK463">
        <v>15174598</v>
      </c>
      <c r="AM463">
        <v>37.128113300000003</v>
      </c>
      <c r="AN463">
        <v>-95.877449499999997</v>
      </c>
      <c r="AO463" t="s">
        <v>1728</v>
      </c>
      <c r="AP463">
        <v>37.128268400000003</v>
      </c>
      <c r="AQ463">
        <v>-95.877470500000001</v>
      </c>
      <c r="AR463">
        <v>128049</v>
      </c>
      <c r="AS463" t="s">
        <v>1727</v>
      </c>
      <c r="AT463" t="s">
        <v>1726</v>
      </c>
      <c r="AU463" t="s">
        <v>1725</v>
      </c>
      <c r="AX463" t="s">
        <v>495</v>
      </c>
    </row>
    <row r="464" spans="1:51">
      <c r="A464" t="s">
        <v>2525</v>
      </c>
      <c r="N464" s="11">
        <f>SUBTOTAL(103,Table2[Permit Type])</f>
        <v>198</v>
      </c>
      <c r="AY464">
        <f>SUBTOTAL(103,Table2[Operator Ticker])</f>
        <v>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68"/>
  <sheetViews>
    <sheetView workbookViewId="0"/>
  </sheetViews>
  <sheetFormatPr baseColWidth="10" defaultRowHeight="15" x14ac:dyDescent="0"/>
  <cols>
    <col min="1" max="1" width="19.6640625" style="11" customWidth="1"/>
    <col min="2" max="2" width="18.5" style="11" bestFit="1" customWidth="1"/>
    <col min="3" max="3" width="13.83203125" style="11" customWidth="1"/>
    <col min="4" max="4" width="14.5" style="11" customWidth="1"/>
    <col min="5" max="5" width="20.33203125" customWidth="1"/>
    <col min="6" max="6" width="18.33203125" customWidth="1"/>
    <col min="7" max="7" width="19.1640625" customWidth="1"/>
    <col min="8" max="8" width="20.33203125" bestFit="1" customWidth="1"/>
    <col min="9" max="9" width="18.33203125" bestFit="1" customWidth="1"/>
    <col min="10" max="10" width="19.1640625" customWidth="1"/>
  </cols>
  <sheetData>
    <row r="3" spans="1:4">
      <c r="B3" s="10" t="s">
        <v>2529</v>
      </c>
    </row>
    <row r="4" spans="1:4">
      <c r="B4" s="11" t="s">
        <v>2532</v>
      </c>
    </row>
    <row r="5" spans="1:4">
      <c r="A5" s="10" t="s">
        <v>2530</v>
      </c>
      <c r="B5" s="11" t="s">
        <v>2528</v>
      </c>
      <c r="C5" s="11" t="s">
        <v>2534</v>
      </c>
      <c r="D5" s="11" t="s">
        <v>2535</v>
      </c>
    </row>
    <row r="6" spans="1:4">
      <c r="A6" s="11" t="s">
        <v>373</v>
      </c>
      <c r="B6" s="12">
        <v>1</v>
      </c>
      <c r="C6" s="14"/>
      <c r="D6" s="14"/>
    </row>
    <row r="7" spans="1:4">
      <c r="A7" s="11" t="s">
        <v>236</v>
      </c>
      <c r="B7" s="12">
        <v>2</v>
      </c>
      <c r="C7" s="14">
        <v>16034</v>
      </c>
      <c r="D7" s="14">
        <v>1388598</v>
      </c>
    </row>
    <row r="8" spans="1:4">
      <c r="A8" s="11" t="s">
        <v>286</v>
      </c>
      <c r="B8" s="12">
        <v>1</v>
      </c>
      <c r="C8" s="14"/>
      <c r="D8" s="14"/>
    </row>
    <row r="9" spans="1:4">
      <c r="A9" s="11" t="s">
        <v>112</v>
      </c>
      <c r="B9" s="12">
        <v>2</v>
      </c>
      <c r="C9" s="14">
        <v>204388</v>
      </c>
      <c r="D9" s="14">
        <v>3721533</v>
      </c>
    </row>
    <row r="10" spans="1:4">
      <c r="A10" s="11" t="s">
        <v>507</v>
      </c>
      <c r="B10" s="12">
        <v>1</v>
      </c>
      <c r="C10" s="14"/>
      <c r="D10" s="14"/>
    </row>
    <row r="11" spans="1:4">
      <c r="A11" s="11" t="s">
        <v>131</v>
      </c>
      <c r="B11" s="12">
        <v>1</v>
      </c>
      <c r="C11" s="14"/>
      <c r="D11" s="14"/>
    </row>
    <row r="12" spans="1:4">
      <c r="A12" s="11" t="s">
        <v>179</v>
      </c>
      <c r="B12" s="12">
        <v>3</v>
      </c>
      <c r="C12" s="14">
        <v>22</v>
      </c>
      <c r="D12" s="14">
        <v>16729</v>
      </c>
    </row>
    <row r="13" spans="1:4">
      <c r="A13" s="11" t="s">
        <v>275</v>
      </c>
      <c r="B13" s="12">
        <v>3</v>
      </c>
      <c r="C13" s="14">
        <v>1276</v>
      </c>
      <c r="D13" s="14">
        <v>299918</v>
      </c>
    </row>
    <row r="14" spans="1:4">
      <c r="A14" s="11" t="s">
        <v>270</v>
      </c>
      <c r="B14" s="12">
        <v>5</v>
      </c>
      <c r="C14" s="14">
        <v>11928</v>
      </c>
      <c r="D14" s="14">
        <v>308355</v>
      </c>
    </row>
    <row r="15" spans="1:4">
      <c r="A15" s="11" t="s">
        <v>281</v>
      </c>
      <c r="B15" s="12">
        <v>4</v>
      </c>
      <c r="C15" s="14">
        <v>183145</v>
      </c>
      <c r="D15" s="14">
        <v>1026818</v>
      </c>
    </row>
    <row r="16" spans="1:4">
      <c r="A16" s="11" t="s">
        <v>662</v>
      </c>
      <c r="B16" s="12">
        <v>4</v>
      </c>
      <c r="C16" s="14">
        <v>8</v>
      </c>
      <c r="D16" s="14">
        <v>2361525</v>
      </c>
    </row>
    <row r="17" spans="1:4">
      <c r="A17" s="11" t="s">
        <v>246</v>
      </c>
      <c r="B17" s="12">
        <v>5</v>
      </c>
      <c r="C17" s="14">
        <v>23426</v>
      </c>
      <c r="D17" s="14">
        <v>900853</v>
      </c>
    </row>
    <row r="18" spans="1:4">
      <c r="A18" s="11" t="s">
        <v>105</v>
      </c>
      <c r="B18" s="12">
        <v>7</v>
      </c>
      <c r="C18" s="14">
        <v>69292</v>
      </c>
      <c r="D18" s="14">
        <v>39390</v>
      </c>
    </row>
    <row r="19" spans="1:4">
      <c r="A19" s="11" t="s">
        <v>1348</v>
      </c>
      <c r="B19" s="12">
        <v>1</v>
      </c>
      <c r="C19" s="14"/>
      <c r="D19" s="14"/>
    </row>
    <row r="20" spans="1:4">
      <c r="A20" s="11" t="s">
        <v>228</v>
      </c>
      <c r="B20" s="12">
        <v>10</v>
      </c>
      <c r="C20" s="14">
        <v>51293</v>
      </c>
      <c r="D20" s="14">
        <v>4073492</v>
      </c>
    </row>
    <row r="21" spans="1:4">
      <c r="A21" s="11" t="s">
        <v>686</v>
      </c>
      <c r="B21" s="12">
        <v>2</v>
      </c>
      <c r="C21" s="14"/>
      <c r="D21" s="14">
        <v>151493</v>
      </c>
    </row>
    <row r="22" spans="1:4">
      <c r="A22" s="13">
        <v>38596</v>
      </c>
      <c r="B22" s="12">
        <v>1</v>
      </c>
      <c r="C22" s="14"/>
      <c r="D22" s="14">
        <v>151493</v>
      </c>
    </row>
    <row r="23" spans="1:4">
      <c r="A23" s="11" t="s">
        <v>2533</v>
      </c>
      <c r="B23" s="12">
        <v>1</v>
      </c>
      <c r="C23" s="14"/>
      <c r="D23" s="14"/>
    </row>
    <row r="24" spans="1:4">
      <c r="A24" s="11" t="s">
        <v>735</v>
      </c>
      <c r="B24" s="12">
        <v>2</v>
      </c>
      <c r="C24" s="14">
        <v>1</v>
      </c>
      <c r="D24" s="14">
        <v>98417</v>
      </c>
    </row>
    <row r="25" spans="1:4">
      <c r="A25" s="13">
        <v>38565</v>
      </c>
      <c r="B25" s="12">
        <v>2</v>
      </c>
      <c r="C25" s="14">
        <v>1</v>
      </c>
      <c r="D25" s="14">
        <v>98417</v>
      </c>
    </row>
    <row r="26" spans="1:4">
      <c r="A26" s="11" t="s">
        <v>611</v>
      </c>
      <c r="B26" s="12">
        <v>1</v>
      </c>
      <c r="C26" s="14">
        <v>43743</v>
      </c>
      <c r="D26" s="14">
        <v>3112593</v>
      </c>
    </row>
    <row r="27" spans="1:4">
      <c r="A27" s="13">
        <v>39814</v>
      </c>
      <c r="B27" s="12">
        <v>1</v>
      </c>
      <c r="C27" s="14">
        <v>43743</v>
      </c>
      <c r="D27" s="14">
        <v>3112593</v>
      </c>
    </row>
    <row r="28" spans="1:4">
      <c r="A28" s="11" t="s">
        <v>730</v>
      </c>
      <c r="B28" s="12">
        <v>2</v>
      </c>
      <c r="C28" s="14"/>
      <c r="D28" s="14">
        <v>135279</v>
      </c>
    </row>
    <row r="29" spans="1:4">
      <c r="A29" s="13">
        <v>38534</v>
      </c>
      <c r="B29" s="12">
        <v>2</v>
      </c>
      <c r="C29" s="14"/>
      <c r="D29" s="14">
        <v>135279</v>
      </c>
    </row>
    <row r="30" spans="1:4">
      <c r="A30" s="11" t="s">
        <v>733</v>
      </c>
      <c r="B30" s="12">
        <v>1</v>
      </c>
      <c r="C30" s="14">
        <v>4</v>
      </c>
      <c r="D30" s="14">
        <v>4545</v>
      </c>
    </row>
    <row r="31" spans="1:4">
      <c r="A31" s="13">
        <v>38626</v>
      </c>
      <c r="B31" s="12">
        <v>1</v>
      </c>
      <c r="C31" s="14">
        <v>4</v>
      </c>
      <c r="D31" s="14">
        <v>4545</v>
      </c>
    </row>
    <row r="32" spans="1:4">
      <c r="A32" s="11" t="s">
        <v>673</v>
      </c>
      <c r="B32" s="12">
        <v>1</v>
      </c>
      <c r="C32" s="14">
        <v>662</v>
      </c>
      <c r="D32" s="14">
        <v>49090</v>
      </c>
    </row>
    <row r="33" spans="1:4">
      <c r="A33" s="13">
        <v>39295</v>
      </c>
      <c r="B33" s="12">
        <v>1</v>
      </c>
      <c r="C33" s="14">
        <v>662</v>
      </c>
      <c r="D33" s="14">
        <v>49090</v>
      </c>
    </row>
    <row r="34" spans="1:4">
      <c r="A34" s="11" t="s">
        <v>929</v>
      </c>
      <c r="B34" s="12">
        <v>1</v>
      </c>
      <c r="C34" s="14">
        <v>6883</v>
      </c>
      <c r="D34" s="14">
        <v>522075</v>
      </c>
    </row>
    <row r="35" spans="1:4">
      <c r="A35" s="13">
        <v>37196</v>
      </c>
      <c r="B35" s="12">
        <v>1</v>
      </c>
      <c r="C35" s="14">
        <v>6883</v>
      </c>
      <c r="D35" s="14">
        <v>522075</v>
      </c>
    </row>
    <row r="36" spans="1:4">
      <c r="A36" s="11" t="s">
        <v>492</v>
      </c>
      <c r="B36" s="12">
        <v>3</v>
      </c>
      <c r="C36" s="14">
        <v>36065</v>
      </c>
      <c r="D36" s="14">
        <v>3179130</v>
      </c>
    </row>
    <row r="37" spans="1:4">
      <c r="A37" s="11" t="s">
        <v>439</v>
      </c>
      <c r="B37" s="12">
        <v>2</v>
      </c>
      <c r="C37" s="14">
        <v>1558</v>
      </c>
      <c r="D37" s="14">
        <v>386107</v>
      </c>
    </row>
    <row r="38" spans="1:4">
      <c r="A38" s="11" t="s">
        <v>117</v>
      </c>
      <c r="B38" s="12">
        <v>4</v>
      </c>
      <c r="C38" s="14">
        <v>26845</v>
      </c>
      <c r="D38" s="14">
        <v>1134298</v>
      </c>
    </row>
    <row r="39" spans="1:4">
      <c r="A39" s="11" t="s">
        <v>602</v>
      </c>
      <c r="B39" s="12">
        <v>3</v>
      </c>
      <c r="C39" s="14">
        <v>3709</v>
      </c>
      <c r="D39" s="14">
        <v>157529</v>
      </c>
    </row>
    <row r="40" spans="1:4">
      <c r="A40" s="11" t="s">
        <v>363</v>
      </c>
      <c r="B40" s="12">
        <v>2</v>
      </c>
      <c r="C40" s="14">
        <v>34668</v>
      </c>
      <c r="D40" s="14">
        <v>2206323</v>
      </c>
    </row>
    <row r="41" spans="1:4">
      <c r="A41" s="11" t="s">
        <v>339</v>
      </c>
      <c r="B41" s="12">
        <v>1</v>
      </c>
      <c r="C41" s="14">
        <v>72006</v>
      </c>
      <c r="D41" s="14">
        <v>3438535</v>
      </c>
    </row>
    <row r="42" spans="1:4">
      <c r="A42" s="11" t="s">
        <v>192</v>
      </c>
      <c r="B42" s="12">
        <v>1</v>
      </c>
      <c r="C42" s="14"/>
      <c r="D42" s="14"/>
    </row>
    <row r="43" spans="1:4">
      <c r="A43" s="11" t="s">
        <v>293</v>
      </c>
      <c r="B43" s="12">
        <v>4</v>
      </c>
      <c r="C43" s="14">
        <v>945</v>
      </c>
      <c r="D43" s="14">
        <v>137728</v>
      </c>
    </row>
    <row r="44" spans="1:4">
      <c r="A44" s="11" t="s">
        <v>459</v>
      </c>
      <c r="B44" s="12">
        <v>2</v>
      </c>
      <c r="C44" s="14">
        <v>13249</v>
      </c>
      <c r="D44" s="14"/>
    </row>
    <row r="45" spans="1:4">
      <c r="A45" s="11" t="s">
        <v>171</v>
      </c>
      <c r="B45" s="12">
        <v>5</v>
      </c>
      <c r="C45" s="14">
        <v>257691</v>
      </c>
      <c r="D45" s="14">
        <v>925262</v>
      </c>
    </row>
    <row r="46" spans="1:4">
      <c r="A46" s="11" t="s">
        <v>91</v>
      </c>
      <c r="B46" s="12">
        <v>3</v>
      </c>
      <c r="C46" s="14">
        <v>2525</v>
      </c>
      <c r="D46" s="14">
        <v>48191</v>
      </c>
    </row>
    <row r="47" spans="1:4">
      <c r="A47" s="11" t="s">
        <v>2531</v>
      </c>
      <c r="B47" s="12">
        <v>80</v>
      </c>
      <c r="C47" s="14">
        <v>1010073</v>
      </c>
      <c r="D47" s="14">
        <v>25750314</v>
      </c>
    </row>
    <row r="48" spans="1:4">
      <c r="A48"/>
      <c r="B48"/>
      <c r="C48"/>
      <c r="D48"/>
    </row>
    <row r="49" spans="1:4">
      <c r="A49"/>
      <c r="B49"/>
      <c r="C49"/>
      <c r="D49"/>
    </row>
    <row r="50" spans="1:4">
      <c r="A50"/>
      <c r="B50"/>
      <c r="C50"/>
      <c r="D50"/>
    </row>
    <row r="51" spans="1:4">
      <c r="A51"/>
      <c r="B51"/>
      <c r="C51"/>
      <c r="D51"/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  <row r="297" spans="1:4">
      <c r="A297"/>
      <c r="B297"/>
      <c r="C297"/>
      <c r="D297"/>
    </row>
    <row r="298" spans="1:4">
      <c r="A298"/>
      <c r="B298"/>
      <c r="C298"/>
      <c r="D298"/>
    </row>
    <row r="299" spans="1:4">
      <c r="A299"/>
      <c r="B299"/>
      <c r="C299"/>
      <c r="D299"/>
    </row>
    <row r="300" spans="1:4">
      <c r="A300"/>
      <c r="B300"/>
      <c r="C300"/>
      <c r="D300"/>
    </row>
    <row r="301" spans="1:4">
      <c r="A301"/>
      <c r="B301"/>
      <c r="C301"/>
      <c r="D301"/>
    </row>
    <row r="302" spans="1:4">
      <c r="A302"/>
      <c r="B302"/>
      <c r="C302"/>
      <c r="D302"/>
    </row>
    <row r="303" spans="1:4">
      <c r="A303"/>
      <c r="B303"/>
      <c r="C303"/>
      <c r="D303"/>
    </row>
    <row r="304" spans="1:4">
      <c r="A304"/>
      <c r="B304"/>
      <c r="C304"/>
      <c r="D304"/>
    </row>
    <row r="305" spans="1:4">
      <c r="A305"/>
      <c r="B305"/>
      <c r="C305"/>
      <c r="D305"/>
    </row>
    <row r="306" spans="1:4">
      <c r="A306"/>
      <c r="B306"/>
      <c r="C306"/>
      <c r="D306"/>
    </row>
    <row r="307" spans="1:4">
      <c r="A307"/>
      <c r="B307"/>
      <c r="C307"/>
      <c r="D307"/>
    </row>
    <row r="308" spans="1:4">
      <c r="A308"/>
      <c r="B308"/>
      <c r="C308"/>
      <c r="D308"/>
    </row>
    <row r="309" spans="1:4">
      <c r="A309"/>
      <c r="B309"/>
      <c r="C309"/>
      <c r="D309"/>
    </row>
    <row r="310" spans="1:4">
      <c r="A310"/>
      <c r="B310"/>
      <c r="C310"/>
      <c r="D310"/>
    </row>
    <row r="311" spans="1:4">
      <c r="A311"/>
      <c r="B311"/>
      <c r="C311"/>
      <c r="D311"/>
    </row>
    <row r="312" spans="1:4">
      <c r="A312"/>
      <c r="B312"/>
      <c r="C312"/>
      <c r="D312"/>
    </row>
    <row r="313" spans="1:4">
      <c r="A313"/>
      <c r="B313"/>
      <c r="C313"/>
      <c r="D313"/>
    </row>
    <row r="314" spans="1:4">
      <c r="A314"/>
      <c r="B314"/>
      <c r="C314"/>
      <c r="D314"/>
    </row>
    <row r="315" spans="1:4">
      <c r="A315"/>
      <c r="B315"/>
      <c r="C315"/>
      <c r="D315"/>
    </row>
    <row r="316" spans="1:4">
      <c r="A316"/>
      <c r="B316"/>
      <c r="C316"/>
      <c r="D316"/>
    </row>
    <row r="317" spans="1:4">
      <c r="A317"/>
      <c r="B317"/>
      <c r="C317"/>
      <c r="D317"/>
    </row>
    <row r="318" spans="1:4">
      <c r="A318"/>
      <c r="B318"/>
      <c r="C318"/>
      <c r="D318"/>
    </row>
    <row r="319" spans="1:4">
      <c r="A319"/>
      <c r="B319"/>
      <c r="C319"/>
      <c r="D319"/>
    </row>
    <row r="320" spans="1:4">
      <c r="A320"/>
      <c r="B320"/>
      <c r="C320"/>
      <c r="D320"/>
    </row>
    <row r="321" spans="1:4">
      <c r="A321"/>
      <c r="B321"/>
      <c r="C321"/>
      <c r="D321"/>
    </row>
    <row r="322" spans="1:4">
      <c r="A322"/>
      <c r="B322"/>
      <c r="C322"/>
      <c r="D322"/>
    </row>
    <row r="323" spans="1:4">
      <c r="A323"/>
      <c r="B323"/>
      <c r="C323"/>
      <c r="D323"/>
    </row>
    <row r="324" spans="1:4">
      <c r="A324"/>
      <c r="B324"/>
      <c r="C324"/>
      <c r="D324"/>
    </row>
    <row r="325" spans="1:4">
      <c r="A325"/>
      <c r="B325"/>
      <c r="C325"/>
      <c r="D325"/>
    </row>
    <row r="326" spans="1:4">
      <c r="A326"/>
      <c r="B326"/>
      <c r="C326"/>
      <c r="D326"/>
    </row>
    <row r="327" spans="1:4">
      <c r="A327"/>
      <c r="B327"/>
      <c r="C327"/>
      <c r="D327"/>
    </row>
    <row r="328" spans="1:4">
      <c r="A328"/>
      <c r="B328"/>
      <c r="C328"/>
      <c r="D328"/>
    </row>
    <row r="329" spans="1:4">
      <c r="A329"/>
      <c r="B329"/>
      <c r="C329"/>
      <c r="D329"/>
    </row>
    <row r="330" spans="1:4">
      <c r="A330"/>
      <c r="B330"/>
      <c r="C330"/>
      <c r="D330"/>
    </row>
    <row r="331" spans="1:4">
      <c r="A331"/>
      <c r="B331"/>
      <c r="C331"/>
      <c r="D331"/>
    </row>
    <row r="332" spans="1:4">
      <c r="A332"/>
      <c r="B332"/>
      <c r="C332"/>
      <c r="D332"/>
    </row>
    <row r="333" spans="1:4">
      <c r="A333"/>
      <c r="B333"/>
      <c r="C333"/>
      <c r="D333"/>
    </row>
    <row r="334" spans="1:4">
      <c r="A334"/>
      <c r="B334"/>
      <c r="C334"/>
      <c r="D334"/>
    </row>
    <row r="335" spans="1:4">
      <c r="A335"/>
      <c r="B335"/>
      <c r="C335"/>
      <c r="D335"/>
    </row>
    <row r="336" spans="1:4">
      <c r="A336"/>
      <c r="B336"/>
      <c r="C336"/>
      <c r="D336"/>
    </row>
    <row r="337" spans="1:4">
      <c r="A337"/>
      <c r="B337"/>
      <c r="C337"/>
      <c r="D337"/>
    </row>
    <row r="338" spans="1:4">
      <c r="A338"/>
      <c r="B338"/>
      <c r="C338"/>
      <c r="D338"/>
    </row>
    <row r="339" spans="1:4">
      <c r="A339"/>
      <c r="B339"/>
      <c r="C339"/>
      <c r="D339"/>
    </row>
    <row r="340" spans="1:4">
      <c r="A340"/>
      <c r="B340"/>
      <c r="C340"/>
      <c r="D340"/>
    </row>
    <row r="341" spans="1:4">
      <c r="A341"/>
      <c r="B341"/>
      <c r="C341"/>
      <c r="D341"/>
    </row>
    <row r="342" spans="1:4">
      <c r="A342"/>
      <c r="B342"/>
      <c r="C342"/>
      <c r="D342"/>
    </row>
    <row r="343" spans="1:4">
      <c r="A343"/>
      <c r="B343"/>
      <c r="C343"/>
      <c r="D343"/>
    </row>
    <row r="344" spans="1:4">
      <c r="A344"/>
      <c r="B344"/>
      <c r="C344"/>
      <c r="D344"/>
    </row>
    <row r="345" spans="1:4">
      <c r="A345"/>
      <c r="B345"/>
      <c r="C345"/>
      <c r="D345"/>
    </row>
    <row r="346" spans="1:4">
      <c r="A346"/>
      <c r="B346"/>
      <c r="C346"/>
      <c r="D346"/>
    </row>
    <row r="347" spans="1:4">
      <c r="A347"/>
      <c r="B347"/>
      <c r="C347"/>
      <c r="D347"/>
    </row>
    <row r="348" spans="1:4">
      <c r="A348"/>
      <c r="B348"/>
      <c r="C348"/>
      <c r="D348"/>
    </row>
    <row r="349" spans="1:4">
      <c r="A349"/>
      <c r="B349"/>
      <c r="C349"/>
      <c r="D349"/>
    </row>
    <row r="350" spans="1:4">
      <c r="A350"/>
      <c r="B350"/>
      <c r="C350"/>
      <c r="D350"/>
    </row>
    <row r="351" spans="1:4">
      <c r="A351"/>
      <c r="B351"/>
      <c r="C351"/>
      <c r="D351"/>
    </row>
    <row r="352" spans="1:4">
      <c r="A352"/>
      <c r="B352"/>
      <c r="C352"/>
      <c r="D352"/>
    </row>
    <row r="353" spans="1:4">
      <c r="A353"/>
      <c r="B353"/>
      <c r="C353"/>
      <c r="D353"/>
    </row>
    <row r="354" spans="1:4">
      <c r="A354"/>
      <c r="B354"/>
      <c r="C354"/>
      <c r="D354"/>
    </row>
    <row r="355" spans="1:4">
      <c r="A355"/>
      <c r="B355"/>
      <c r="C355"/>
      <c r="D355"/>
    </row>
    <row r="356" spans="1:4">
      <c r="A356"/>
      <c r="B356"/>
      <c r="C356"/>
      <c r="D356"/>
    </row>
    <row r="357" spans="1:4">
      <c r="A357"/>
      <c r="B357"/>
      <c r="C357"/>
      <c r="D357"/>
    </row>
    <row r="358" spans="1:4">
      <c r="A358"/>
      <c r="B358"/>
      <c r="C358"/>
      <c r="D358"/>
    </row>
    <row r="359" spans="1:4">
      <c r="A359"/>
      <c r="B359"/>
      <c r="C359"/>
      <c r="D359"/>
    </row>
    <row r="360" spans="1:4">
      <c r="A360"/>
      <c r="B360"/>
      <c r="C360"/>
      <c r="D360"/>
    </row>
    <row r="361" spans="1:4">
      <c r="A361"/>
      <c r="B361"/>
      <c r="C361"/>
      <c r="D361"/>
    </row>
    <row r="362" spans="1:4">
      <c r="A362"/>
      <c r="B362"/>
      <c r="C362"/>
      <c r="D362"/>
    </row>
    <row r="363" spans="1:4">
      <c r="A363"/>
      <c r="B363"/>
      <c r="C363"/>
      <c r="D363"/>
    </row>
    <row r="364" spans="1:4">
      <c r="A364"/>
      <c r="B364"/>
      <c r="C364"/>
      <c r="D364"/>
    </row>
    <row r="365" spans="1:4">
      <c r="A365"/>
      <c r="B365"/>
      <c r="C365"/>
      <c r="D365"/>
    </row>
    <row r="366" spans="1:4">
      <c r="A366"/>
      <c r="B366"/>
      <c r="C366"/>
      <c r="D366"/>
    </row>
    <row r="367" spans="1:4">
      <c r="A367"/>
      <c r="B367"/>
      <c r="C367"/>
      <c r="D367"/>
    </row>
    <row r="368" spans="1:4">
      <c r="A368"/>
      <c r="B368"/>
      <c r="C368"/>
      <c r="D368"/>
    </row>
    <row r="369" spans="1:4">
      <c r="A369"/>
      <c r="B369"/>
      <c r="C369"/>
      <c r="D369"/>
    </row>
    <row r="370" spans="1:4">
      <c r="A370"/>
      <c r="B370"/>
      <c r="C370"/>
      <c r="D370"/>
    </row>
    <row r="371" spans="1:4">
      <c r="A371"/>
      <c r="B371"/>
      <c r="C371"/>
      <c r="D371"/>
    </row>
    <row r="372" spans="1:4">
      <c r="A372"/>
      <c r="B372"/>
      <c r="C372"/>
      <c r="D372"/>
    </row>
    <row r="373" spans="1:4">
      <c r="A373"/>
      <c r="B373"/>
      <c r="C373"/>
      <c r="D373"/>
    </row>
    <row r="374" spans="1:4">
      <c r="A374"/>
      <c r="B374"/>
      <c r="C374"/>
      <c r="D374"/>
    </row>
    <row r="375" spans="1:4">
      <c r="A375"/>
      <c r="B375"/>
      <c r="C375"/>
      <c r="D375"/>
    </row>
    <row r="376" spans="1:4">
      <c r="A376"/>
      <c r="B376"/>
      <c r="C376"/>
      <c r="D376"/>
    </row>
    <row r="377" spans="1:4">
      <c r="A377"/>
      <c r="B377"/>
      <c r="C377"/>
      <c r="D377"/>
    </row>
    <row r="378" spans="1:4">
      <c r="A378"/>
      <c r="B378"/>
      <c r="C378"/>
      <c r="D378"/>
    </row>
    <row r="379" spans="1:4">
      <c r="A379"/>
      <c r="B379"/>
      <c r="C379"/>
      <c r="D379"/>
    </row>
    <row r="380" spans="1:4">
      <c r="A380"/>
      <c r="B380"/>
      <c r="C380"/>
      <c r="D380"/>
    </row>
    <row r="381" spans="1:4">
      <c r="A381"/>
      <c r="B381"/>
      <c r="C381"/>
      <c r="D381"/>
    </row>
    <row r="382" spans="1:4">
      <c r="A382"/>
      <c r="B382"/>
      <c r="C382"/>
      <c r="D382"/>
    </row>
    <row r="383" spans="1:4">
      <c r="A383"/>
      <c r="B383"/>
      <c r="C383"/>
      <c r="D383"/>
    </row>
    <row r="384" spans="1:4">
      <c r="A384"/>
      <c r="B384"/>
      <c r="C384"/>
      <c r="D384"/>
    </row>
    <row r="385" spans="1:4">
      <c r="A385"/>
      <c r="B385"/>
      <c r="C385"/>
      <c r="D385"/>
    </row>
    <row r="386" spans="1:4">
      <c r="A386"/>
      <c r="B386"/>
      <c r="C386"/>
      <c r="D386"/>
    </row>
    <row r="387" spans="1:4">
      <c r="A387"/>
      <c r="B387"/>
      <c r="C387"/>
      <c r="D387"/>
    </row>
    <row r="388" spans="1:4">
      <c r="A388"/>
      <c r="B388"/>
      <c r="C388"/>
      <c r="D388"/>
    </row>
    <row r="389" spans="1:4">
      <c r="A389"/>
      <c r="B389"/>
      <c r="C389"/>
      <c r="D389"/>
    </row>
    <row r="390" spans="1:4">
      <c r="A390"/>
      <c r="B390"/>
      <c r="C390"/>
      <c r="D390"/>
    </row>
    <row r="391" spans="1:4">
      <c r="A391"/>
      <c r="B391"/>
      <c r="C391"/>
      <c r="D391"/>
    </row>
    <row r="392" spans="1:4">
      <c r="A392"/>
      <c r="B392"/>
      <c r="C392"/>
      <c r="D392"/>
    </row>
    <row r="393" spans="1:4">
      <c r="A393"/>
      <c r="B393"/>
      <c r="C393"/>
      <c r="D393"/>
    </row>
    <row r="394" spans="1:4">
      <c r="A394"/>
      <c r="B394"/>
      <c r="C394"/>
      <c r="D394"/>
    </row>
    <row r="395" spans="1:4">
      <c r="A395"/>
      <c r="B395"/>
      <c r="C395"/>
      <c r="D395"/>
    </row>
    <row r="396" spans="1:4">
      <c r="A396"/>
      <c r="B396"/>
      <c r="C396"/>
      <c r="D396"/>
    </row>
    <row r="397" spans="1:4">
      <c r="A397"/>
      <c r="B397"/>
      <c r="C397"/>
      <c r="D397"/>
    </row>
    <row r="398" spans="1:4">
      <c r="A398"/>
      <c r="B398"/>
      <c r="C398"/>
      <c r="D398"/>
    </row>
    <row r="399" spans="1:4">
      <c r="A399"/>
      <c r="B399"/>
      <c r="C399"/>
      <c r="D399"/>
    </row>
    <row r="400" spans="1:4">
      <c r="A400"/>
      <c r="B400"/>
      <c r="C400"/>
      <c r="D400"/>
    </row>
    <row r="401" spans="1:4">
      <c r="A401"/>
      <c r="B401"/>
      <c r="C401"/>
      <c r="D401"/>
    </row>
    <row r="402" spans="1:4">
      <c r="A402"/>
      <c r="B402"/>
      <c r="C402"/>
      <c r="D402"/>
    </row>
    <row r="403" spans="1:4">
      <c r="A403"/>
      <c r="B403"/>
      <c r="C403"/>
      <c r="D403"/>
    </row>
    <row r="404" spans="1:4">
      <c r="A404"/>
      <c r="B404"/>
      <c r="C404"/>
      <c r="D404"/>
    </row>
    <row r="405" spans="1:4">
      <c r="A405"/>
      <c r="B405"/>
      <c r="C405"/>
      <c r="D405"/>
    </row>
    <row r="406" spans="1:4">
      <c r="A406"/>
      <c r="B406"/>
      <c r="C406"/>
      <c r="D406"/>
    </row>
    <row r="407" spans="1:4">
      <c r="A407"/>
      <c r="B407"/>
      <c r="C407"/>
      <c r="D407"/>
    </row>
    <row r="408" spans="1:4">
      <c r="A408"/>
      <c r="B408"/>
      <c r="C408"/>
      <c r="D408"/>
    </row>
    <row r="409" spans="1:4">
      <c r="A409"/>
      <c r="B409"/>
      <c r="C409"/>
      <c r="D409"/>
    </row>
    <row r="410" spans="1:4">
      <c r="A410"/>
      <c r="B410"/>
      <c r="C410"/>
      <c r="D410"/>
    </row>
    <row r="411" spans="1:4">
      <c r="A411"/>
      <c r="B411"/>
      <c r="C411"/>
      <c r="D411"/>
    </row>
    <row r="412" spans="1:4">
      <c r="A412"/>
      <c r="B412"/>
      <c r="C412"/>
      <c r="D412"/>
    </row>
    <row r="413" spans="1:4">
      <c r="A413"/>
      <c r="B413"/>
      <c r="C413"/>
      <c r="D413"/>
    </row>
    <row r="414" spans="1:4">
      <c r="A414"/>
      <c r="B414"/>
      <c r="C414"/>
      <c r="D414"/>
    </row>
    <row r="415" spans="1:4">
      <c r="A415"/>
      <c r="B415"/>
      <c r="C415"/>
      <c r="D415"/>
    </row>
    <row r="416" spans="1:4">
      <c r="A416"/>
      <c r="B416"/>
      <c r="C416"/>
      <c r="D416"/>
    </row>
    <row r="417" spans="1:4">
      <c r="A417"/>
      <c r="B417"/>
      <c r="C417"/>
      <c r="D417"/>
    </row>
    <row r="418" spans="1:4">
      <c r="A418"/>
      <c r="B418"/>
      <c r="C418"/>
      <c r="D418"/>
    </row>
    <row r="419" spans="1:4">
      <c r="A419"/>
      <c r="B419"/>
      <c r="C419"/>
      <c r="D419"/>
    </row>
    <row r="420" spans="1:4">
      <c r="A420"/>
      <c r="B420"/>
      <c r="C420"/>
      <c r="D420"/>
    </row>
    <row r="421" spans="1:4">
      <c r="A421"/>
      <c r="B421"/>
      <c r="C421"/>
      <c r="D421"/>
    </row>
    <row r="422" spans="1:4">
      <c r="A422"/>
      <c r="B422"/>
      <c r="C422"/>
      <c r="D422"/>
    </row>
    <row r="423" spans="1:4">
      <c r="A423"/>
      <c r="B423"/>
      <c r="C423"/>
      <c r="D423"/>
    </row>
    <row r="424" spans="1:4">
      <c r="A424"/>
      <c r="B424"/>
      <c r="C424"/>
      <c r="D424"/>
    </row>
    <row r="425" spans="1:4">
      <c r="A425"/>
      <c r="B425"/>
      <c r="C425"/>
      <c r="D425"/>
    </row>
    <row r="426" spans="1:4">
      <c r="A426"/>
      <c r="B426"/>
      <c r="C426"/>
      <c r="D426"/>
    </row>
    <row r="427" spans="1:4">
      <c r="A427"/>
      <c r="B427"/>
      <c r="C427"/>
      <c r="D427"/>
    </row>
    <row r="428" spans="1:4">
      <c r="A428"/>
      <c r="B428"/>
      <c r="C428"/>
      <c r="D428"/>
    </row>
    <row r="429" spans="1:4">
      <c r="A429"/>
      <c r="B429"/>
      <c r="C429"/>
      <c r="D429"/>
    </row>
    <row r="430" spans="1:4">
      <c r="A430"/>
      <c r="B430"/>
      <c r="C430"/>
      <c r="D430"/>
    </row>
    <row r="431" spans="1:4">
      <c r="A431"/>
      <c r="B431"/>
      <c r="C431"/>
      <c r="D431"/>
    </row>
    <row r="432" spans="1:4">
      <c r="A432"/>
      <c r="B432"/>
      <c r="C432"/>
      <c r="D432"/>
    </row>
    <row r="433" spans="1:4">
      <c r="A433"/>
      <c r="B433"/>
      <c r="C433"/>
      <c r="D433"/>
    </row>
    <row r="434" spans="1:4">
      <c r="A434"/>
      <c r="B434"/>
      <c r="C434"/>
      <c r="D434"/>
    </row>
    <row r="435" spans="1:4">
      <c r="A435"/>
      <c r="B435"/>
      <c r="C435"/>
      <c r="D435"/>
    </row>
    <row r="436" spans="1:4">
      <c r="A436"/>
      <c r="B436"/>
      <c r="C436"/>
      <c r="D436"/>
    </row>
    <row r="437" spans="1:4">
      <c r="A437"/>
      <c r="B437"/>
      <c r="C437"/>
      <c r="D437"/>
    </row>
    <row r="438" spans="1:4">
      <c r="A438"/>
      <c r="B438"/>
      <c r="C438"/>
      <c r="D438"/>
    </row>
    <row r="439" spans="1:4">
      <c r="A439"/>
      <c r="B439"/>
      <c r="C439"/>
      <c r="D439"/>
    </row>
    <row r="440" spans="1:4">
      <c r="A440"/>
      <c r="B440"/>
      <c r="C440"/>
      <c r="D440"/>
    </row>
    <row r="441" spans="1:4">
      <c r="A441"/>
      <c r="B441"/>
      <c r="C441"/>
      <c r="D441"/>
    </row>
    <row r="442" spans="1:4">
      <c r="A442"/>
      <c r="B442"/>
      <c r="C442"/>
      <c r="D442"/>
    </row>
    <row r="443" spans="1:4">
      <c r="A443"/>
      <c r="B443"/>
      <c r="C443"/>
      <c r="D443"/>
    </row>
    <row r="444" spans="1:4">
      <c r="A444"/>
      <c r="B444"/>
      <c r="C444"/>
      <c r="D444"/>
    </row>
    <row r="445" spans="1:4">
      <c r="A445"/>
      <c r="B445"/>
      <c r="C445"/>
      <c r="D445"/>
    </row>
    <row r="446" spans="1:4">
      <c r="A446"/>
      <c r="B446"/>
      <c r="C446"/>
      <c r="D446"/>
    </row>
    <row r="447" spans="1:4">
      <c r="A447"/>
      <c r="B447"/>
      <c r="C447"/>
      <c r="D447"/>
    </row>
    <row r="448" spans="1:4">
      <c r="A448"/>
      <c r="B448"/>
      <c r="C448"/>
      <c r="D448"/>
    </row>
    <row r="449" spans="1:4">
      <c r="A449"/>
      <c r="B449"/>
      <c r="C449"/>
      <c r="D449"/>
    </row>
    <row r="450" spans="1:4">
      <c r="A450"/>
      <c r="B450"/>
      <c r="C450"/>
      <c r="D450"/>
    </row>
    <row r="451" spans="1:4">
      <c r="A451"/>
      <c r="B451"/>
      <c r="C451"/>
      <c r="D451"/>
    </row>
    <row r="452" spans="1:4">
      <c r="A452"/>
      <c r="B452"/>
      <c r="C452"/>
      <c r="D452"/>
    </row>
    <row r="453" spans="1:4">
      <c r="A453"/>
      <c r="B453"/>
      <c r="C453"/>
      <c r="D453"/>
    </row>
    <row r="454" spans="1:4">
      <c r="A454"/>
      <c r="B454"/>
      <c r="C454"/>
      <c r="D454"/>
    </row>
    <row r="455" spans="1:4">
      <c r="A455"/>
      <c r="B455"/>
      <c r="C455"/>
      <c r="D455"/>
    </row>
    <row r="456" spans="1:4">
      <c r="A456"/>
      <c r="B456"/>
      <c r="C456"/>
      <c r="D456"/>
    </row>
    <row r="457" spans="1:4">
      <c r="A457"/>
      <c r="B457"/>
      <c r="C457"/>
      <c r="D457"/>
    </row>
    <row r="458" spans="1:4">
      <c r="A458"/>
      <c r="B458"/>
      <c r="C458"/>
      <c r="D458"/>
    </row>
    <row r="459" spans="1:4">
      <c r="A459"/>
      <c r="B459"/>
      <c r="C459"/>
      <c r="D459"/>
    </row>
    <row r="460" spans="1:4">
      <c r="A460"/>
      <c r="B460"/>
      <c r="C460"/>
      <c r="D460"/>
    </row>
    <row r="461" spans="1:4">
      <c r="A461"/>
      <c r="B461"/>
      <c r="C461"/>
      <c r="D461"/>
    </row>
    <row r="462" spans="1:4">
      <c r="A462"/>
      <c r="B462"/>
      <c r="C462"/>
      <c r="D462"/>
    </row>
    <row r="463" spans="1:4">
      <c r="A463"/>
      <c r="B463"/>
      <c r="C463"/>
      <c r="D463"/>
    </row>
    <row r="464" spans="1:4">
      <c r="A464"/>
      <c r="B464"/>
      <c r="C464"/>
      <c r="D464"/>
    </row>
    <row r="465" spans="1:4">
      <c r="A465"/>
      <c r="B465"/>
      <c r="C465"/>
      <c r="D465"/>
    </row>
    <row r="466" spans="1:4">
      <c r="A466"/>
      <c r="B466"/>
      <c r="C466"/>
      <c r="D466"/>
    </row>
    <row r="467" spans="1:4">
      <c r="A467"/>
      <c r="B467"/>
      <c r="C467"/>
      <c r="D467"/>
    </row>
    <row r="468" spans="1:4">
      <c r="A468"/>
      <c r="B468"/>
      <c r="C468"/>
      <c r="D468"/>
    </row>
    <row r="469" spans="1:4">
      <c r="A469"/>
      <c r="B469"/>
      <c r="C469"/>
      <c r="D469"/>
    </row>
    <row r="470" spans="1:4">
      <c r="A470"/>
      <c r="B470"/>
      <c r="C470"/>
      <c r="D470"/>
    </row>
    <row r="471" spans="1:4">
      <c r="A471"/>
      <c r="B471"/>
      <c r="C471"/>
      <c r="D471"/>
    </row>
    <row r="472" spans="1:4">
      <c r="A472"/>
      <c r="B472"/>
      <c r="C472"/>
      <c r="D472"/>
    </row>
    <row r="473" spans="1:4">
      <c r="A473"/>
      <c r="B473"/>
      <c r="C473"/>
      <c r="D473"/>
    </row>
    <row r="474" spans="1:4">
      <c r="A474"/>
      <c r="B474"/>
      <c r="C474"/>
      <c r="D474"/>
    </row>
    <row r="475" spans="1:4">
      <c r="A475"/>
      <c r="B475"/>
      <c r="C475"/>
      <c r="D475"/>
    </row>
    <row r="476" spans="1:4">
      <c r="A476"/>
      <c r="B476"/>
      <c r="C476"/>
      <c r="D476"/>
    </row>
    <row r="477" spans="1:4">
      <c r="A477"/>
      <c r="B477"/>
      <c r="C477"/>
      <c r="D477"/>
    </row>
    <row r="478" spans="1:4">
      <c r="A478"/>
      <c r="B478"/>
      <c r="C478"/>
      <c r="D478"/>
    </row>
    <row r="479" spans="1:4">
      <c r="A479"/>
      <c r="B479"/>
      <c r="C479"/>
      <c r="D479"/>
    </row>
    <row r="480" spans="1:4">
      <c r="A480"/>
      <c r="B480"/>
      <c r="C480"/>
      <c r="D480"/>
    </row>
    <row r="481" spans="1:4">
      <c r="A481"/>
      <c r="B481"/>
      <c r="C481"/>
      <c r="D481"/>
    </row>
    <row r="482" spans="1:4">
      <c r="A482"/>
      <c r="B482"/>
      <c r="C482"/>
      <c r="D482"/>
    </row>
    <row r="483" spans="1:4">
      <c r="A483"/>
      <c r="B483"/>
      <c r="C483"/>
      <c r="D483"/>
    </row>
    <row r="484" spans="1:4">
      <c r="A484"/>
      <c r="B484"/>
      <c r="C484"/>
      <c r="D484"/>
    </row>
    <row r="485" spans="1:4">
      <c r="A485"/>
      <c r="B485"/>
      <c r="C485"/>
      <c r="D485"/>
    </row>
    <row r="486" spans="1:4">
      <c r="A486"/>
      <c r="B486"/>
      <c r="C486"/>
      <c r="D486"/>
    </row>
    <row r="487" spans="1:4">
      <c r="A487"/>
      <c r="B487"/>
      <c r="C487"/>
      <c r="D487"/>
    </row>
    <row r="488" spans="1:4">
      <c r="A488"/>
      <c r="B488"/>
      <c r="C488"/>
      <c r="D488"/>
    </row>
    <row r="489" spans="1:4">
      <c r="A489"/>
      <c r="B489"/>
      <c r="C489"/>
      <c r="D489"/>
    </row>
    <row r="490" spans="1:4">
      <c r="A490"/>
      <c r="B490"/>
      <c r="C490"/>
      <c r="D490"/>
    </row>
    <row r="491" spans="1:4">
      <c r="A491"/>
      <c r="B491"/>
      <c r="C491"/>
      <c r="D491"/>
    </row>
    <row r="492" spans="1:4">
      <c r="A492"/>
      <c r="B492"/>
      <c r="C492"/>
      <c r="D492"/>
    </row>
    <row r="493" spans="1:4">
      <c r="A493"/>
      <c r="B493"/>
      <c r="C493"/>
      <c r="D493"/>
    </row>
    <row r="494" spans="1:4">
      <c r="A494"/>
      <c r="B494"/>
      <c r="C494"/>
      <c r="D494"/>
    </row>
    <row r="495" spans="1:4">
      <c r="A495"/>
      <c r="B495"/>
      <c r="C495"/>
      <c r="D495"/>
    </row>
    <row r="496" spans="1:4">
      <c r="A496"/>
      <c r="B496"/>
      <c r="C496"/>
      <c r="D496"/>
    </row>
    <row r="497" spans="1:4">
      <c r="A497"/>
      <c r="B497"/>
      <c r="C497"/>
      <c r="D497"/>
    </row>
    <row r="498" spans="1:4">
      <c r="A498"/>
      <c r="B498"/>
      <c r="C498"/>
      <c r="D498"/>
    </row>
    <row r="499" spans="1:4">
      <c r="A499"/>
      <c r="B499"/>
      <c r="C499"/>
      <c r="D499"/>
    </row>
    <row r="500" spans="1:4">
      <c r="A500"/>
      <c r="B500"/>
      <c r="C500"/>
      <c r="D500"/>
    </row>
    <row r="501" spans="1:4">
      <c r="A501"/>
      <c r="B501"/>
      <c r="C501"/>
      <c r="D501"/>
    </row>
    <row r="502" spans="1:4">
      <c r="A502"/>
      <c r="B502"/>
      <c r="C502"/>
      <c r="D502"/>
    </row>
    <row r="503" spans="1:4">
      <c r="A503"/>
      <c r="B503"/>
      <c r="C503"/>
      <c r="D503"/>
    </row>
    <row r="504" spans="1:4">
      <c r="A504"/>
      <c r="B504"/>
      <c r="C504"/>
      <c r="D504"/>
    </row>
    <row r="505" spans="1:4">
      <c r="A505"/>
      <c r="B505"/>
      <c r="C505"/>
      <c r="D505"/>
    </row>
    <row r="506" spans="1:4">
      <c r="A506"/>
      <c r="B506"/>
      <c r="C506"/>
      <c r="D506"/>
    </row>
    <row r="507" spans="1:4">
      <c r="A507"/>
      <c r="B507"/>
      <c r="C507"/>
      <c r="D507"/>
    </row>
    <row r="508" spans="1:4">
      <c r="A508"/>
      <c r="B508"/>
      <c r="C508"/>
      <c r="D508"/>
    </row>
    <row r="509" spans="1:4">
      <c r="A509"/>
      <c r="B509"/>
      <c r="C509"/>
      <c r="D509"/>
    </row>
    <row r="510" spans="1:4">
      <c r="A510"/>
      <c r="B510"/>
      <c r="C510"/>
      <c r="D510"/>
    </row>
    <row r="511" spans="1:4">
      <c r="A511"/>
      <c r="B511"/>
      <c r="C511"/>
      <c r="D511"/>
    </row>
    <row r="512" spans="1:4">
      <c r="A512"/>
      <c r="B512"/>
      <c r="C512"/>
      <c r="D512"/>
    </row>
    <row r="513" spans="1:4">
      <c r="A513"/>
      <c r="B513"/>
      <c r="C513"/>
      <c r="D513"/>
    </row>
    <row r="514" spans="1:4">
      <c r="A514"/>
      <c r="B514"/>
      <c r="C514"/>
      <c r="D514"/>
    </row>
    <row r="515" spans="1:4">
      <c r="A515"/>
      <c r="B515"/>
      <c r="C515"/>
      <c r="D515"/>
    </row>
    <row r="516" spans="1:4">
      <c r="A516"/>
      <c r="B516"/>
      <c r="C516"/>
      <c r="D516"/>
    </row>
    <row r="517" spans="1:4">
      <c r="A517"/>
      <c r="B517"/>
      <c r="C517"/>
      <c r="D517"/>
    </row>
    <row r="518" spans="1:4">
      <c r="A518"/>
      <c r="B518"/>
      <c r="C518"/>
      <c r="D518"/>
    </row>
    <row r="519" spans="1:4">
      <c r="A519"/>
      <c r="B519"/>
      <c r="C519"/>
      <c r="D519"/>
    </row>
    <row r="520" spans="1:4">
      <c r="A520"/>
      <c r="B520"/>
      <c r="C520"/>
      <c r="D520"/>
    </row>
    <row r="521" spans="1:4">
      <c r="A521"/>
      <c r="B521"/>
      <c r="C521"/>
      <c r="D521"/>
    </row>
    <row r="522" spans="1:4">
      <c r="A522"/>
      <c r="B522"/>
      <c r="C522"/>
      <c r="D522"/>
    </row>
    <row r="523" spans="1:4">
      <c r="A523"/>
      <c r="B523"/>
      <c r="C523"/>
      <c r="D523"/>
    </row>
    <row r="524" spans="1:4">
      <c r="A524"/>
      <c r="B524"/>
      <c r="C524"/>
      <c r="D524"/>
    </row>
    <row r="525" spans="1:4">
      <c r="A525"/>
      <c r="B525"/>
      <c r="C525"/>
      <c r="D525"/>
    </row>
    <row r="526" spans="1:4">
      <c r="A526"/>
      <c r="B526"/>
      <c r="C526"/>
      <c r="D526"/>
    </row>
    <row r="527" spans="1:4">
      <c r="A527"/>
      <c r="B527"/>
      <c r="C527"/>
      <c r="D527"/>
    </row>
    <row r="528" spans="1:4">
      <c r="A528"/>
      <c r="B528"/>
      <c r="C528"/>
      <c r="D528"/>
    </row>
    <row r="529" spans="1:4">
      <c r="A529"/>
      <c r="B529"/>
      <c r="C529"/>
      <c r="D529"/>
    </row>
    <row r="530" spans="1:4">
      <c r="A530"/>
      <c r="B530"/>
      <c r="C530"/>
      <c r="D530"/>
    </row>
    <row r="531" spans="1:4">
      <c r="A531"/>
      <c r="B531"/>
      <c r="C531"/>
      <c r="D531"/>
    </row>
    <row r="532" spans="1:4">
      <c r="A532"/>
      <c r="B532"/>
      <c r="C532"/>
      <c r="D532"/>
    </row>
    <row r="533" spans="1:4">
      <c r="A533"/>
      <c r="B533"/>
      <c r="C533"/>
      <c r="D533"/>
    </row>
    <row r="534" spans="1:4">
      <c r="A534"/>
      <c r="B534"/>
      <c r="C534"/>
      <c r="D534"/>
    </row>
    <row r="535" spans="1:4">
      <c r="A535"/>
      <c r="B535"/>
      <c r="C535"/>
      <c r="D535"/>
    </row>
    <row r="536" spans="1:4">
      <c r="A536"/>
      <c r="B536"/>
      <c r="C536"/>
      <c r="D536"/>
    </row>
    <row r="537" spans="1:4">
      <c r="A537"/>
      <c r="B537"/>
      <c r="C537"/>
      <c r="D537"/>
    </row>
    <row r="538" spans="1:4">
      <c r="A538"/>
      <c r="B538"/>
      <c r="C538"/>
      <c r="D538"/>
    </row>
    <row r="539" spans="1:4">
      <c r="A539"/>
      <c r="B539"/>
      <c r="C539"/>
      <c r="D539"/>
    </row>
    <row r="540" spans="1:4">
      <c r="A540"/>
      <c r="B540"/>
      <c r="C540"/>
      <c r="D540"/>
    </row>
    <row r="541" spans="1:4">
      <c r="A541"/>
      <c r="B541"/>
      <c r="C541"/>
      <c r="D541"/>
    </row>
    <row r="542" spans="1:4">
      <c r="A542"/>
      <c r="B542"/>
      <c r="C542"/>
      <c r="D542"/>
    </row>
    <row r="543" spans="1:4">
      <c r="A543"/>
      <c r="B543"/>
      <c r="C543"/>
      <c r="D543"/>
    </row>
    <row r="544" spans="1:4">
      <c r="A544"/>
      <c r="B544"/>
      <c r="C544"/>
      <c r="D544"/>
    </row>
    <row r="545" spans="1:4">
      <c r="A545"/>
      <c r="B545"/>
      <c r="C545"/>
      <c r="D545"/>
    </row>
    <row r="546" spans="1:4">
      <c r="A546"/>
      <c r="B546"/>
      <c r="C546"/>
      <c r="D546"/>
    </row>
    <row r="547" spans="1:4">
      <c r="A547"/>
      <c r="B547"/>
      <c r="C547"/>
      <c r="D547"/>
    </row>
    <row r="548" spans="1:4">
      <c r="A548"/>
      <c r="B548"/>
      <c r="C548"/>
      <c r="D548"/>
    </row>
    <row r="549" spans="1:4">
      <c r="A549"/>
      <c r="B549"/>
      <c r="C549"/>
      <c r="D549"/>
    </row>
    <row r="550" spans="1:4">
      <c r="A550"/>
      <c r="B550"/>
      <c r="C550"/>
      <c r="D550"/>
    </row>
    <row r="551" spans="1:4">
      <c r="A551"/>
      <c r="B551"/>
      <c r="C551"/>
      <c r="D551"/>
    </row>
    <row r="552" spans="1:4">
      <c r="A552"/>
      <c r="B552"/>
      <c r="C552"/>
      <c r="D552"/>
    </row>
    <row r="553" spans="1:4">
      <c r="A553"/>
      <c r="B553"/>
      <c r="C553"/>
      <c r="D553"/>
    </row>
    <row r="554" spans="1:4">
      <c r="A554"/>
      <c r="B554"/>
      <c r="C554"/>
      <c r="D554"/>
    </row>
    <row r="555" spans="1:4">
      <c r="A555"/>
      <c r="B555"/>
      <c r="C555"/>
      <c r="D555"/>
    </row>
    <row r="556" spans="1:4">
      <c r="A556"/>
      <c r="B556"/>
      <c r="C556"/>
      <c r="D556"/>
    </row>
    <row r="557" spans="1:4">
      <c r="A557"/>
      <c r="B557"/>
      <c r="C557"/>
      <c r="D557"/>
    </row>
    <row r="558" spans="1:4">
      <c r="A558"/>
      <c r="B558"/>
      <c r="C558"/>
      <c r="D558"/>
    </row>
    <row r="559" spans="1:4">
      <c r="A559"/>
      <c r="B559"/>
      <c r="C559"/>
      <c r="D559"/>
    </row>
    <row r="560" spans="1:4">
      <c r="A560"/>
      <c r="B560"/>
      <c r="C560"/>
      <c r="D560"/>
    </row>
    <row r="561" spans="1:4">
      <c r="A561"/>
      <c r="B561"/>
      <c r="C561"/>
      <c r="D561"/>
    </row>
    <row r="562" spans="1:4">
      <c r="A562"/>
      <c r="B562"/>
      <c r="C562"/>
      <c r="D562"/>
    </row>
    <row r="563" spans="1:4">
      <c r="A563"/>
      <c r="B563"/>
      <c r="C563"/>
      <c r="D563"/>
    </row>
    <row r="564" spans="1:4">
      <c r="A564"/>
      <c r="B564"/>
      <c r="C564"/>
      <c r="D564"/>
    </row>
    <row r="565" spans="1:4">
      <c r="A565"/>
      <c r="B565"/>
      <c r="C565"/>
      <c r="D565"/>
    </row>
    <row r="566" spans="1:4">
      <c r="A566"/>
      <c r="B566"/>
      <c r="C566"/>
      <c r="D566"/>
    </row>
    <row r="567" spans="1:4">
      <c r="A567"/>
      <c r="B567"/>
      <c r="C567"/>
      <c r="D567"/>
    </row>
    <row r="568" spans="1:4">
      <c r="A568"/>
      <c r="B568"/>
      <c r="C568"/>
      <c r="D56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7"/>
  <sheetViews>
    <sheetView topLeftCell="A2" workbookViewId="0">
      <selection activeCell="D16" sqref="D16"/>
    </sheetView>
  </sheetViews>
  <sheetFormatPr baseColWidth="10" defaultRowHeight="15" x14ac:dyDescent="0"/>
  <cols>
    <col min="1" max="1" width="32.6640625" customWidth="1"/>
    <col min="2" max="2" width="15" customWidth="1"/>
    <col min="3" max="3" width="15.83203125" customWidth="1"/>
    <col min="4" max="4" width="16.33203125" bestFit="1" customWidth="1"/>
    <col min="5" max="5" width="17.1640625" bestFit="1" customWidth="1"/>
    <col min="6" max="6" width="16.33203125" bestFit="1" customWidth="1"/>
    <col min="7" max="7" width="17.1640625" bestFit="1" customWidth="1"/>
    <col min="8" max="8" width="16.33203125" bestFit="1" customWidth="1"/>
    <col min="9" max="9" width="17.1640625" bestFit="1" customWidth="1"/>
    <col min="10" max="10" width="16.33203125" bestFit="1" customWidth="1"/>
    <col min="11" max="11" width="17.1640625" bestFit="1" customWidth="1"/>
    <col min="12" max="12" width="16.33203125" bestFit="1" customWidth="1"/>
    <col min="13" max="13" width="17.1640625" bestFit="1" customWidth="1"/>
    <col min="14" max="14" width="16.33203125" bestFit="1" customWidth="1"/>
    <col min="15" max="15" width="17.1640625" bestFit="1" customWidth="1"/>
    <col min="16" max="16" width="16.33203125" bestFit="1" customWidth="1"/>
    <col min="17" max="17" width="17.1640625" bestFit="1" customWidth="1"/>
    <col min="18" max="18" width="16.33203125" bestFit="1" customWidth="1"/>
    <col min="19" max="19" width="17.1640625" bestFit="1" customWidth="1"/>
    <col min="20" max="20" width="16.33203125" bestFit="1" customWidth="1"/>
    <col min="21" max="21" width="17.1640625" bestFit="1" customWidth="1"/>
    <col min="22" max="22" width="16.33203125" bestFit="1" customWidth="1"/>
    <col min="23" max="23" width="17.1640625" bestFit="1" customWidth="1"/>
    <col min="24" max="24" width="16.33203125" bestFit="1" customWidth="1"/>
    <col min="25" max="25" width="17.1640625" bestFit="1" customWidth="1"/>
    <col min="26" max="26" width="16.33203125" bestFit="1" customWidth="1"/>
    <col min="27" max="27" width="17.1640625" bestFit="1" customWidth="1"/>
    <col min="28" max="28" width="16.33203125" bestFit="1" customWidth="1"/>
    <col min="29" max="29" width="17.1640625" bestFit="1" customWidth="1"/>
    <col min="30" max="30" width="16.33203125" bestFit="1" customWidth="1"/>
    <col min="31" max="31" width="17.1640625" bestFit="1" customWidth="1"/>
    <col min="32" max="32" width="16.33203125" bestFit="1" customWidth="1"/>
    <col min="33" max="33" width="17.1640625" bestFit="1" customWidth="1"/>
    <col min="34" max="34" width="16.33203125" bestFit="1" customWidth="1"/>
    <col min="35" max="35" width="17.1640625" bestFit="1" customWidth="1"/>
    <col min="36" max="36" width="16.33203125" bestFit="1" customWidth="1"/>
    <col min="37" max="37" width="17.1640625" bestFit="1" customWidth="1"/>
    <col min="38" max="38" width="16.33203125" bestFit="1" customWidth="1"/>
    <col min="39" max="39" width="17.1640625" bestFit="1" customWidth="1"/>
    <col min="40" max="40" width="16.33203125" bestFit="1" customWidth="1"/>
    <col min="41" max="41" width="17.1640625" bestFit="1" customWidth="1"/>
    <col min="42" max="42" width="16.33203125" bestFit="1" customWidth="1"/>
    <col min="43" max="43" width="17.1640625" bestFit="1" customWidth="1"/>
    <col min="44" max="44" width="16.33203125" bestFit="1" customWidth="1"/>
    <col min="45" max="45" width="17.1640625" bestFit="1" customWidth="1"/>
    <col min="46" max="46" width="16.33203125" bestFit="1" customWidth="1"/>
    <col min="47" max="47" width="17.1640625" bestFit="1" customWidth="1"/>
    <col min="48" max="48" width="16.33203125" bestFit="1" customWidth="1"/>
    <col min="49" max="49" width="17.1640625" bestFit="1" customWidth="1"/>
    <col min="50" max="50" width="16.33203125" bestFit="1" customWidth="1"/>
    <col min="51" max="51" width="17.1640625" bestFit="1" customWidth="1"/>
    <col min="52" max="52" width="16.33203125" bestFit="1" customWidth="1"/>
    <col min="53" max="53" width="17.1640625" bestFit="1" customWidth="1"/>
    <col min="54" max="54" width="16.33203125" bestFit="1" customWidth="1"/>
    <col min="55" max="55" width="17.1640625" bestFit="1" customWidth="1"/>
    <col min="56" max="56" width="16.33203125" bestFit="1" customWidth="1"/>
    <col min="57" max="57" width="17.1640625" bestFit="1" customWidth="1"/>
    <col min="58" max="58" width="16.33203125" bestFit="1" customWidth="1"/>
    <col min="59" max="59" width="17.1640625" bestFit="1" customWidth="1"/>
    <col min="60" max="60" width="16.33203125" bestFit="1" customWidth="1"/>
    <col min="61" max="61" width="17.1640625" bestFit="1" customWidth="1"/>
    <col min="62" max="62" width="16.33203125" bestFit="1" customWidth="1"/>
    <col min="63" max="63" width="17.1640625" bestFit="1" customWidth="1"/>
    <col min="64" max="64" width="16.33203125" bestFit="1" customWidth="1"/>
    <col min="65" max="65" width="17.1640625" bestFit="1" customWidth="1"/>
    <col min="66" max="66" width="16.33203125" bestFit="1" customWidth="1"/>
    <col min="67" max="67" width="17.1640625" bestFit="1" customWidth="1"/>
    <col min="68" max="68" width="16.33203125" bestFit="1" customWidth="1"/>
    <col min="69" max="69" width="17.1640625" bestFit="1" customWidth="1"/>
    <col min="70" max="70" width="16.33203125" bestFit="1" customWidth="1"/>
    <col min="71" max="71" width="17.1640625" bestFit="1" customWidth="1"/>
    <col min="72" max="72" width="16.33203125" bestFit="1" customWidth="1"/>
    <col min="73" max="73" width="17.1640625" bestFit="1" customWidth="1"/>
    <col min="74" max="74" width="16.33203125" bestFit="1" customWidth="1"/>
    <col min="75" max="75" width="17.1640625" bestFit="1" customWidth="1"/>
    <col min="76" max="76" width="16.33203125" bestFit="1" customWidth="1"/>
    <col min="77" max="77" width="17.1640625" bestFit="1" customWidth="1"/>
    <col min="78" max="78" width="16.33203125" bestFit="1" customWidth="1"/>
    <col min="79" max="79" width="17.1640625" bestFit="1" customWidth="1"/>
    <col min="80" max="80" width="16.33203125" bestFit="1" customWidth="1"/>
    <col min="81" max="81" width="17.1640625" bestFit="1" customWidth="1"/>
    <col min="82" max="82" width="16.33203125" bestFit="1" customWidth="1"/>
    <col min="83" max="83" width="17.1640625" bestFit="1" customWidth="1"/>
    <col min="84" max="84" width="16.33203125" bestFit="1" customWidth="1"/>
    <col min="85" max="85" width="17.1640625" bestFit="1" customWidth="1"/>
    <col min="86" max="86" width="16.33203125" bestFit="1" customWidth="1"/>
    <col min="87" max="87" width="17.1640625" bestFit="1" customWidth="1"/>
    <col min="88" max="88" width="16.33203125" bestFit="1" customWidth="1"/>
    <col min="89" max="89" width="17.1640625" bestFit="1" customWidth="1"/>
    <col min="90" max="90" width="16.33203125" bestFit="1" customWidth="1"/>
    <col min="91" max="91" width="17.1640625" bestFit="1" customWidth="1"/>
    <col min="92" max="92" width="16.33203125" bestFit="1" customWidth="1"/>
    <col min="93" max="93" width="17.1640625" bestFit="1" customWidth="1"/>
    <col min="94" max="94" width="16.33203125" bestFit="1" customWidth="1"/>
    <col min="95" max="95" width="17.1640625" bestFit="1" customWidth="1"/>
    <col min="96" max="96" width="16.33203125" bestFit="1" customWidth="1"/>
    <col min="97" max="97" width="17.1640625" bestFit="1" customWidth="1"/>
    <col min="98" max="98" width="16.33203125" bestFit="1" customWidth="1"/>
    <col min="99" max="99" width="17.1640625" bestFit="1" customWidth="1"/>
    <col min="100" max="100" width="16.33203125" bestFit="1" customWidth="1"/>
    <col min="101" max="101" width="17.1640625" bestFit="1" customWidth="1"/>
    <col min="102" max="102" width="16.33203125" bestFit="1" customWidth="1"/>
    <col min="103" max="103" width="17.1640625" bestFit="1" customWidth="1"/>
    <col min="104" max="104" width="16.33203125" bestFit="1" customWidth="1"/>
    <col min="105" max="105" width="17.1640625" bestFit="1" customWidth="1"/>
    <col min="106" max="106" width="16.33203125" bestFit="1" customWidth="1"/>
    <col min="107" max="107" width="17.1640625" bestFit="1" customWidth="1"/>
    <col min="108" max="108" width="16.33203125" bestFit="1" customWidth="1"/>
    <col min="109" max="109" width="17.1640625" bestFit="1" customWidth="1"/>
    <col min="110" max="110" width="16.33203125" bestFit="1" customWidth="1"/>
    <col min="111" max="111" width="17.1640625" bestFit="1" customWidth="1"/>
    <col min="112" max="112" width="20.83203125" bestFit="1" customWidth="1"/>
    <col min="113" max="113" width="21.6640625" bestFit="1" customWidth="1"/>
    <col min="114" max="114" width="16.33203125" bestFit="1" customWidth="1"/>
    <col min="115" max="115" width="17.1640625" bestFit="1" customWidth="1"/>
    <col min="116" max="116" width="16.33203125" bestFit="1" customWidth="1"/>
    <col min="117" max="117" width="17.1640625" bestFit="1" customWidth="1"/>
    <col min="118" max="118" width="16.33203125" bestFit="1" customWidth="1"/>
    <col min="119" max="119" width="17.1640625" bestFit="1" customWidth="1"/>
    <col min="120" max="120" width="16.33203125" bestFit="1" customWidth="1"/>
    <col min="121" max="121" width="17.1640625" bestFit="1" customWidth="1"/>
    <col min="122" max="122" width="16.33203125" bestFit="1" customWidth="1"/>
    <col min="123" max="123" width="17.1640625" bestFit="1" customWidth="1"/>
    <col min="124" max="124" width="16.33203125" bestFit="1" customWidth="1"/>
    <col min="125" max="125" width="17.1640625" bestFit="1" customWidth="1"/>
    <col min="126" max="126" width="16.33203125" bestFit="1" customWidth="1"/>
    <col min="127" max="127" width="17.1640625" bestFit="1" customWidth="1"/>
    <col min="128" max="128" width="16.33203125" bestFit="1" customWidth="1"/>
    <col min="129" max="129" width="17.1640625" bestFit="1" customWidth="1"/>
    <col min="130" max="130" width="16.33203125" bestFit="1" customWidth="1"/>
    <col min="131" max="131" width="17.1640625" bestFit="1" customWidth="1"/>
    <col min="132" max="132" width="16.33203125" bestFit="1" customWidth="1"/>
    <col min="133" max="133" width="17.1640625" bestFit="1" customWidth="1"/>
    <col min="134" max="134" width="16.33203125" bestFit="1" customWidth="1"/>
    <col min="135" max="135" width="17.1640625" bestFit="1" customWidth="1"/>
    <col min="136" max="136" width="16.33203125" bestFit="1" customWidth="1"/>
    <col min="137" max="137" width="17.1640625" bestFit="1" customWidth="1"/>
    <col min="138" max="138" width="16.33203125" bestFit="1" customWidth="1"/>
    <col min="139" max="139" width="17.1640625" bestFit="1" customWidth="1"/>
    <col min="140" max="140" width="16.33203125" bestFit="1" customWidth="1"/>
    <col min="141" max="141" width="17.1640625" bestFit="1" customWidth="1"/>
    <col min="142" max="142" width="16.33203125" bestFit="1" customWidth="1"/>
    <col min="143" max="143" width="17.1640625" bestFit="1" customWidth="1"/>
    <col min="144" max="144" width="16.33203125" bestFit="1" customWidth="1"/>
    <col min="145" max="145" width="17.1640625" bestFit="1" customWidth="1"/>
    <col min="146" max="146" width="16.33203125" bestFit="1" customWidth="1"/>
    <col min="147" max="147" width="17.1640625" bestFit="1" customWidth="1"/>
    <col min="148" max="148" width="16.33203125" bestFit="1" customWidth="1"/>
    <col min="149" max="149" width="17.1640625" bestFit="1" customWidth="1"/>
    <col min="150" max="150" width="16.33203125" bestFit="1" customWidth="1"/>
    <col min="151" max="151" width="17.1640625" bestFit="1" customWidth="1"/>
    <col min="152" max="152" width="16.33203125" bestFit="1" customWidth="1"/>
    <col min="153" max="153" width="17.1640625" bestFit="1" customWidth="1"/>
    <col min="154" max="154" width="16.33203125" bestFit="1" customWidth="1"/>
    <col min="155" max="155" width="17.1640625" bestFit="1" customWidth="1"/>
    <col min="156" max="156" width="16.33203125" bestFit="1" customWidth="1"/>
    <col min="157" max="157" width="17.1640625" bestFit="1" customWidth="1"/>
    <col min="158" max="158" width="16.33203125" bestFit="1" customWidth="1"/>
    <col min="159" max="159" width="17.1640625" bestFit="1" customWidth="1"/>
    <col min="160" max="160" width="16.33203125" bestFit="1" customWidth="1"/>
    <col min="161" max="161" width="17.1640625" bestFit="1" customWidth="1"/>
    <col min="162" max="162" width="16.33203125" bestFit="1" customWidth="1"/>
    <col min="163" max="163" width="17.1640625" bestFit="1" customWidth="1"/>
    <col min="164" max="164" width="16.33203125" bestFit="1" customWidth="1"/>
    <col min="165" max="165" width="17.1640625" bestFit="1" customWidth="1"/>
    <col min="166" max="166" width="16.33203125" bestFit="1" customWidth="1"/>
    <col min="167" max="167" width="17.1640625" bestFit="1" customWidth="1"/>
    <col min="168" max="168" width="16.33203125" bestFit="1" customWidth="1"/>
    <col min="169" max="169" width="17.1640625" bestFit="1" customWidth="1"/>
    <col min="170" max="170" width="16.33203125" bestFit="1" customWidth="1"/>
    <col min="171" max="171" width="17.1640625" bestFit="1" customWidth="1"/>
    <col min="172" max="172" width="16.33203125" bestFit="1" customWidth="1"/>
    <col min="173" max="173" width="17.1640625" bestFit="1" customWidth="1"/>
    <col min="174" max="174" width="16.33203125" bestFit="1" customWidth="1"/>
    <col min="175" max="175" width="17.1640625" bestFit="1" customWidth="1"/>
    <col min="176" max="176" width="16.33203125" bestFit="1" customWidth="1"/>
    <col min="177" max="177" width="17.1640625" bestFit="1" customWidth="1"/>
    <col min="178" max="178" width="16.33203125" bestFit="1" customWidth="1"/>
    <col min="179" max="179" width="17.1640625" bestFit="1" customWidth="1"/>
    <col min="180" max="180" width="16.33203125" bestFit="1" customWidth="1"/>
    <col min="181" max="181" width="17.1640625" bestFit="1" customWidth="1"/>
    <col min="182" max="182" width="16.33203125" bestFit="1" customWidth="1"/>
    <col min="183" max="183" width="17.1640625" bestFit="1" customWidth="1"/>
    <col min="184" max="184" width="16.33203125" bestFit="1" customWidth="1"/>
    <col min="185" max="185" width="17.1640625" bestFit="1" customWidth="1"/>
    <col min="186" max="186" width="16.33203125" bestFit="1" customWidth="1"/>
    <col min="187" max="187" width="17.1640625" bestFit="1" customWidth="1"/>
    <col min="188" max="188" width="16.33203125" bestFit="1" customWidth="1"/>
    <col min="189" max="189" width="17.1640625" bestFit="1" customWidth="1"/>
    <col min="190" max="190" width="16.33203125" bestFit="1" customWidth="1"/>
    <col min="191" max="191" width="17.1640625" bestFit="1" customWidth="1"/>
    <col min="192" max="192" width="16.33203125" bestFit="1" customWidth="1"/>
    <col min="193" max="193" width="17.1640625" bestFit="1" customWidth="1"/>
    <col min="194" max="194" width="16.33203125" bestFit="1" customWidth="1"/>
    <col min="195" max="195" width="17.1640625" bestFit="1" customWidth="1"/>
    <col min="196" max="196" width="16.33203125" bestFit="1" customWidth="1"/>
    <col min="197" max="197" width="17.1640625" bestFit="1" customWidth="1"/>
    <col min="198" max="198" width="16.33203125" bestFit="1" customWidth="1"/>
    <col min="199" max="199" width="17.1640625" bestFit="1" customWidth="1"/>
    <col min="200" max="200" width="16.33203125" bestFit="1" customWidth="1"/>
    <col min="201" max="201" width="17.1640625" bestFit="1" customWidth="1"/>
    <col min="202" max="202" width="16.33203125" bestFit="1" customWidth="1"/>
    <col min="203" max="203" width="17.1640625" bestFit="1" customWidth="1"/>
    <col min="204" max="204" width="16.33203125" bestFit="1" customWidth="1"/>
    <col min="205" max="205" width="17.1640625" bestFit="1" customWidth="1"/>
    <col min="206" max="206" width="16.33203125" bestFit="1" customWidth="1"/>
    <col min="207" max="207" width="17.1640625" bestFit="1" customWidth="1"/>
    <col min="208" max="208" width="16.33203125" bestFit="1" customWidth="1"/>
    <col min="209" max="209" width="17.1640625" bestFit="1" customWidth="1"/>
    <col min="210" max="210" width="16.33203125" bestFit="1" customWidth="1"/>
    <col min="211" max="211" width="17.1640625" bestFit="1" customWidth="1"/>
    <col min="212" max="212" width="16.33203125" bestFit="1" customWidth="1"/>
    <col min="213" max="213" width="17.1640625" bestFit="1" customWidth="1"/>
    <col min="214" max="214" width="16.33203125" bestFit="1" customWidth="1"/>
    <col min="215" max="215" width="17.1640625" bestFit="1" customWidth="1"/>
    <col min="216" max="216" width="16.33203125" bestFit="1" customWidth="1"/>
    <col min="217" max="217" width="17.1640625" bestFit="1" customWidth="1"/>
    <col min="218" max="218" width="16.33203125" bestFit="1" customWidth="1"/>
    <col min="219" max="219" width="17.1640625" bestFit="1" customWidth="1"/>
    <col min="220" max="220" width="16.33203125" bestFit="1" customWidth="1"/>
    <col min="221" max="221" width="17.1640625" bestFit="1" customWidth="1"/>
    <col min="222" max="222" width="16.33203125" bestFit="1" customWidth="1"/>
    <col min="223" max="223" width="17.1640625" bestFit="1" customWidth="1"/>
    <col min="224" max="224" width="16.33203125" bestFit="1" customWidth="1"/>
    <col min="225" max="225" width="17.1640625" bestFit="1" customWidth="1"/>
    <col min="226" max="226" width="16.33203125" bestFit="1" customWidth="1"/>
    <col min="227" max="227" width="17.1640625" bestFit="1" customWidth="1"/>
    <col min="228" max="228" width="16.33203125" bestFit="1" customWidth="1"/>
    <col min="229" max="229" width="17.1640625" bestFit="1" customWidth="1"/>
    <col min="230" max="230" width="16.33203125" bestFit="1" customWidth="1"/>
    <col min="231" max="231" width="17.1640625" bestFit="1" customWidth="1"/>
    <col min="232" max="232" width="16.33203125" bestFit="1" customWidth="1"/>
    <col min="233" max="233" width="17.1640625" bestFit="1" customWidth="1"/>
    <col min="234" max="234" width="16.33203125" bestFit="1" customWidth="1"/>
    <col min="235" max="235" width="17.1640625" bestFit="1" customWidth="1"/>
    <col min="236" max="236" width="16.33203125" bestFit="1" customWidth="1"/>
    <col min="237" max="237" width="17.1640625" bestFit="1" customWidth="1"/>
    <col min="238" max="238" width="16.33203125" bestFit="1" customWidth="1"/>
    <col min="239" max="239" width="17.1640625" bestFit="1" customWidth="1"/>
    <col min="240" max="240" width="16.33203125" bestFit="1" customWidth="1"/>
    <col min="241" max="241" width="17.1640625" bestFit="1" customWidth="1"/>
    <col min="242" max="242" width="16.33203125" bestFit="1" customWidth="1"/>
    <col min="243" max="243" width="17.1640625" bestFit="1" customWidth="1"/>
    <col min="244" max="244" width="16.33203125" bestFit="1" customWidth="1"/>
    <col min="245" max="245" width="17.1640625" bestFit="1" customWidth="1"/>
    <col min="246" max="246" width="16.33203125" bestFit="1" customWidth="1"/>
    <col min="247" max="247" width="17.1640625" bestFit="1" customWidth="1"/>
    <col min="248" max="248" width="16.33203125" bestFit="1" customWidth="1"/>
    <col min="249" max="249" width="17.1640625" bestFit="1" customWidth="1"/>
    <col min="250" max="250" width="16.33203125" bestFit="1" customWidth="1"/>
    <col min="251" max="251" width="17.1640625" bestFit="1" customWidth="1"/>
    <col min="252" max="252" width="16.33203125" bestFit="1" customWidth="1"/>
    <col min="253" max="253" width="17.1640625" bestFit="1" customWidth="1"/>
    <col min="254" max="254" width="16.33203125" bestFit="1" customWidth="1"/>
    <col min="255" max="255" width="17.1640625" bestFit="1" customWidth="1"/>
    <col min="256" max="256" width="16.33203125" bestFit="1" customWidth="1"/>
    <col min="257" max="257" width="17.1640625" bestFit="1" customWidth="1"/>
    <col min="258" max="258" width="16.33203125" bestFit="1" customWidth="1"/>
    <col min="259" max="259" width="17.1640625" bestFit="1" customWidth="1"/>
    <col min="260" max="260" width="16.33203125" bestFit="1" customWidth="1"/>
    <col min="261" max="261" width="17.1640625" bestFit="1" customWidth="1"/>
    <col min="262" max="262" width="16.33203125" bestFit="1" customWidth="1"/>
    <col min="263" max="263" width="17.1640625" bestFit="1" customWidth="1"/>
    <col min="264" max="264" width="16.33203125" bestFit="1" customWidth="1"/>
    <col min="265" max="265" width="17.1640625" bestFit="1" customWidth="1"/>
    <col min="266" max="266" width="16.33203125" bestFit="1" customWidth="1"/>
    <col min="267" max="267" width="17.1640625" bestFit="1" customWidth="1"/>
    <col min="268" max="268" width="16.33203125" bestFit="1" customWidth="1"/>
    <col min="269" max="269" width="17.1640625" bestFit="1" customWidth="1"/>
    <col min="270" max="270" width="16.33203125" bestFit="1" customWidth="1"/>
    <col min="271" max="271" width="17.1640625" bestFit="1" customWidth="1"/>
    <col min="272" max="272" width="16.33203125" bestFit="1" customWidth="1"/>
    <col min="273" max="273" width="17.1640625" bestFit="1" customWidth="1"/>
    <col min="274" max="274" width="16.33203125" bestFit="1" customWidth="1"/>
    <col min="275" max="275" width="17.1640625" bestFit="1" customWidth="1"/>
    <col min="276" max="276" width="16.33203125" bestFit="1" customWidth="1"/>
    <col min="277" max="277" width="17.1640625" bestFit="1" customWidth="1"/>
    <col min="278" max="278" width="16.33203125" bestFit="1" customWidth="1"/>
    <col min="279" max="279" width="17.1640625" bestFit="1" customWidth="1"/>
    <col min="280" max="280" width="16.33203125" bestFit="1" customWidth="1"/>
    <col min="281" max="281" width="17.1640625" bestFit="1" customWidth="1"/>
    <col min="282" max="282" width="16.33203125" bestFit="1" customWidth="1"/>
    <col min="283" max="283" width="17.1640625" bestFit="1" customWidth="1"/>
    <col min="284" max="284" width="16.33203125" bestFit="1" customWidth="1"/>
    <col min="285" max="285" width="17.1640625" bestFit="1" customWidth="1"/>
    <col min="286" max="286" width="16.33203125" bestFit="1" customWidth="1"/>
    <col min="287" max="287" width="17.1640625" bestFit="1" customWidth="1"/>
    <col min="288" max="288" width="16.33203125" bestFit="1" customWidth="1"/>
    <col min="289" max="289" width="17.1640625" bestFit="1" customWidth="1"/>
    <col min="290" max="290" width="16.33203125" bestFit="1" customWidth="1"/>
    <col min="291" max="291" width="17.1640625" bestFit="1" customWidth="1"/>
    <col min="292" max="292" width="16.33203125" bestFit="1" customWidth="1"/>
    <col min="293" max="293" width="17.1640625" bestFit="1" customWidth="1"/>
    <col min="294" max="294" width="16.33203125" bestFit="1" customWidth="1"/>
    <col min="295" max="295" width="17.1640625" bestFit="1" customWidth="1"/>
    <col min="296" max="296" width="16.33203125" bestFit="1" customWidth="1"/>
    <col min="297" max="297" width="17.1640625" bestFit="1" customWidth="1"/>
    <col min="298" max="298" width="16.33203125" bestFit="1" customWidth="1"/>
    <col min="299" max="299" width="17.1640625" bestFit="1" customWidth="1"/>
    <col min="300" max="300" width="16.33203125" bestFit="1" customWidth="1"/>
    <col min="301" max="301" width="17.1640625" bestFit="1" customWidth="1"/>
    <col min="302" max="302" width="16.33203125" bestFit="1" customWidth="1"/>
    <col min="303" max="303" width="17.1640625" bestFit="1" customWidth="1"/>
    <col min="304" max="304" width="16.33203125" bestFit="1" customWidth="1"/>
    <col min="305" max="305" width="17.1640625" bestFit="1" customWidth="1"/>
    <col min="306" max="306" width="16.33203125" bestFit="1" customWidth="1"/>
    <col min="307" max="307" width="17.1640625" bestFit="1" customWidth="1"/>
    <col min="308" max="308" width="16.33203125" bestFit="1" customWidth="1"/>
    <col min="309" max="309" width="17.1640625" bestFit="1" customWidth="1"/>
    <col min="310" max="310" width="16.33203125" bestFit="1" customWidth="1"/>
    <col min="311" max="311" width="17.1640625" bestFit="1" customWidth="1"/>
    <col min="312" max="312" width="16.33203125" bestFit="1" customWidth="1"/>
    <col min="313" max="313" width="17.1640625" bestFit="1" customWidth="1"/>
    <col min="314" max="314" width="16.33203125" bestFit="1" customWidth="1"/>
    <col min="315" max="315" width="17.1640625" bestFit="1" customWidth="1"/>
    <col min="316" max="316" width="16.33203125" bestFit="1" customWidth="1"/>
    <col min="317" max="317" width="17.1640625" bestFit="1" customWidth="1"/>
    <col min="318" max="318" width="16.33203125" bestFit="1" customWidth="1"/>
    <col min="319" max="319" width="17.1640625" bestFit="1" customWidth="1"/>
    <col min="320" max="320" width="16.33203125" bestFit="1" customWidth="1"/>
    <col min="321" max="321" width="17.1640625" bestFit="1" customWidth="1"/>
    <col min="322" max="322" width="16.33203125" bestFit="1" customWidth="1"/>
    <col min="323" max="323" width="17.1640625" bestFit="1" customWidth="1"/>
    <col min="324" max="324" width="16.33203125" bestFit="1" customWidth="1"/>
    <col min="325" max="325" width="17.1640625" bestFit="1" customWidth="1"/>
    <col min="326" max="326" width="16.33203125" bestFit="1" customWidth="1"/>
    <col min="327" max="327" width="17.1640625" bestFit="1" customWidth="1"/>
    <col min="328" max="328" width="16.33203125" bestFit="1" customWidth="1"/>
    <col min="329" max="329" width="17.1640625" bestFit="1" customWidth="1"/>
    <col min="330" max="330" width="16.33203125" bestFit="1" customWidth="1"/>
    <col min="331" max="331" width="17.1640625" bestFit="1" customWidth="1"/>
    <col min="332" max="332" width="16.33203125" bestFit="1" customWidth="1"/>
    <col min="333" max="333" width="17.1640625" bestFit="1" customWidth="1"/>
    <col min="334" max="334" width="16.33203125" bestFit="1" customWidth="1"/>
    <col min="335" max="335" width="17.1640625" bestFit="1" customWidth="1"/>
    <col min="336" max="336" width="16.33203125" bestFit="1" customWidth="1"/>
    <col min="337" max="337" width="17.1640625" bestFit="1" customWidth="1"/>
    <col min="338" max="338" width="16.33203125" bestFit="1" customWidth="1"/>
    <col min="339" max="339" width="17.1640625" bestFit="1" customWidth="1"/>
    <col min="340" max="340" width="16.33203125" bestFit="1" customWidth="1"/>
    <col min="341" max="341" width="17.1640625" bestFit="1" customWidth="1"/>
    <col min="342" max="342" width="16.33203125" bestFit="1" customWidth="1"/>
    <col min="343" max="343" width="17.1640625" bestFit="1" customWidth="1"/>
    <col min="344" max="344" width="16.33203125" bestFit="1" customWidth="1"/>
    <col min="345" max="345" width="17.1640625" bestFit="1" customWidth="1"/>
    <col min="346" max="346" width="16.33203125" bestFit="1" customWidth="1"/>
    <col min="347" max="347" width="17.1640625" bestFit="1" customWidth="1"/>
    <col min="348" max="348" width="16.33203125" bestFit="1" customWidth="1"/>
    <col min="349" max="349" width="17.1640625" bestFit="1" customWidth="1"/>
    <col min="350" max="350" width="16.33203125" bestFit="1" customWidth="1"/>
    <col min="351" max="351" width="17.1640625" bestFit="1" customWidth="1"/>
    <col min="352" max="352" width="16.33203125" bestFit="1" customWidth="1"/>
    <col min="353" max="353" width="17.1640625" bestFit="1" customWidth="1"/>
    <col min="354" max="354" width="16.33203125" bestFit="1" customWidth="1"/>
    <col min="355" max="355" width="17.1640625" bestFit="1" customWidth="1"/>
    <col min="356" max="356" width="16.33203125" bestFit="1" customWidth="1"/>
    <col min="357" max="357" width="17.1640625" bestFit="1" customWidth="1"/>
    <col min="358" max="358" width="16.33203125" bestFit="1" customWidth="1"/>
    <col min="359" max="359" width="17.1640625" bestFit="1" customWidth="1"/>
    <col min="360" max="360" width="16.33203125" bestFit="1" customWidth="1"/>
    <col min="361" max="361" width="17.1640625" bestFit="1" customWidth="1"/>
    <col min="362" max="362" width="16.33203125" bestFit="1" customWidth="1"/>
    <col min="363" max="363" width="17.1640625" bestFit="1" customWidth="1"/>
    <col min="364" max="364" width="16.33203125" bestFit="1" customWidth="1"/>
    <col min="365" max="365" width="17.1640625" bestFit="1" customWidth="1"/>
    <col min="366" max="366" width="16.33203125" bestFit="1" customWidth="1"/>
    <col min="367" max="367" width="17.1640625" bestFit="1" customWidth="1"/>
    <col min="368" max="368" width="16.33203125" bestFit="1" customWidth="1"/>
    <col min="369" max="369" width="17.1640625" bestFit="1" customWidth="1"/>
    <col min="370" max="370" width="16.33203125" bestFit="1" customWidth="1"/>
    <col min="371" max="371" width="17.1640625" bestFit="1" customWidth="1"/>
    <col min="372" max="372" width="16.33203125" bestFit="1" customWidth="1"/>
    <col min="373" max="373" width="17.1640625" bestFit="1" customWidth="1"/>
    <col min="374" max="374" width="16.33203125" bestFit="1" customWidth="1"/>
    <col min="375" max="375" width="17.1640625" bestFit="1" customWidth="1"/>
    <col min="376" max="376" width="16.33203125" bestFit="1" customWidth="1"/>
    <col min="377" max="377" width="17.1640625" bestFit="1" customWidth="1"/>
    <col min="378" max="378" width="16.33203125" bestFit="1" customWidth="1"/>
    <col min="379" max="379" width="17.1640625" bestFit="1" customWidth="1"/>
    <col min="380" max="380" width="16.33203125" bestFit="1" customWidth="1"/>
    <col min="381" max="381" width="17.1640625" bestFit="1" customWidth="1"/>
    <col min="382" max="382" width="16.33203125" bestFit="1" customWidth="1"/>
    <col min="383" max="383" width="17.1640625" bestFit="1" customWidth="1"/>
    <col min="384" max="384" width="16.33203125" bestFit="1" customWidth="1"/>
    <col min="385" max="385" width="17.1640625" bestFit="1" customWidth="1"/>
    <col min="386" max="386" width="16.33203125" bestFit="1" customWidth="1"/>
    <col min="387" max="387" width="17.1640625" bestFit="1" customWidth="1"/>
    <col min="388" max="388" width="16.33203125" bestFit="1" customWidth="1"/>
    <col min="389" max="389" width="17.1640625" bestFit="1" customWidth="1"/>
    <col min="390" max="390" width="16.33203125" bestFit="1" customWidth="1"/>
    <col min="391" max="391" width="17.1640625" bestFit="1" customWidth="1"/>
    <col min="392" max="392" width="16.33203125" bestFit="1" customWidth="1"/>
    <col min="393" max="393" width="17.1640625" bestFit="1" customWidth="1"/>
    <col min="394" max="394" width="16.33203125" bestFit="1" customWidth="1"/>
    <col min="395" max="395" width="17.1640625" bestFit="1" customWidth="1"/>
    <col min="396" max="396" width="16.33203125" bestFit="1" customWidth="1"/>
    <col min="397" max="397" width="17.1640625" bestFit="1" customWidth="1"/>
    <col min="398" max="398" width="16.33203125" bestFit="1" customWidth="1"/>
    <col min="399" max="399" width="17.1640625" bestFit="1" customWidth="1"/>
    <col min="400" max="400" width="16.33203125" bestFit="1" customWidth="1"/>
    <col min="401" max="401" width="17.1640625" bestFit="1" customWidth="1"/>
    <col min="402" max="402" width="16.33203125" bestFit="1" customWidth="1"/>
    <col min="403" max="403" width="17.1640625" bestFit="1" customWidth="1"/>
    <col min="404" max="404" width="16.33203125" bestFit="1" customWidth="1"/>
    <col min="405" max="405" width="17.1640625" bestFit="1" customWidth="1"/>
    <col min="406" max="406" width="16.33203125" bestFit="1" customWidth="1"/>
    <col min="407" max="407" width="17.1640625" bestFit="1" customWidth="1"/>
    <col min="408" max="408" width="16.33203125" bestFit="1" customWidth="1"/>
    <col min="409" max="409" width="17.1640625" bestFit="1" customWidth="1"/>
    <col min="410" max="410" width="16.33203125" bestFit="1" customWidth="1"/>
    <col min="411" max="411" width="17.1640625" bestFit="1" customWidth="1"/>
    <col min="412" max="412" width="16.33203125" bestFit="1" customWidth="1"/>
    <col min="413" max="413" width="17.1640625" bestFit="1" customWidth="1"/>
    <col min="414" max="414" width="16.33203125" bestFit="1" customWidth="1"/>
    <col min="415" max="415" width="17.1640625" bestFit="1" customWidth="1"/>
    <col min="416" max="416" width="16.33203125" bestFit="1" customWidth="1"/>
    <col min="417" max="417" width="17.1640625" bestFit="1" customWidth="1"/>
    <col min="418" max="418" width="16.33203125" bestFit="1" customWidth="1"/>
    <col min="419" max="419" width="17.1640625" bestFit="1" customWidth="1"/>
    <col min="420" max="420" width="16.33203125" bestFit="1" customWidth="1"/>
    <col min="421" max="421" width="17.1640625" bestFit="1" customWidth="1"/>
    <col min="422" max="422" width="16.33203125" bestFit="1" customWidth="1"/>
    <col min="423" max="423" width="17.1640625" bestFit="1" customWidth="1"/>
    <col min="424" max="424" width="16.33203125" bestFit="1" customWidth="1"/>
    <col min="425" max="425" width="17.1640625" bestFit="1" customWidth="1"/>
    <col min="426" max="426" width="16.33203125" bestFit="1" customWidth="1"/>
    <col min="427" max="427" width="17.1640625" bestFit="1" customWidth="1"/>
    <col min="428" max="428" width="16.33203125" bestFit="1" customWidth="1"/>
    <col min="429" max="429" width="17.1640625" bestFit="1" customWidth="1"/>
    <col min="430" max="430" width="16.33203125" bestFit="1" customWidth="1"/>
    <col min="431" max="431" width="17.1640625" bestFit="1" customWidth="1"/>
    <col min="432" max="432" width="16.33203125" bestFit="1" customWidth="1"/>
    <col min="433" max="433" width="17.1640625" bestFit="1" customWidth="1"/>
    <col min="434" max="434" width="16.33203125" bestFit="1" customWidth="1"/>
    <col min="435" max="435" width="17.1640625" bestFit="1" customWidth="1"/>
    <col min="436" max="436" width="16.33203125" bestFit="1" customWidth="1"/>
    <col min="437" max="437" width="17.1640625" bestFit="1" customWidth="1"/>
    <col min="438" max="438" width="16.33203125" bestFit="1" customWidth="1"/>
    <col min="439" max="439" width="17.1640625" bestFit="1" customWidth="1"/>
    <col min="440" max="440" width="16.33203125" bestFit="1" customWidth="1"/>
    <col min="441" max="441" width="17.1640625" bestFit="1" customWidth="1"/>
    <col min="442" max="442" width="16.33203125" bestFit="1" customWidth="1"/>
    <col min="443" max="443" width="17.1640625" bestFit="1" customWidth="1"/>
    <col min="444" max="444" width="16.33203125" bestFit="1" customWidth="1"/>
    <col min="445" max="445" width="17.1640625" bestFit="1" customWidth="1"/>
    <col min="446" max="446" width="16.33203125" bestFit="1" customWidth="1"/>
    <col min="447" max="447" width="17.1640625" bestFit="1" customWidth="1"/>
    <col min="448" max="448" width="16.33203125" bestFit="1" customWidth="1"/>
    <col min="449" max="449" width="17.1640625" bestFit="1" customWidth="1"/>
    <col min="450" max="450" width="16.33203125" bestFit="1" customWidth="1"/>
    <col min="451" max="451" width="17.1640625" bestFit="1" customWidth="1"/>
    <col min="452" max="452" width="16.33203125" bestFit="1" customWidth="1"/>
    <col min="453" max="453" width="17.1640625" bestFit="1" customWidth="1"/>
    <col min="454" max="454" width="16.33203125" bestFit="1" customWidth="1"/>
    <col min="455" max="455" width="17.1640625" bestFit="1" customWidth="1"/>
    <col min="456" max="456" width="16.33203125" bestFit="1" customWidth="1"/>
    <col min="457" max="457" width="17.1640625" bestFit="1" customWidth="1"/>
    <col min="458" max="458" width="16.33203125" bestFit="1" customWidth="1"/>
    <col min="459" max="459" width="17.1640625" bestFit="1" customWidth="1"/>
    <col min="460" max="460" width="16.33203125" bestFit="1" customWidth="1"/>
    <col min="461" max="461" width="17.1640625" bestFit="1" customWidth="1"/>
    <col min="462" max="462" width="16.33203125" bestFit="1" customWidth="1"/>
    <col min="463" max="463" width="17.1640625" bestFit="1" customWidth="1"/>
    <col min="464" max="464" width="16.33203125" bestFit="1" customWidth="1"/>
    <col min="465" max="465" width="17.1640625" bestFit="1" customWidth="1"/>
    <col min="466" max="466" width="16.33203125" bestFit="1" customWidth="1"/>
    <col min="467" max="467" width="17.1640625" bestFit="1" customWidth="1"/>
    <col min="468" max="468" width="16.33203125" bestFit="1" customWidth="1"/>
    <col min="469" max="469" width="17.1640625" bestFit="1" customWidth="1"/>
    <col min="470" max="470" width="16.33203125" bestFit="1" customWidth="1"/>
    <col min="471" max="471" width="17.1640625" bestFit="1" customWidth="1"/>
    <col min="472" max="472" width="16.33203125" bestFit="1" customWidth="1"/>
    <col min="473" max="473" width="17.1640625" bestFit="1" customWidth="1"/>
    <col min="474" max="474" width="16.33203125" bestFit="1" customWidth="1"/>
    <col min="475" max="475" width="17.1640625" bestFit="1" customWidth="1"/>
    <col min="476" max="476" width="16.33203125" bestFit="1" customWidth="1"/>
    <col min="477" max="477" width="17.1640625" bestFit="1" customWidth="1"/>
    <col min="478" max="478" width="16.33203125" bestFit="1" customWidth="1"/>
    <col min="479" max="479" width="17.1640625" bestFit="1" customWidth="1"/>
    <col min="480" max="480" width="16.33203125" bestFit="1" customWidth="1"/>
    <col min="481" max="481" width="17.1640625" bestFit="1" customWidth="1"/>
    <col min="482" max="482" width="16.33203125" bestFit="1" customWidth="1"/>
    <col min="483" max="483" width="17.1640625" bestFit="1" customWidth="1"/>
    <col min="484" max="484" width="16.33203125" bestFit="1" customWidth="1"/>
    <col min="485" max="485" width="17.1640625" bestFit="1" customWidth="1"/>
    <col min="486" max="486" width="16.33203125" bestFit="1" customWidth="1"/>
    <col min="487" max="487" width="17.1640625" bestFit="1" customWidth="1"/>
    <col min="488" max="488" width="16.33203125" bestFit="1" customWidth="1"/>
    <col min="489" max="489" width="17.1640625" bestFit="1" customWidth="1"/>
    <col min="490" max="490" width="16.33203125" bestFit="1" customWidth="1"/>
    <col min="491" max="491" width="17.1640625" bestFit="1" customWidth="1"/>
    <col min="492" max="492" width="16.33203125" bestFit="1" customWidth="1"/>
    <col min="493" max="493" width="17.1640625" bestFit="1" customWidth="1"/>
    <col min="494" max="494" width="16.33203125" bestFit="1" customWidth="1"/>
    <col min="495" max="495" width="17.1640625" bestFit="1" customWidth="1"/>
    <col min="496" max="496" width="16.33203125" bestFit="1" customWidth="1"/>
    <col min="497" max="497" width="17.1640625" bestFit="1" customWidth="1"/>
    <col min="498" max="498" width="16.33203125" bestFit="1" customWidth="1"/>
    <col min="499" max="499" width="17.1640625" bestFit="1" customWidth="1"/>
    <col min="500" max="500" width="16.33203125" bestFit="1" customWidth="1"/>
    <col min="501" max="501" width="17.1640625" bestFit="1" customWidth="1"/>
    <col min="502" max="502" width="16.33203125" bestFit="1" customWidth="1"/>
    <col min="503" max="503" width="17.1640625" bestFit="1" customWidth="1"/>
    <col min="504" max="504" width="16.33203125" bestFit="1" customWidth="1"/>
    <col min="505" max="505" width="17.1640625" bestFit="1" customWidth="1"/>
    <col min="506" max="506" width="16.33203125" bestFit="1" customWidth="1"/>
    <col min="507" max="507" width="17.1640625" bestFit="1" customWidth="1"/>
    <col min="508" max="508" width="16.33203125" bestFit="1" customWidth="1"/>
    <col min="509" max="509" width="17.1640625" bestFit="1" customWidth="1"/>
    <col min="510" max="510" width="16.33203125" bestFit="1" customWidth="1"/>
    <col min="511" max="511" width="17.1640625" bestFit="1" customWidth="1"/>
    <col min="512" max="512" width="16.33203125" bestFit="1" customWidth="1"/>
    <col min="513" max="513" width="17.1640625" bestFit="1" customWidth="1"/>
    <col min="514" max="514" width="16.33203125" bestFit="1" customWidth="1"/>
    <col min="515" max="515" width="17.1640625" bestFit="1" customWidth="1"/>
    <col min="516" max="516" width="16.33203125" bestFit="1" customWidth="1"/>
    <col min="517" max="517" width="17.1640625" bestFit="1" customWidth="1"/>
    <col min="518" max="518" width="16.33203125" bestFit="1" customWidth="1"/>
    <col min="519" max="519" width="17.1640625" bestFit="1" customWidth="1"/>
    <col min="520" max="520" width="16.33203125" bestFit="1" customWidth="1"/>
    <col min="521" max="521" width="17.1640625" bestFit="1" customWidth="1"/>
    <col min="522" max="522" width="16.33203125" bestFit="1" customWidth="1"/>
    <col min="523" max="523" width="17.1640625" bestFit="1" customWidth="1"/>
    <col min="524" max="524" width="16.33203125" bestFit="1" customWidth="1"/>
    <col min="525" max="525" width="17.1640625" bestFit="1" customWidth="1"/>
    <col min="526" max="526" width="16.33203125" bestFit="1" customWidth="1"/>
    <col min="527" max="527" width="17.1640625" bestFit="1" customWidth="1"/>
    <col min="528" max="528" width="16.33203125" bestFit="1" customWidth="1"/>
    <col min="529" max="529" width="17.1640625" bestFit="1" customWidth="1"/>
    <col min="530" max="530" width="16.33203125" bestFit="1" customWidth="1"/>
    <col min="531" max="531" width="17.1640625" bestFit="1" customWidth="1"/>
    <col min="532" max="532" width="16.33203125" bestFit="1" customWidth="1"/>
    <col min="533" max="533" width="17.1640625" bestFit="1" customWidth="1"/>
    <col min="534" max="534" width="16.33203125" bestFit="1" customWidth="1"/>
    <col min="535" max="535" width="17.1640625" bestFit="1" customWidth="1"/>
    <col min="536" max="536" width="16.33203125" bestFit="1" customWidth="1"/>
    <col min="537" max="537" width="17.1640625" bestFit="1" customWidth="1"/>
    <col min="538" max="538" width="16.33203125" bestFit="1" customWidth="1"/>
    <col min="539" max="539" width="17.1640625" bestFit="1" customWidth="1"/>
    <col min="540" max="540" width="16.33203125" bestFit="1" customWidth="1"/>
    <col min="541" max="541" width="17.1640625" bestFit="1" customWidth="1"/>
    <col min="542" max="542" width="16.33203125" bestFit="1" customWidth="1"/>
    <col min="543" max="543" width="17.1640625" bestFit="1" customWidth="1"/>
    <col min="544" max="544" width="16.33203125" bestFit="1" customWidth="1"/>
    <col min="545" max="545" width="17.1640625" bestFit="1" customWidth="1"/>
    <col min="546" max="546" width="16.33203125" bestFit="1" customWidth="1"/>
    <col min="547" max="547" width="17.1640625" bestFit="1" customWidth="1"/>
    <col min="548" max="548" width="16.33203125" bestFit="1" customWidth="1"/>
    <col min="549" max="549" width="17.1640625" bestFit="1" customWidth="1"/>
    <col min="550" max="550" width="16.33203125" bestFit="1" customWidth="1"/>
    <col min="551" max="551" width="17.1640625" bestFit="1" customWidth="1"/>
    <col min="552" max="552" width="16.33203125" bestFit="1" customWidth="1"/>
    <col min="553" max="553" width="17.1640625" bestFit="1" customWidth="1"/>
    <col min="554" max="554" width="16.33203125" bestFit="1" customWidth="1"/>
    <col min="555" max="555" width="17.1640625" bestFit="1" customWidth="1"/>
    <col min="556" max="556" width="16.33203125" bestFit="1" customWidth="1"/>
    <col min="557" max="557" width="17.1640625" bestFit="1" customWidth="1"/>
    <col min="558" max="558" width="16.33203125" bestFit="1" customWidth="1"/>
    <col min="559" max="559" width="17.1640625" bestFit="1" customWidth="1"/>
    <col min="560" max="560" width="16.33203125" bestFit="1" customWidth="1"/>
    <col min="561" max="561" width="17.1640625" bestFit="1" customWidth="1"/>
    <col min="562" max="562" width="16.33203125" bestFit="1" customWidth="1"/>
    <col min="563" max="563" width="17.1640625" bestFit="1" customWidth="1"/>
    <col min="564" max="564" width="16.33203125" bestFit="1" customWidth="1"/>
    <col min="565" max="565" width="17.1640625" bestFit="1" customWidth="1"/>
    <col min="566" max="566" width="16.33203125" bestFit="1" customWidth="1"/>
    <col min="567" max="567" width="17.1640625" bestFit="1" customWidth="1"/>
    <col min="568" max="568" width="16.33203125" bestFit="1" customWidth="1"/>
    <col min="569" max="569" width="17.1640625" bestFit="1" customWidth="1"/>
    <col min="570" max="570" width="16.33203125" bestFit="1" customWidth="1"/>
    <col min="571" max="571" width="17.1640625" bestFit="1" customWidth="1"/>
    <col min="572" max="572" width="16.33203125" bestFit="1" customWidth="1"/>
    <col min="573" max="573" width="17.1640625" bestFit="1" customWidth="1"/>
    <col min="574" max="574" width="16.33203125" bestFit="1" customWidth="1"/>
    <col min="575" max="575" width="17.1640625" bestFit="1" customWidth="1"/>
    <col min="576" max="576" width="16.33203125" bestFit="1" customWidth="1"/>
    <col min="577" max="577" width="17.1640625" bestFit="1" customWidth="1"/>
    <col min="578" max="578" width="16.33203125" bestFit="1" customWidth="1"/>
    <col min="579" max="579" width="17.1640625" bestFit="1" customWidth="1"/>
    <col min="580" max="580" width="16.33203125" bestFit="1" customWidth="1"/>
    <col min="581" max="581" width="17.1640625" bestFit="1" customWidth="1"/>
    <col min="582" max="582" width="16.33203125" bestFit="1" customWidth="1"/>
    <col min="583" max="583" width="17.1640625" bestFit="1" customWidth="1"/>
    <col min="584" max="584" width="16.33203125" bestFit="1" customWidth="1"/>
    <col min="585" max="585" width="17.1640625" bestFit="1" customWidth="1"/>
    <col min="586" max="586" width="16.33203125" bestFit="1" customWidth="1"/>
    <col min="587" max="587" width="17.1640625" bestFit="1" customWidth="1"/>
    <col min="588" max="588" width="16.33203125" bestFit="1" customWidth="1"/>
    <col min="589" max="589" width="17.1640625" bestFit="1" customWidth="1"/>
    <col min="590" max="590" width="16.33203125" bestFit="1" customWidth="1"/>
    <col min="591" max="591" width="17.1640625" bestFit="1" customWidth="1"/>
    <col min="592" max="592" width="16.33203125" bestFit="1" customWidth="1"/>
    <col min="593" max="593" width="17.1640625" bestFit="1" customWidth="1"/>
    <col min="594" max="594" width="16.33203125" bestFit="1" customWidth="1"/>
    <col min="595" max="595" width="17.1640625" bestFit="1" customWidth="1"/>
    <col min="596" max="596" width="16.33203125" bestFit="1" customWidth="1"/>
    <col min="597" max="597" width="17.1640625" bestFit="1" customWidth="1"/>
    <col min="598" max="598" width="16.33203125" bestFit="1" customWidth="1"/>
    <col min="599" max="599" width="17.1640625" bestFit="1" customWidth="1"/>
    <col min="600" max="600" width="16.33203125" bestFit="1" customWidth="1"/>
    <col min="601" max="601" width="17.1640625" bestFit="1" customWidth="1"/>
    <col min="602" max="602" width="16.33203125" bestFit="1" customWidth="1"/>
    <col min="603" max="603" width="17.1640625" bestFit="1" customWidth="1"/>
    <col min="604" max="604" width="16.33203125" bestFit="1" customWidth="1"/>
    <col min="605" max="605" width="17.1640625" bestFit="1" customWidth="1"/>
    <col min="606" max="606" width="16.33203125" bestFit="1" customWidth="1"/>
    <col min="607" max="607" width="17.1640625" bestFit="1" customWidth="1"/>
    <col min="608" max="608" width="16.33203125" bestFit="1" customWidth="1"/>
    <col min="609" max="609" width="17.1640625" bestFit="1" customWidth="1"/>
    <col min="610" max="610" width="16.33203125" bestFit="1" customWidth="1"/>
    <col min="611" max="611" width="17.1640625" bestFit="1" customWidth="1"/>
    <col min="612" max="612" width="16.33203125" bestFit="1" customWidth="1"/>
    <col min="613" max="613" width="17.1640625" bestFit="1" customWidth="1"/>
    <col min="614" max="614" width="16.33203125" bestFit="1" customWidth="1"/>
    <col min="615" max="615" width="17.1640625" bestFit="1" customWidth="1"/>
    <col min="616" max="616" width="16.33203125" bestFit="1" customWidth="1"/>
    <col min="617" max="617" width="17.1640625" bestFit="1" customWidth="1"/>
    <col min="618" max="618" width="16.33203125" bestFit="1" customWidth="1"/>
    <col min="619" max="619" width="17.1640625" bestFit="1" customWidth="1"/>
    <col min="620" max="620" width="16.33203125" bestFit="1" customWidth="1"/>
    <col min="621" max="621" width="17.1640625" bestFit="1" customWidth="1"/>
    <col min="622" max="622" width="16.33203125" bestFit="1" customWidth="1"/>
    <col min="623" max="623" width="17.1640625" bestFit="1" customWidth="1"/>
    <col min="624" max="624" width="16.33203125" bestFit="1" customWidth="1"/>
    <col min="625" max="625" width="17.1640625" bestFit="1" customWidth="1"/>
    <col min="626" max="626" width="16.33203125" bestFit="1" customWidth="1"/>
    <col min="627" max="627" width="17.1640625" bestFit="1" customWidth="1"/>
    <col min="628" max="628" width="16.33203125" bestFit="1" customWidth="1"/>
    <col min="629" max="629" width="17.1640625" bestFit="1" customWidth="1"/>
    <col min="630" max="630" width="16.33203125" bestFit="1" customWidth="1"/>
    <col min="631" max="631" width="17.1640625" bestFit="1" customWidth="1"/>
    <col min="632" max="632" width="16.33203125" bestFit="1" customWidth="1"/>
    <col min="633" max="633" width="17.1640625" bestFit="1" customWidth="1"/>
    <col min="634" max="634" width="16.33203125" bestFit="1" customWidth="1"/>
    <col min="635" max="635" width="17.1640625" bestFit="1" customWidth="1"/>
    <col min="636" max="636" width="16.33203125" bestFit="1" customWidth="1"/>
    <col min="637" max="637" width="17.1640625" bestFit="1" customWidth="1"/>
    <col min="638" max="638" width="16.33203125" bestFit="1" customWidth="1"/>
    <col min="639" max="639" width="17.1640625" bestFit="1" customWidth="1"/>
    <col min="640" max="640" width="16.33203125" bestFit="1" customWidth="1"/>
    <col min="641" max="641" width="17.1640625" bestFit="1" customWidth="1"/>
    <col min="642" max="642" width="16.33203125" bestFit="1" customWidth="1"/>
    <col min="643" max="643" width="17.1640625" bestFit="1" customWidth="1"/>
    <col min="644" max="644" width="16.33203125" bestFit="1" customWidth="1"/>
    <col min="645" max="645" width="17.1640625" bestFit="1" customWidth="1"/>
    <col min="646" max="646" width="16.33203125" bestFit="1" customWidth="1"/>
    <col min="647" max="647" width="17.1640625" bestFit="1" customWidth="1"/>
    <col min="648" max="648" width="16.33203125" bestFit="1" customWidth="1"/>
    <col min="649" max="649" width="17.1640625" bestFit="1" customWidth="1"/>
    <col min="650" max="650" width="16.33203125" bestFit="1" customWidth="1"/>
    <col min="651" max="651" width="17.1640625" bestFit="1" customWidth="1"/>
    <col min="652" max="652" width="16.33203125" bestFit="1" customWidth="1"/>
    <col min="653" max="653" width="17.1640625" bestFit="1" customWidth="1"/>
    <col min="654" max="654" width="16.33203125" bestFit="1" customWidth="1"/>
    <col min="655" max="655" width="17.1640625" bestFit="1" customWidth="1"/>
    <col min="656" max="656" width="16.33203125" bestFit="1" customWidth="1"/>
    <col min="657" max="657" width="17.1640625" bestFit="1" customWidth="1"/>
    <col min="658" max="658" width="16.33203125" bestFit="1" customWidth="1"/>
    <col min="659" max="659" width="17.1640625" bestFit="1" customWidth="1"/>
    <col min="660" max="660" width="16.33203125" bestFit="1" customWidth="1"/>
    <col min="661" max="661" width="17.1640625" bestFit="1" customWidth="1"/>
    <col min="662" max="662" width="16.33203125" bestFit="1" customWidth="1"/>
    <col min="663" max="663" width="17.1640625" bestFit="1" customWidth="1"/>
    <col min="664" max="664" width="16.33203125" bestFit="1" customWidth="1"/>
    <col min="665" max="665" width="17.1640625" bestFit="1" customWidth="1"/>
    <col min="666" max="666" width="16.33203125" bestFit="1" customWidth="1"/>
    <col min="667" max="667" width="17.1640625" bestFit="1" customWidth="1"/>
    <col min="668" max="668" width="16.33203125" bestFit="1" customWidth="1"/>
    <col min="669" max="669" width="17.1640625" bestFit="1" customWidth="1"/>
    <col min="670" max="670" width="16.33203125" bestFit="1" customWidth="1"/>
    <col min="671" max="671" width="17.1640625" bestFit="1" customWidth="1"/>
    <col min="672" max="672" width="16.33203125" bestFit="1" customWidth="1"/>
    <col min="673" max="673" width="17.1640625" bestFit="1" customWidth="1"/>
    <col min="674" max="674" width="16.33203125" bestFit="1" customWidth="1"/>
    <col min="675" max="675" width="17.1640625" bestFit="1" customWidth="1"/>
    <col min="676" max="676" width="16.33203125" bestFit="1" customWidth="1"/>
    <col min="677" max="677" width="17.1640625" bestFit="1" customWidth="1"/>
    <col min="678" max="678" width="16.33203125" bestFit="1" customWidth="1"/>
    <col min="679" max="679" width="17.1640625" bestFit="1" customWidth="1"/>
    <col min="680" max="680" width="16.33203125" bestFit="1" customWidth="1"/>
    <col min="681" max="681" width="17.1640625" bestFit="1" customWidth="1"/>
    <col min="682" max="682" width="16.33203125" bestFit="1" customWidth="1"/>
    <col min="683" max="683" width="17.1640625" bestFit="1" customWidth="1"/>
    <col min="684" max="684" width="16.33203125" bestFit="1" customWidth="1"/>
    <col min="685" max="685" width="17.1640625" bestFit="1" customWidth="1"/>
    <col min="686" max="686" width="16.33203125" bestFit="1" customWidth="1"/>
    <col min="687" max="687" width="17.1640625" bestFit="1" customWidth="1"/>
    <col min="688" max="688" width="16.33203125" bestFit="1" customWidth="1"/>
    <col min="689" max="689" width="17.1640625" bestFit="1" customWidth="1"/>
    <col min="690" max="690" width="16.33203125" bestFit="1" customWidth="1"/>
    <col min="691" max="691" width="17.1640625" bestFit="1" customWidth="1"/>
    <col min="692" max="692" width="20.83203125" bestFit="1" customWidth="1"/>
    <col min="693" max="693" width="21.6640625" bestFit="1" customWidth="1"/>
  </cols>
  <sheetData>
    <row r="3" spans="1:3">
      <c r="B3" s="15" t="s">
        <v>2536</v>
      </c>
    </row>
    <row r="4" spans="1:3">
      <c r="A4" s="15" t="s">
        <v>2530</v>
      </c>
      <c r="B4" t="s">
        <v>2537</v>
      </c>
      <c r="C4" t="s">
        <v>2538</v>
      </c>
    </row>
    <row r="5" spans="1:3">
      <c r="A5" s="16" t="s">
        <v>495</v>
      </c>
      <c r="B5" s="17">
        <v>637</v>
      </c>
      <c r="C5" s="17">
        <v>1382</v>
      </c>
    </row>
    <row r="6" spans="1:3">
      <c r="A6" s="18" t="s">
        <v>1096</v>
      </c>
      <c r="B6" s="17">
        <v>149</v>
      </c>
      <c r="C6" s="17"/>
    </row>
    <row r="7" spans="1:3">
      <c r="A7" s="18" t="s">
        <v>443</v>
      </c>
      <c r="B7" s="17"/>
      <c r="C7" s="17">
        <v>1382</v>
      </c>
    </row>
    <row r="8" spans="1:3">
      <c r="A8" s="18" t="s">
        <v>492</v>
      </c>
      <c r="B8" s="17">
        <v>406</v>
      </c>
      <c r="C8" s="17"/>
    </row>
    <row r="9" spans="1:3">
      <c r="A9" s="18" t="s">
        <v>426</v>
      </c>
      <c r="B9" s="17">
        <v>82</v>
      </c>
      <c r="C9" s="17"/>
    </row>
    <row r="10" spans="1:3">
      <c r="A10" s="16" t="s">
        <v>126</v>
      </c>
      <c r="B10" s="17">
        <v>1185</v>
      </c>
      <c r="C10" s="17">
        <v>1674</v>
      </c>
    </row>
    <row r="11" spans="1:3">
      <c r="A11" s="18" t="s">
        <v>1047</v>
      </c>
      <c r="B11" s="17">
        <v>376</v>
      </c>
      <c r="C11" s="17">
        <v>1674</v>
      </c>
    </row>
    <row r="12" spans="1:3">
      <c r="A12" s="18" t="s">
        <v>459</v>
      </c>
      <c r="B12" s="17">
        <v>87</v>
      </c>
      <c r="C12" s="17"/>
    </row>
    <row r="13" spans="1:3">
      <c r="A13" s="18" t="s">
        <v>403</v>
      </c>
      <c r="B13" s="17">
        <v>722</v>
      </c>
      <c r="C13" s="17"/>
    </row>
    <row r="14" spans="1:3">
      <c r="A14" s="16" t="s">
        <v>89</v>
      </c>
      <c r="B14" s="17">
        <v>8532</v>
      </c>
      <c r="C14" s="17">
        <v>194448</v>
      </c>
    </row>
    <row r="15" spans="1:3">
      <c r="A15" s="18" t="s">
        <v>298</v>
      </c>
      <c r="B15" s="17">
        <v>90</v>
      </c>
      <c r="C15" s="17"/>
    </row>
    <row r="16" spans="1:3">
      <c r="A16" s="18" t="s">
        <v>236</v>
      </c>
      <c r="B16" s="17">
        <v>278</v>
      </c>
      <c r="C16" s="17">
        <v>10229</v>
      </c>
    </row>
    <row r="17" spans="1:3">
      <c r="A17" s="18" t="s">
        <v>112</v>
      </c>
      <c r="B17" s="17">
        <v>877</v>
      </c>
      <c r="C17" s="17">
        <v>51669</v>
      </c>
    </row>
    <row r="18" spans="1:3">
      <c r="A18" s="18" t="s">
        <v>507</v>
      </c>
      <c r="B18" s="17">
        <v>130</v>
      </c>
      <c r="C18" s="17">
        <v>12899</v>
      </c>
    </row>
    <row r="19" spans="1:3">
      <c r="A19" s="18" t="s">
        <v>179</v>
      </c>
      <c r="B19" s="17">
        <v>160</v>
      </c>
      <c r="C19" s="17">
        <v>8658</v>
      </c>
    </row>
    <row r="20" spans="1:3">
      <c r="A20" s="18" t="s">
        <v>652</v>
      </c>
      <c r="B20" s="17">
        <v>701</v>
      </c>
      <c r="C20" s="17">
        <v>566</v>
      </c>
    </row>
    <row r="21" spans="1:3">
      <c r="A21" s="18" t="s">
        <v>275</v>
      </c>
      <c r="B21" s="17">
        <v>756</v>
      </c>
      <c r="C21" s="17">
        <v>69</v>
      </c>
    </row>
    <row r="22" spans="1:3">
      <c r="A22" s="18" t="s">
        <v>270</v>
      </c>
      <c r="B22" s="17"/>
      <c r="C22" s="17">
        <v>6286</v>
      </c>
    </row>
    <row r="23" spans="1:3">
      <c r="A23" s="18" t="s">
        <v>498</v>
      </c>
      <c r="B23" s="17">
        <v>37</v>
      </c>
      <c r="C23" s="17">
        <v>1887</v>
      </c>
    </row>
    <row r="24" spans="1:3">
      <c r="A24" s="18" t="s">
        <v>147</v>
      </c>
      <c r="B24" s="17">
        <v>13</v>
      </c>
      <c r="C24" s="17"/>
    </row>
    <row r="25" spans="1:3">
      <c r="A25" s="18" t="s">
        <v>540</v>
      </c>
      <c r="B25" s="17">
        <v>253</v>
      </c>
      <c r="C25" s="17">
        <v>2366</v>
      </c>
    </row>
    <row r="26" spans="1:3">
      <c r="A26" s="18" t="s">
        <v>105</v>
      </c>
      <c r="B26" s="17">
        <v>1618</v>
      </c>
      <c r="C26" s="17"/>
    </row>
    <row r="27" spans="1:3">
      <c r="A27" s="18" t="s">
        <v>483</v>
      </c>
      <c r="B27" s="17">
        <v>9</v>
      </c>
      <c r="C27" s="17">
        <v>2646</v>
      </c>
    </row>
    <row r="28" spans="1:3">
      <c r="A28" s="18" t="s">
        <v>228</v>
      </c>
      <c r="B28" s="17">
        <v>1437</v>
      </c>
      <c r="C28" s="17">
        <v>43508</v>
      </c>
    </row>
    <row r="29" spans="1:3">
      <c r="A29" s="18" t="s">
        <v>492</v>
      </c>
      <c r="B29" s="17">
        <v>124</v>
      </c>
      <c r="C29" s="17"/>
    </row>
    <row r="30" spans="1:3">
      <c r="A30" s="18" t="s">
        <v>117</v>
      </c>
      <c r="B30" s="17">
        <v>266</v>
      </c>
      <c r="C30" s="17">
        <v>16713</v>
      </c>
    </row>
    <row r="31" spans="1:3">
      <c r="A31" s="18" t="s">
        <v>602</v>
      </c>
      <c r="B31" s="17">
        <v>23</v>
      </c>
      <c r="C31" s="17">
        <v>6674</v>
      </c>
    </row>
    <row r="32" spans="1:3">
      <c r="A32" s="18" t="s">
        <v>363</v>
      </c>
      <c r="B32" s="17">
        <v>68</v>
      </c>
      <c r="C32" s="17">
        <v>238</v>
      </c>
    </row>
    <row r="33" spans="1:3">
      <c r="A33" s="18" t="s">
        <v>293</v>
      </c>
      <c r="B33" s="17">
        <v>3</v>
      </c>
      <c r="C33" s="17">
        <v>8042</v>
      </c>
    </row>
    <row r="34" spans="1:3">
      <c r="A34" s="18" t="s">
        <v>171</v>
      </c>
      <c r="B34" s="17">
        <v>1348</v>
      </c>
      <c r="C34" s="17">
        <v>2343</v>
      </c>
    </row>
    <row r="35" spans="1:3">
      <c r="A35" s="18" t="s">
        <v>142</v>
      </c>
      <c r="B35" s="17">
        <v>341</v>
      </c>
      <c r="C35" s="17">
        <v>4472</v>
      </c>
    </row>
    <row r="36" spans="1:3">
      <c r="A36" s="18" t="s">
        <v>433</v>
      </c>
      <c r="B36" s="17"/>
      <c r="C36" s="17">
        <v>15183</v>
      </c>
    </row>
    <row r="37" spans="1:3">
      <c r="A37" s="16" t="s">
        <v>2531</v>
      </c>
      <c r="B37" s="17">
        <v>10354</v>
      </c>
      <c r="C37" s="17">
        <v>197504</v>
      </c>
    </row>
  </sheetData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1"/>
  <sheetViews>
    <sheetView workbookViewId="0">
      <selection activeCell="E32" sqref="E32"/>
    </sheetView>
  </sheetViews>
  <sheetFormatPr baseColWidth="10" defaultRowHeight="15" x14ac:dyDescent="0"/>
  <cols>
    <col min="1" max="1" width="32.6640625" customWidth="1"/>
    <col min="2" max="2" width="15" customWidth="1"/>
    <col min="3" max="3" width="15.83203125" customWidth="1"/>
    <col min="4" max="4" width="16.33203125" bestFit="1" customWidth="1"/>
    <col min="5" max="5" width="17.1640625" bestFit="1" customWidth="1"/>
    <col min="6" max="6" width="16.33203125" bestFit="1" customWidth="1"/>
    <col min="7" max="7" width="17.1640625" bestFit="1" customWidth="1"/>
    <col min="8" max="8" width="16.33203125" bestFit="1" customWidth="1"/>
    <col min="9" max="9" width="17.1640625" bestFit="1" customWidth="1"/>
    <col min="10" max="10" width="16.33203125" bestFit="1" customWidth="1"/>
    <col min="11" max="11" width="17.1640625" bestFit="1" customWidth="1"/>
    <col min="12" max="12" width="16.33203125" bestFit="1" customWidth="1"/>
    <col min="13" max="13" width="17.1640625" bestFit="1" customWidth="1"/>
    <col min="14" max="14" width="16.33203125" bestFit="1" customWidth="1"/>
    <col min="15" max="15" width="17.1640625" bestFit="1" customWidth="1"/>
    <col min="16" max="16" width="16.33203125" bestFit="1" customWidth="1"/>
    <col min="17" max="17" width="17.1640625" bestFit="1" customWidth="1"/>
    <col min="18" max="18" width="16.33203125" bestFit="1" customWidth="1"/>
    <col min="19" max="19" width="17.1640625" bestFit="1" customWidth="1"/>
    <col min="20" max="20" width="16.33203125" bestFit="1" customWidth="1"/>
    <col min="21" max="21" width="17.1640625" bestFit="1" customWidth="1"/>
    <col min="22" max="22" width="16.33203125" bestFit="1" customWidth="1"/>
    <col min="23" max="23" width="17.1640625" bestFit="1" customWidth="1"/>
    <col min="24" max="24" width="16.33203125" bestFit="1" customWidth="1"/>
    <col min="25" max="25" width="17.1640625" bestFit="1" customWidth="1"/>
    <col min="26" max="26" width="16.33203125" bestFit="1" customWidth="1"/>
    <col min="27" max="27" width="17.1640625" bestFit="1" customWidth="1"/>
    <col min="28" max="28" width="16.33203125" bestFit="1" customWidth="1"/>
    <col min="29" max="29" width="17.1640625" bestFit="1" customWidth="1"/>
    <col min="30" max="30" width="16.33203125" bestFit="1" customWidth="1"/>
    <col min="31" max="31" width="17.1640625" bestFit="1" customWidth="1"/>
    <col min="32" max="32" width="16.33203125" bestFit="1" customWidth="1"/>
    <col min="33" max="33" width="17.1640625" bestFit="1" customWidth="1"/>
    <col min="34" max="34" width="16.33203125" bestFit="1" customWidth="1"/>
    <col min="35" max="35" width="17.1640625" bestFit="1" customWidth="1"/>
    <col min="36" max="36" width="16.33203125" bestFit="1" customWidth="1"/>
    <col min="37" max="37" width="17.1640625" bestFit="1" customWidth="1"/>
    <col min="38" max="38" width="16.33203125" bestFit="1" customWidth="1"/>
    <col min="39" max="39" width="17.1640625" bestFit="1" customWidth="1"/>
    <col min="40" max="40" width="16.33203125" bestFit="1" customWidth="1"/>
    <col min="41" max="41" width="17.1640625" bestFit="1" customWidth="1"/>
    <col min="42" max="42" width="16.33203125" bestFit="1" customWidth="1"/>
    <col min="43" max="43" width="17.1640625" bestFit="1" customWidth="1"/>
    <col min="44" max="44" width="16.33203125" bestFit="1" customWidth="1"/>
    <col min="45" max="45" width="17.1640625" bestFit="1" customWidth="1"/>
    <col min="46" max="46" width="16.33203125" bestFit="1" customWidth="1"/>
    <col min="47" max="47" width="17.1640625" bestFit="1" customWidth="1"/>
    <col min="48" max="48" width="16.33203125" bestFit="1" customWidth="1"/>
    <col min="49" max="49" width="17.1640625" bestFit="1" customWidth="1"/>
    <col min="50" max="50" width="16.33203125" bestFit="1" customWidth="1"/>
    <col min="51" max="51" width="17.1640625" bestFit="1" customWidth="1"/>
    <col min="52" max="52" width="16.33203125" bestFit="1" customWidth="1"/>
    <col min="53" max="53" width="17.1640625" bestFit="1" customWidth="1"/>
    <col min="54" max="54" width="16.33203125" bestFit="1" customWidth="1"/>
    <col min="55" max="55" width="17.1640625" bestFit="1" customWidth="1"/>
    <col min="56" max="56" width="16.33203125" bestFit="1" customWidth="1"/>
    <col min="57" max="57" width="17.1640625" bestFit="1" customWidth="1"/>
    <col min="58" max="58" width="16.33203125" bestFit="1" customWidth="1"/>
    <col min="59" max="59" width="17.1640625" bestFit="1" customWidth="1"/>
    <col min="60" max="60" width="16.33203125" bestFit="1" customWidth="1"/>
    <col min="61" max="61" width="17.1640625" bestFit="1" customWidth="1"/>
    <col min="62" max="62" width="16.33203125" bestFit="1" customWidth="1"/>
    <col min="63" max="63" width="17.1640625" bestFit="1" customWidth="1"/>
    <col min="64" max="64" width="16.33203125" bestFit="1" customWidth="1"/>
    <col min="65" max="65" width="17.1640625" bestFit="1" customWidth="1"/>
    <col min="66" max="66" width="16.33203125" bestFit="1" customWidth="1"/>
    <col min="67" max="67" width="17.1640625" bestFit="1" customWidth="1"/>
    <col min="68" max="68" width="16.33203125" bestFit="1" customWidth="1"/>
    <col min="69" max="69" width="17.1640625" bestFit="1" customWidth="1"/>
    <col min="70" max="70" width="16.33203125" bestFit="1" customWidth="1"/>
    <col min="71" max="71" width="17.1640625" bestFit="1" customWidth="1"/>
    <col min="72" max="72" width="16.33203125" bestFit="1" customWidth="1"/>
    <col min="73" max="73" width="17.1640625" bestFit="1" customWidth="1"/>
    <col min="74" max="74" width="16.33203125" bestFit="1" customWidth="1"/>
    <col min="75" max="75" width="17.1640625" bestFit="1" customWidth="1"/>
    <col min="76" max="76" width="16.33203125" bestFit="1" customWidth="1"/>
    <col min="77" max="77" width="17.1640625" bestFit="1" customWidth="1"/>
    <col min="78" max="78" width="16.33203125" bestFit="1" customWidth="1"/>
    <col min="79" max="79" width="17.1640625" bestFit="1" customWidth="1"/>
    <col min="80" max="80" width="16.33203125" bestFit="1" customWidth="1"/>
    <col min="81" max="81" width="17.1640625" bestFit="1" customWidth="1"/>
    <col min="82" max="82" width="16.33203125" bestFit="1" customWidth="1"/>
    <col min="83" max="83" width="17.1640625" bestFit="1" customWidth="1"/>
    <col min="84" max="84" width="16.33203125" bestFit="1" customWidth="1"/>
    <col min="85" max="85" width="17.1640625" bestFit="1" customWidth="1"/>
    <col min="86" max="86" width="16.33203125" bestFit="1" customWidth="1"/>
    <col min="87" max="87" width="17.1640625" bestFit="1" customWidth="1"/>
    <col min="88" max="88" width="16.33203125" bestFit="1" customWidth="1"/>
    <col min="89" max="89" width="17.1640625" bestFit="1" customWidth="1"/>
    <col min="90" max="90" width="16.33203125" bestFit="1" customWidth="1"/>
    <col min="91" max="91" width="17.1640625" bestFit="1" customWidth="1"/>
    <col min="92" max="92" width="16.33203125" bestFit="1" customWidth="1"/>
    <col min="93" max="93" width="17.1640625" bestFit="1" customWidth="1"/>
    <col min="94" max="94" width="16.33203125" bestFit="1" customWidth="1"/>
    <col min="95" max="95" width="17.1640625" bestFit="1" customWidth="1"/>
    <col min="96" max="96" width="16.33203125" bestFit="1" customWidth="1"/>
    <col min="97" max="97" width="17.1640625" bestFit="1" customWidth="1"/>
    <col min="98" max="98" width="16.33203125" bestFit="1" customWidth="1"/>
    <col min="99" max="99" width="17.1640625" bestFit="1" customWidth="1"/>
    <col min="100" max="100" width="16.33203125" bestFit="1" customWidth="1"/>
    <col min="101" max="101" width="17.1640625" bestFit="1" customWidth="1"/>
    <col min="102" max="102" width="16.33203125" bestFit="1" customWidth="1"/>
    <col min="103" max="103" width="17.1640625" bestFit="1" customWidth="1"/>
    <col min="104" max="104" width="16.33203125" bestFit="1" customWidth="1"/>
    <col min="105" max="105" width="17.1640625" bestFit="1" customWidth="1"/>
    <col min="106" max="106" width="16.33203125" bestFit="1" customWidth="1"/>
    <col min="107" max="107" width="17.1640625" bestFit="1" customWidth="1"/>
    <col min="108" max="108" width="16.33203125" bestFit="1" customWidth="1"/>
    <col min="109" max="109" width="17.1640625" bestFit="1" customWidth="1"/>
    <col min="110" max="110" width="16.33203125" bestFit="1" customWidth="1"/>
    <col min="111" max="111" width="17.1640625" bestFit="1" customWidth="1"/>
    <col min="112" max="112" width="20.83203125" bestFit="1" customWidth="1"/>
    <col min="113" max="113" width="21.6640625" bestFit="1" customWidth="1"/>
    <col min="114" max="114" width="16.33203125" bestFit="1" customWidth="1"/>
    <col min="115" max="115" width="17.1640625" bestFit="1" customWidth="1"/>
    <col min="116" max="116" width="16.33203125" bestFit="1" customWidth="1"/>
    <col min="117" max="117" width="17.1640625" bestFit="1" customWidth="1"/>
    <col min="118" max="118" width="16.33203125" bestFit="1" customWidth="1"/>
    <col min="119" max="119" width="17.1640625" bestFit="1" customWidth="1"/>
    <col min="120" max="120" width="16.33203125" bestFit="1" customWidth="1"/>
    <col min="121" max="121" width="17.1640625" bestFit="1" customWidth="1"/>
    <col min="122" max="122" width="16.33203125" bestFit="1" customWidth="1"/>
    <col min="123" max="123" width="17.1640625" bestFit="1" customWidth="1"/>
    <col min="124" max="124" width="16.33203125" bestFit="1" customWidth="1"/>
    <col min="125" max="125" width="17.1640625" bestFit="1" customWidth="1"/>
    <col min="126" max="126" width="16.33203125" bestFit="1" customWidth="1"/>
    <col min="127" max="127" width="17.1640625" bestFit="1" customWidth="1"/>
    <col min="128" max="128" width="16.33203125" bestFit="1" customWidth="1"/>
    <col min="129" max="129" width="17.1640625" bestFit="1" customWidth="1"/>
    <col min="130" max="130" width="16.33203125" bestFit="1" customWidth="1"/>
    <col min="131" max="131" width="17.1640625" bestFit="1" customWidth="1"/>
    <col min="132" max="132" width="16.33203125" bestFit="1" customWidth="1"/>
    <col min="133" max="133" width="17.1640625" bestFit="1" customWidth="1"/>
    <col min="134" max="134" width="16.33203125" bestFit="1" customWidth="1"/>
    <col min="135" max="135" width="17.1640625" bestFit="1" customWidth="1"/>
    <col min="136" max="136" width="16.33203125" bestFit="1" customWidth="1"/>
    <col min="137" max="137" width="17.1640625" bestFit="1" customWidth="1"/>
    <col min="138" max="138" width="16.33203125" bestFit="1" customWidth="1"/>
    <col min="139" max="139" width="17.1640625" bestFit="1" customWidth="1"/>
    <col min="140" max="140" width="16.33203125" bestFit="1" customWidth="1"/>
    <col min="141" max="141" width="17.1640625" bestFit="1" customWidth="1"/>
    <col min="142" max="142" width="16.33203125" bestFit="1" customWidth="1"/>
    <col min="143" max="143" width="17.1640625" bestFit="1" customWidth="1"/>
    <col min="144" max="144" width="16.33203125" bestFit="1" customWidth="1"/>
    <col min="145" max="145" width="17.1640625" bestFit="1" customWidth="1"/>
    <col min="146" max="146" width="16.33203125" bestFit="1" customWidth="1"/>
    <col min="147" max="147" width="17.1640625" bestFit="1" customWidth="1"/>
    <col min="148" max="148" width="16.33203125" bestFit="1" customWidth="1"/>
    <col min="149" max="149" width="17.1640625" bestFit="1" customWidth="1"/>
    <col min="150" max="150" width="16.33203125" bestFit="1" customWidth="1"/>
    <col min="151" max="151" width="17.1640625" bestFit="1" customWidth="1"/>
    <col min="152" max="152" width="16.33203125" bestFit="1" customWidth="1"/>
    <col min="153" max="153" width="17.1640625" bestFit="1" customWidth="1"/>
    <col min="154" max="154" width="16.33203125" bestFit="1" customWidth="1"/>
    <col min="155" max="155" width="17.1640625" bestFit="1" customWidth="1"/>
    <col min="156" max="156" width="16.33203125" bestFit="1" customWidth="1"/>
    <col min="157" max="157" width="17.1640625" bestFit="1" customWidth="1"/>
    <col min="158" max="158" width="16.33203125" bestFit="1" customWidth="1"/>
    <col min="159" max="159" width="17.1640625" bestFit="1" customWidth="1"/>
    <col min="160" max="160" width="16.33203125" bestFit="1" customWidth="1"/>
    <col min="161" max="161" width="17.1640625" bestFit="1" customWidth="1"/>
    <col min="162" max="162" width="16.33203125" bestFit="1" customWidth="1"/>
    <col min="163" max="163" width="17.1640625" bestFit="1" customWidth="1"/>
    <col min="164" max="164" width="16.33203125" bestFit="1" customWidth="1"/>
    <col min="165" max="165" width="17.1640625" bestFit="1" customWidth="1"/>
    <col min="166" max="166" width="16.33203125" bestFit="1" customWidth="1"/>
    <col min="167" max="167" width="17.1640625" bestFit="1" customWidth="1"/>
    <col min="168" max="168" width="16.33203125" bestFit="1" customWidth="1"/>
    <col min="169" max="169" width="17.1640625" bestFit="1" customWidth="1"/>
    <col min="170" max="170" width="16.33203125" bestFit="1" customWidth="1"/>
    <col min="171" max="171" width="17.1640625" bestFit="1" customWidth="1"/>
    <col min="172" max="172" width="16.33203125" bestFit="1" customWidth="1"/>
    <col min="173" max="173" width="17.1640625" bestFit="1" customWidth="1"/>
    <col min="174" max="174" width="16.33203125" bestFit="1" customWidth="1"/>
    <col min="175" max="175" width="17.1640625" bestFit="1" customWidth="1"/>
    <col min="176" max="176" width="16.33203125" bestFit="1" customWidth="1"/>
    <col min="177" max="177" width="17.1640625" bestFit="1" customWidth="1"/>
    <col min="178" max="178" width="16.33203125" bestFit="1" customWidth="1"/>
    <col min="179" max="179" width="17.1640625" bestFit="1" customWidth="1"/>
    <col min="180" max="180" width="16.33203125" bestFit="1" customWidth="1"/>
    <col min="181" max="181" width="17.1640625" bestFit="1" customWidth="1"/>
    <col min="182" max="182" width="16.33203125" bestFit="1" customWidth="1"/>
    <col min="183" max="183" width="17.1640625" bestFit="1" customWidth="1"/>
    <col min="184" max="184" width="16.33203125" bestFit="1" customWidth="1"/>
    <col min="185" max="185" width="17.1640625" bestFit="1" customWidth="1"/>
    <col min="186" max="186" width="16.33203125" bestFit="1" customWidth="1"/>
    <col min="187" max="187" width="17.1640625" bestFit="1" customWidth="1"/>
    <col min="188" max="188" width="16.33203125" bestFit="1" customWidth="1"/>
    <col min="189" max="189" width="17.1640625" bestFit="1" customWidth="1"/>
    <col min="190" max="190" width="16.33203125" bestFit="1" customWidth="1"/>
    <col min="191" max="191" width="17.1640625" bestFit="1" customWidth="1"/>
    <col min="192" max="192" width="16.33203125" bestFit="1" customWidth="1"/>
    <col min="193" max="193" width="17.1640625" bestFit="1" customWidth="1"/>
    <col min="194" max="194" width="16.33203125" bestFit="1" customWidth="1"/>
    <col min="195" max="195" width="17.1640625" bestFit="1" customWidth="1"/>
    <col min="196" max="196" width="16.33203125" bestFit="1" customWidth="1"/>
    <col min="197" max="197" width="17.1640625" bestFit="1" customWidth="1"/>
    <col min="198" max="198" width="16.33203125" bestFit="1" customWidth="1"/>
    <col min="199" max="199" width="17.1640625" bestFit="1" customWidth="1"/>
    <col min="200" max="200" width="16.33203125" bestFit="1" customWidth="1"/>
    <col min="201" max="201" width="17.1640625" bestFit="1" customWidth="1"/>
    <col min="202" max="202" width="16.33203125" bestFit="1" customWidth="1"/>
    <col min="203" max="203" width="17.1640625" bestFit="1" customWidth="1"/>
    <col min="204" max="204" width="16.33203125" bestFit="1" customWidth="1"/>
    <col min="205" max="205" width="17.1640625" bestFit="1" customWidth="1"/>
    <col min="206" max="206" width="16.33203125" bestFit="1" customWidth="1"/>
    <col min="207" max="207" width="17.1640625" bestFit="1" customWidth="1"/>
    <col min="208" max="208" width="16.33203125" bestFit="1" customWidth="1"/>
    <col min="209" max="209" width="17.1640625" bestFit="1" customWidth="1"/>
    <col min="210" max="210" width="16.33203125" bestFit="1" customWidth="1"/>
    <col min="211" max="211" width="17.1640625" bestFit="1" customWidth="1"/>
    <col min="212" max="212" width="16.33203125" bestFit="1" customWidth="1"/>
    <col min="213" max="213" width="17.1640625" bestFit="1" customWidth="1"/>
    <col min="214" max="214" width="16.33203125" bestFit="1" customWidth="1"/>
    <col min="215" max="215" width="17.1640625" bestFit="1" customWidth="1"/>
    <col min="216" max="216" width="16.33203125" bestFit="1" customWidth="1"/>
    <col min="217" max="217" width="17.1640625" bestFit="1" customWidth="1"/>
    <col min="218" max="218" width="16.33203125" bestFit="1" customWidth="1"/>
    <col min="219" max="219" width="17.1640625" bestFit="1" customWidth="1"/>
    <col min="220" max="220" width="16.33203125" bestFit="1" customWidth="1"/>
    <col min="221" max="221" width="17.1640625" bestFit="1" customWidth="1"/>
    <col min="222" max="222" width="16.33203125" bestFit="1" customWidth="1"/>
    <col min="223" max="223" width="17.1640625" bestFit="1" customWidth="1"/>
    <col min="224" max="224" width="16.33203125" bestFit="1" customWidth="1"/>
    <col min="225" max="225" width="17.1640625" bestFit="1" customWidth="1"/>
    <col min="226" max="226" width="16.33203125" bestFit="1" customWidth="1"/>
    <col min="227" max="227" width="17.1640625" bestFit="1" customWidth="1"/>
    <col min="228" max="228" width="16.33203125" bestFit="1" customWidth="1"/>
    <col min="229" max="229" width="17.1640625" bestFit="1" customWidth="1"/>
    <col min="230" max="230" width="16.33203125" bestFit="1" customWidth="1"/>
    <col min="231" max="231" width="17.1640625" bestFit="1" customWidth="1"/>
    <col min="232" max="232" width="16.33203125" bestFit="1" customWidth="1"/>
    <col min="233" max="233" width="17.1640625" bestFit="1" customWidth="1"/>
    <col min="234" max="234" width="16.33203125" bestFit="1" customWidth="1"/>
    <col min="235" max="235" width="17.1640625" bestFit="1" customWidth="1"/>
    <col min="236" max="236" width="16.33203125" bestFit="1" customWidth="1"/>
    <col min="237" max="237" width="17.1640625" bestFit="1" customWidth="1"/>
    <col min="238" max="238" width="16.33203125" bestFit="1" customWidth="1"/>
    <col min="239" max="239" width="17.1640625" bestFit="1" customWidth="1"/>
    <col min="240" max="240" width="16.33203125" bestFit="1" customWidth="1"/>
    <col min="241" max="241" width="17.1640625" bestFit="1" customWidth="1"/>
    <col min="242" max="242" width="16.33203125" bestFit="1" customWidth="1"/>
    <col min="243" max="243" width="17.1640625" bestFit="1" customWidth="1"/>
    <col min="244" max="244" width="16.33203125" bestFit="1" customWidth="1"/>
    <col min="245" max="245" width="17.1640625" bestFit="1" customWidth="1"/>
    <col min="246" max="246" width="16.33203125" bestFit="1" customWidth="1"/>
    <col min="247" max="247" width="17.1640625" bestFit="1" customWidth="1"/>
    <col min="248" max="248" width="16.33203125" bestFit="1" customWidth="1"/>
    <col min="249" max="249" width="17.1640625" bestFit="1" customWidth="1"/>
    <col min="250" max="250" width="16.33203125" bestFit="1" customWidth="1"/>
    <col min="251" max="251" width="17.1640625" bestFit="1" customWidth="1"/>
    <col min="252" max="252" width="16.33203125" bestFit="1" customWidth="1"/>
    <col min="253" max="253" width="17.1640625" bestFit="1" customWidth="1"/>
    <col min="254" max="254" width="16.33203125" bestFit="1" customWidth="1"/>
    <col min="255" max="255" width="17.1640625" bestFit="1" customWidth="1"/>
    <col min="256" max="256" width="16.33203125" bestFit="1" customWidth="1"/>
    <col min="257" max="257" width="17.1640625" bestFit="1" customWidth="1"/>
    <col min="258" max="258" width="16.33203125" bestFit="1" customWidth="1"/>
    <col min="259" max="259" width="17.1640625" bestFit="1" customWidth="1"/>
    <col min="260" max="260" width="16.33203125" bestFit="1" customWidth="1"/>
    <col min="261" max="261" width="17.1640625" bestFit="1" customWidth="1"/>
    <col min="262" max="262" width="16.33203125" bestFit="1" customWidth="1"/>
    <col min="263" max="263" width="17.1640625" bestFit="1" customWidth="1"/>
    <col min="264" max="264" width="16.33203125" bestFit="1" customWidth="1"/>
    <col min="265" max="265" width="17.1640625" bestFit="1" customWidth="1"/>
    <col min="266" max="266" width="16.33203125" bestFit="1" customWidth="1"/>
    <col min="267" max="267" width="17.1640625" bestFit="1" customWidth="1"/>
    <col min="268" max="268" width="16.33203125" bestFit="1" customWidth="1"/>
    <col min="269" max="269" width="17.1640625" bestFit="1" customWidth="1"/>
    <col min="270" max="270" width="16.33203125" bestFit="1" customWidth="1"/>
    <col min="271" max="271" width="17.1640625" bestFit="1" customWidth="1"/>
    <col min="272" max="272" width="16.33203125" bestFit="1" customWidth="1"/>
    <col min="273" max="273" width="17.1640625" bestFit="1" customWidth="1"/>
    <col min="274" max="274" width="16.33203125" bestFit="1" customWidth="1"/>
    <col min="275" max="275" width="17.1640625" bestFit="1" customWidth="1"/>
    <col min="276" max="276" width="16.33203125" bestFit="1" customWidth="1"/>
    <col min="277" max="277" width="17.1640625" bestFit="1" customWidth="1"/>
    <col min="278" max="278" width="16.33203125" bestFit="1" customWidth="1"/>
    <col min="279" max="279" width="17.1640625" bestFit="1" customWidth="1"/>
    <col min="280" max="280" width="16.33203125" bestFit="1" customWidth="1"/>
    <col min="281" max="281" width="17.1640625" bestFit="1" customWidth="1"/>
    <col min="282" max="282" width="16.33203125" bestFit="1" customWidth="1"/>
    <col min="283" max="283" width="17.1640625" bestFit="1" customWidth="1"/>
    <col min="284" max="284" width="16.33203125" bestFit="1" customWidth="1"/>
    <col min="285" max="285" width="17.1640625" bestFit="1" customWidth="1"/>
    <col min="286" max="286" width="16.33203125" bestFit="1" customWidth="1"/>
    <col min="287" max="287" width="17.1640625" bestFit="1" customWidth="1"/>
    <col min="288" max="288" width="16.33203125" bestFit="1" customWidth="1"/>
    <col min="289" max="289" width="17.1640625" bestFit="1" customWidth="1"/>
    <col min="290" max="290" width="16.33203125" bestFit="1" customWidth="1"/>
    <col min="291" max="291" width="17.1640625" bestFit="1" customWidth="1"/>
    <col min="292" max="292" width="16.33203125" bestFit="1" customWidth="1"/>
    <col min="293" max="293" width="17.1640625" bestFit="1" customWidth="1"/>
    <col min="294" max="294" width="16.33203125" bestFit="1" customWidth="1"/>
    <col min="295" max="295" width="17.1640625" bestFit="1" customWidth="1"/>
    <col min="296" max="296" width="16.33203125" bestFit="1" customWidth="1"/>
    <col min="297" max="297" width="17.1640625" bestFit="1" customWidth="1"/>
    <col min="298" max="298" width="16.33203125" bestFit="1" customWidth="1"/>
    <col min="299" max="299" width="17.1640625" bestFit="1" customWidth="1"/>
    <col min="300" max="300" width="16.33203125" bestFit="1" customWidth="1"/>
    <col min="301" max="301" width="17.1640625" bestFit="1" customWidth="1"/>
    <col min="302" max="302" width="16.33203125" bestFit="1" customWidth="1"/>
    <col min="303" max="303" width="17.1640625" bestFit="1" customWidth="1"/>
    <col min="304" max="304" width="16.33203125" bestFit="1" customWidth="1"/>
    <col min="305" max="305" width="17.1640625" bestFit="1" customWidth="1"/>
    <col min="306" max="306" width="16.33203125" bestFit="1" customWidth="1"/>
    <col min="307" max="307" width="17.1640625" bestFit="1" customWidth="1"/>
    <col min="308" max="308" width="16.33203125" bestFit="1" customWidth="1"/>
    <col min="309" max="309" width="17.1640625" bestFit="1" customWidth="1"/>
    <col min="310" max="310" width="16.33203125" bestFit="1" customWidth="1"/>
    <col min="311" max="311" width="17.1640625" bestFit="1" customWidth="1"/>
    <col min="312" max="312" width="16.33203125" bestFit="1" customWidth="1"/>
    <col min="313" max="313" width="17.1640625" bestFit="1" customWidth="1"/>
    <col min="314" max="314" width="16.33203125" bestFit="1" customWidth="1"/>
    <col min="315" max="315" width="17.1640625" bestFit="1" customWidth="1"/>
    <col min="316" max="316" width="16.33203125" bestFit="1" customWidth="1"/>
    <col min="317" max="317" width="17.1640625" bestFit="1" customWidth="1"/>
    <col min="318" max="318" width="16.33203125" bestFit="1" customWidth="1"/>
    <col min="319" max="319" width="17.1640625" bestFit="1" customWidth="1"/>
    <col min="320" max="320" width="16.33203125" bestFit="1" customWidth="1"/>
    <col min="321" max="321" width="17.1640625" bestFit="1" customWidth="1"/>
    <col min="322" max="322" width="16.33203125" bestFit="1" customWidth="1"/>
    <col min="323" max="323" width="17.1640625" bestFit="1" customWidth="1"/>
    <col min="324" max="324" width="16.33203125" bestFit="1" customWidth="1"/>
    <col min="325" max="325" width="17.1640625" bestFit="1" customWidth="1"/>
    <col min="326" max="326" width="16.33203125" bestFit="1" customWidth="1"/>
    <col min="327" max="327" width="17.1640625" bestFit="1" customWidth="1"/>
    <col min="328" max="328" width="16.33203125" bestFit="1" customWidth="1"/>
    <col min="329" max="329" width="17.1640625" bestFit="1" customWidth="1"/>
    <col min="330" max="330" width="16.33203125" bestFit="1" customWidth="1"/>
    <col min="331" max="331" width="17.1640625" bestFit="1" customWidth="1"/>
    <col min="332" max="332" width="16.33203125" bestFit="1" customWidth="1"/>
    <col min="333" max="333" width="17.1640625" bestFit="1" customWidth="1"/>
    <col min="334" max="334" width="16.33203125" bestFit="1" customWidth="1"/>
    <col min="335" max="335" width="17.1640625" bestFit="1" customWidth="1"/>
    <col min="336" max="336" width="16.33203125" bestFit="1" customWidth="1"/>
    <col min="337" max="337" width="17.1640625" bestFit="1" customWidth="1"/>
    <col min="338" max="338" width="16.33203125" bestFit="1" customWidth="1"/>
    <col min="339" max="339" width="17.1640625" bestFit="1" customWidth="1"/>
    <col min="340" max="340" width="16.33203125" bestFit="1" customWidth="1"/>
    <col min="341" max="341" width="17.1640625" bestFit="1" customWidth="1"/>
    <col min="342" max="342" width="16.33203125" bestFit="1" customWidth="1"/>
    <col min="343" max="343" width="17.1640625" bestFit="1" customWidth="1"/>
    <col min="344" max="344" width="16.33203125" bestFit="1" customWidth="1"/>
    <col min="345" max="345" width="17.1640625" bestFit="1" customWidth="1"/>
    <col min="346" max="346" width="16.33203125" bestFit="1" customWidth="1"/>
    <col min="347" max="347" width="17.1640625" bestFit="1" customWidth="1"/>
    <col min="348" max="348" width="16.33203125" bestFit="1" customWidth="1"/>
    <col min="349" max="349" width="17.1640625" bestFit="1" customWidth="1"/>
    <col min="350" max="350" width="16.33203125" bestFit="1" customWidth="1"/>
    <col min="351" max="351" width="17.1640625" bestFit="1" customWidth="1"/>
    <col min="352" max="352" width="16.33203125" bestFit="1" customWidth="1"/>
    <col min="353" max="353" width="17.1640625" bestFit="1" customWidth="1"/>
    <col min="354" max="354" width="16.33203125" bestFit="1" customWidth="1"/>
    <col min="355" max="355" width="17.1640625" bestFit="1" customWidth="1"/>
    <col min="356" max="356" width="16.33203125" bestFit="1" customWidth="1"/>
    <col min="357" max="357" width="17.1640625" bestFit="1" customWidth="1"/>
    <col min="358" max="358" width="16.33203125" bestFit="1" customWidth="1"/>
    <col min="359" max="359" width="17.1640625" bestFit="1" customWidth="1"/>
    <col min="360" max="360" width="16.33203125" bestFit="1" customWidth="1"/>
    <col min="361" max="361" width="17.1640625" bestFit="1" customWidth="1"/>
    <col min="362" max="362" width="16.33203125" bestFit="1" customWidth="1"/>
    <col min="363" max="363" width="17.1640625" bestFit="1" customWidth="1"/>
    <col min="364" max="364" width="16.33203125" bestFit="1" customWidth="1"/>
    <col min="365" max="365" width="17.1640625" bestFit="1" customWidth="1"/>
    <col min="366" max="366" width="16.33203125" bestFit="1" customWidth="1"/>
    <col min="367" max="367" width="17.1640625" bestFit="1" customWidth="1"/>
    <col min="368" max="368" width="16.33203125" bestFit="1" customWidth="1"/>
    <col min="369" max="369" width="17.1640625" bestFit="1" customWidth="1"/>
    <col min="370" max="370" width="16.33203125" bestFit="1" customWidth="1"/>
    <col min="371" max="371" width="17.1640625" bestFit="1" customWidth="1"/>
    <col min="372" max="372" width="16.33203125" bestFit="1" customWidth="1"/>
    <col min="373" max="373" width="17.1640625" bestFit="1" customWidth="1"/>
    <col min="374" max="374" width="16.33203125" bestFit="1" customWidth="1"/>
    <col min="375" max="375" width="17.1640625" bestFit="1" customWidth="1"/>
    <col min="376" max="376" width="16.33203125" bestFit="1" customWidth="1"/>
    <col min="377" max="377" width="17.1640625" bestFit="1" customWidth="1"/>
    <col min="378" max="378" width="16.33203125" bestFit="1" customWidth="1"/>
    <col min="379" max="379" width="17.1640625" bestFit="1" customWidth="1"/>
    <col min="380" max="380" width="16.33203125" bestFit="1" customWidth="1"/>
    <col min="381" max="381" width="17.1640625" bestFit="1" customWidth="1"/>
    <col min="382" max="382" width="16.33203125" bestFit="1" customWidth="1"/>
    <col min="383" max="383" width="17.1640625" bestFit="1" customWidth="1"/>
    <col min="384" max="384" width="16.33203125" bestFit="1" customWidth="1"/>
    <col min="385" max="385" width="17.1640625" bestFit="1" customWidth="1"/>
    <col min="386" max="386" width="16.33203125" bestFit="1" customWidth="1"/>
    <col min="387" max="387" width="17.1640625" bestFit="1" customWidth="1"/>
    <col min="388" max="388" width="16.33203125" bestFit="1" customWidth="1"/>
    <col min="389" max="389" width="17.1640625" bestFit="1" customWidth="1"/>
    <col min="390" max="390" width="16.33203125" bestFit="1" customWidth="1"/>
    <col min="391" max="391" width="17.1640625" bestFit="1" customWidth="1"/>
    <col min="392" max="392" width="16.33203125" bestFit="1" customWidth="1"/>
    <col min="393" max="393" width="17.1640625" bestFit="1" customWidth="1"/>
    <col min="394" max="394" width="16.33203125" bestFit="1" customWidth="1"/>
    <col min="395" max="395" width="17.1640625" bestFit="1" customWidth="1"/>
    <col min="396" max="396" width="16.33203125" bestFit="1" customWidth="1"/>
    <col min="397" max="397" width="17.1640625" bestFit="1" customWidth="1"/>
    <col min="398" max="398" width="16.33203125" bestFit="1" customWidth="1"/>
    <col min="399" max="399" width="17.1640625" bestFit="1" customWidth="1"/>
    <col min="400" max="400" width="16.33203125" bestFit="1" customWidth="1"/>
    <col min="401" max="401" width="17.1640625" bestFit="1" customWidth="1"/>
    <col min="402" max="402" width="16.33203125" bestFit="1" customWidth="1"/>
    <col min="403" max="403" width="17.1640625" bestFit="1" customWidth="1"/>
    <col min="404" max="404" width="16.33203125" bestFit="1" customWidth="1"/>
    <col min="405" max="405" width="17.1640625" bestFit="1" customWidth="1"/>
    <col min="406" max="406" width="16.33203125" bestFit="1" customWidth="1"/>
    <col min="407" max="407" width="17.1640625" bestFit="1" customWidth="1"/>
    <col min="408" max="408" width="16.33203125" bestFit="1" customWidth="1"/>
    <col min="409" max="409" width="17.1640625" bestFit="1" customWidth="1"/>
    <col min="410" max="410" width="16.33203125" bestFit="1" customWidth="1"/>
    <col min="411" max="411" width="17.1640625" bestFit="1" customWidth="1"/>
    <col min="412" max="412" width="16.33203125" bestFit="1" customWidth="1"/>
    <col min="413" max="413" width="17.1640625" bestFit="1" customWidth="1"/>
    <col min="414" max="414" width="16.33203125" bestFit="1" customWidth="1"/>
    <col min="415" max="415" width="17.1640625" bestFit="1" customWidth="1"/>
    <col min="416" max="416" width="16.33203125" bestFit="1" customWidth="1"/>
    <col min="417" max="417" width="17.1640625" bestFit="1" customWidth="1"/>
    <col min="418" max="418" width="16.33203125" bestFit="1" customWidth="1"/>
    <col min="419" max="419" width="17.1640625" bestFit="1" customWidth="1"/>
    <col min="420" max="420" width="16.33203125" bestFit="1" customWidth="1"/>
    <col min="421" max="421" width="17.1640625" bestFit="1" customWidth="1"/>
    <col min="422" max="422" width="16.33203125" bestFit="1" customWidth="1"/>
    <col min="423" max="423" width="17.1640625" bestFit="1" customWidth="1"/>
    <col min="424" max="424" width="16.33203125" bestFit="1" customWidth="1"/>
    <col min="425" max="425" width="17.1640625" bestFit="1" customWidth="1"/>
    <col min="426" max="426" width="16.33203125" bestFit="1" customWidth="1"/>
    <col min="427" max="427" width="17.1640625" bestFit="1" customWidth="1"/>
    <col min="428" max="428" width="16.33203125" bestFit="1" customWidth="1"/>
    <col min="429" max="429" width="17.1640625" bestFit="1" customWidth="1"/>
    <col min="430" max="430" width="16.33203125" bestFit="1" customWidth="1"/>
    <col min="431" max="431" width="17.1640625" bestFit="1" customWidth="1"/>
    <col min="432" max="432" width="16.33203125" bestFit="1" customWidth="1"/>
    <col min="433" max="433" width="17.1640625" bestFit="1" customWidth="1"/>
    <col min="434" max="434" width="16.33203125" bestFit="1" customWidth="1"/>
    <col min="435" max="435" width="17.1640625" bestFit="1" customWidth="1"/>
    <col min="436" max="436" width="16.33203125" bestFit="1" customWidth="1"/>
    <col min="437" max="437" width="17.1640625" bestFit="1" customWidth="1"/>
    <col min="438" max="438" width="16.33203125" bestFit="1" customWidth="1"/>
    <col min="439" max="439" width="17.1640625" bestFit="1" customWidth="1"/>
    <col min="440" max="440" width="16.33203125" bestFit="1" customWidth="1"/>
    <col min="441" max="441" width="17.1640625" bestFit="1" customWidth="1"/>
    <col min="442" max="442" width="16.33203125" bestFit="1" customWidth="1"/>
    <col min="443" max="443" width="17.1640625" bestFit="1" customWidth="1"/>
    <col min="444" max="444" width="16.33203125" bestFit="1" customWidth="1"/>
    <col min="445" max="445" width="17.1640625" bestFit="1" customWidth="1"/>
    <col min="446" max="446" width="16.33203125" bestFit="1" customWidth="1"/>
    <col min="447" max="447" width="17.1640625" bestFit="1" customWidth="1"/>
    <col min="448" max="448" width="16.33203125" bestFit="1" customWidth="1"/>
    <col min="449" max="449" width="17.1640625" bestFit="1" customWidth="1"/>
    <col min="450" max="450" width="16.33203125" bestFit="1" customWidth="1"/>
    <col min="451" max="451" width="17.1640625" bestFit="1" customWidth="1"/>
    <col min="452" max="452" width="16.33203125" bestFit="1" customWidth="1"/>
    <col min="453" max="453" width="17.1640625" bestFit="1" customWidth="1"/>
    <col min="454" max="454" width="16.33203125" bestFit="1" customWidth="1"/>
    <col min="455" max="455" width="17.1640625" bestFit="1" customWidth="1"/>
    <col min="456" max="456" width="16.33203125" bestFit="1" customWidth="1"/>
    <col min="457" max="457" width="17.1640625" bestFit="1" customWidth="1"/>
    <col min="458" max="458" width="16.33203125" bestFit="1" customWidth="1"/>
    <col min="459" max="459" width="17.1640625" bestFit="1" customWidth="1"/>
    <col min="460" max="460" width="16.33203125" bestFit="1" customWidth="1"/>
    <col min="461" max="461" width="17.1640625" bestFit="1" customWidth="1"/>
    <col min="462" max="462" width="16.33203125" bestFit="1" customWidth="1"/>
    <col min="463" max="463" width="17.1640625" bestFit="1" customWidth="1"/>
    <col min="464" max="464" width="16.33203125" bestFit="1" customWidth="1"/>
    <col min="465" max="465" width="17.1640625" bestFit="1" customWidth="1"/>
    <col min="466" max="466" width="16.33203125" bestFit="1" customWidth="1"/>
    <col min="467" max="467" width="17.1640625" bestFit="1" customWidth="1"/>
    <col min="468" max="468" width="16.33203125" bestFit="1" customWidth="1"/>
    <col min="469" max="469" width="17.1640625" bestFit="1" customWidth="1"/>
    <col min="470" max="470" width="16.33203125" bestFit="1" customWidth="1"/>
    <col min="471" max="471" width="17.1640625" bestFit="1" customWidth="1"/>
    <col min="472" max="472" width="16.33203125" bestFit="1" customWidth="1"/>
    <col min="473" max="473" width="17.1640625" bestFit="1" customWidth="1"/>
    <col min="474" max="474" width="16.33203125" bestFit="1" customWidth="1"/>
    <col min="475" max="475" width="17.1640625" bestFit="1" customWidth="1"/>
    <col min="476" max="476" width="16.33203125" bestFit="1" customWidth="1"/>
    <col min="477" max="477" width="17.1640625" bestFit="1" customWidth="1"/>
    <col min="478" max="478" width="16.33203125" bestFit="1" customWidth="1"/>
    <col min="479" max="479" width="17.1640625" bestFit="1" customWidth="1"/>
    <col min="480" max="480" width="16.33203125" bestFit="1" customWidth="1"/>
    <col min="481" max="481" width="17.1640625" bestFit="1" customWidth="1"/>
    <col min="482" max="482" width="16.33203125" bestFit="1" customWidth="1"/>
    <col min="483" max="483" width="17.1640625" bestFit="1" customWidth="1"/>
    <col min="484" max="484" width="16.33203125" bestFit="1" customWidth="1"/>
    <col min="485" max="485" width="17.1640625" bestFit="1" customWidth="1"/>
    <col min="486" max="486" width="16.33203125" bestFit="1" customWidth="1"/>
    <col min="487" max="487" width="17.1640625" bestFit="1" customWidth="1"/>
    <col min="488" max="488" width="16.33203125" bestFit="1" customWidth="1"/>
    <col min="489" max="489" width="17.1640625" bestFit="1" customWidth="1"/>
    <col min="490" max="490" width="16.33203125" bestFit="1" customWidth="1"/>
    <col min="491" max="491" width="17.1640625" bestFit="1" customWidth="1"/>
    <col min="492" max="492" width="16.33203125" bestFit="1" customWidth="1"/>
    <col min="493" max="493" width="17.1640625" bestFit="1" customWidth="1"/>
    <col min="494" max="494" width="16.33203125" bestFit="1" customWidth="1"/>
    <col min="495" max="495" width="17.1640625" bestFit="1" customWidth="1"/>
    <col min="496" max="496" width="16.33203125" bestFit="1" customWidth="1"/>
    <col min="497" max="497" width="17.1640625" bestFit="1" customWidth="1"/>
    <col min="498" max="498" width="16.33203125" bestFit="1" customWidth="1"/>
    <col min="499" max="499" width="17.1640625" bestFit="1" customWidth="1"/>
    <col min="500" max="500" width="16.33203125" bestFit="1" customWidth="1"/>
    <col min="501" max="501" width="17.1640625" bestFit="1" customWidth="1"/>
    <col min="502" max="502" width="16.33203125" bestFit="1" customWidth="1"/>
    <col min="503" max="503" width="17.1640625" bestFit="1" customWidth="1"/>
    <col min="504" max="504" width="16.33203125" bestFit="1" customWidth="1"/>
    <col min="505" max="505" width="17.1640625" bestFit="1" customWidth="1"/>
    <col min="506" max="506" width="16.33203125" bestFit="1" customWidth="1"/>
    <col min="507" max="507" width="17.1640625" bestFit="1" customWidth="1"/>
    <col min="508" max="508" width="16.33203125" bestFit="1" customWidth="1"/>
    <col min="509" max="509" width="17.1640625" bestFit="1" customWidth="1"/>
    <col min="510" max="510" width="16.33203125" bestFit="1" customWidth="1"/>
    <col min="511" max="511" width="17.1640625" bestFit="1" customWidth="1"/>
    <col min="512" max="512" width="16.33203125" bestFit="1" customWidth="1"/>
    <col min="513" max="513" width="17.1640625" bestFit="1" customWidth="1"/>
    <col min="514" max="514" width="16.33203125" bestFit="1" customWidth="1"/>
    <col min="515" max="515" width="17.1640625" bestFit="1" customWidth="1"/>
    <col min="516" max="516" width="16.33203125" bestFit="1" customWidth="1"/>
    <col min="517" max="517" width="17.1640625" bestFit="1" customWidth="1"/>
    <col min="518" max="518" width="16.33203125" bestFit="1" customWidth="1"/>
    <col min="519" max="519" width="17.1640625" bestFit="1" customWidth="1"/>
    <col min="520" max="520" width="16.33203125" bestFit="1" customWidth="1"/>
    <col min="521" max="521" width="17.1640625" bestFit="1" customWidth="1"/>
    <col min="522" max="522" width="16.33203125" bestFit="1" customWidth="1"/>
    <col min="523" max="523" width="17.1640625" bestFit="1" customWidth="1"/>
    <col min="524" max="524" width="16.33203125" bestFit="1" customWidth="1"/>
    <col min="525" max="525" width="17.1640625" bestFit="1" customWidth="1"/>
    <col min="526" max="526" width="16.33203125" bestFit="1" customWidth="1"/>
    <col min="527" max="527" width="17.1640625" bestFit="1" customWidth="1"/>
    <col min="528" max="528" width="16.33203125" bestFit="1" customWidth="1"/>
    <col min="529" max="529" width="17.1640625" bestFit="1" customWidth="1"/>
    <col min="530" max="530" width="16.33203125" bestFit="1" customWidth="1"/>
    <col min="531" max="531" width="17.1640625" bestFit="1" customWidth="1"/>
    <col min="532" max="532" width="16.33203125" bestFit="1" customWidth="1"/>
    <col min="533" max="533" width="17.1640625" bestFit="1" customWidth="1"/>
    <col min="534" max="534" width="16.33203125" bestFit="1" customWidth="1"/>
    <col min="535" max="535" width="17.1640625" bestFit="1" customWidth="1"/>
    <col min="536" max="536" width="16.33203125" bestFit="1" customWidth="1"/>
    <col min="537" max="537" width="17.1640625" bestFit="1" customWidth="1"/>
    <col min="538" max="538" width="16.33203125" bestFit="1" customWidth="1"/>
    <col min="539" max="539" width="17.1640625" bestFit="1" customWidth="1"/>
    <col min="540" max="540" width="16.33203125" bestFit="1" customWidth="1"/>
    <col min="541" max="541" width="17.1640625" bestFit="1" customWidth="1"/>
    <col min="542" max="542" width="16.33203125" bestFit="1" customWidth="1"/>
    <col min="543" max="543" width="17.1640625" bestFit="1" customWidth="1"/>
    <col min="544" max="544" width="16.33203125" bestFit="1" customWidth="1"/>
    <col min="545" max="545" width="17.1640625" bestFit="1" customWidth="1"/>
    <col min="546" max="546" width="16.33203125" bestFit="1" customWidth="1"/>
    <col min="547" max="547" width="17.1640625" bestFit="1" customWidth="1"/>
    <col min="548" max="548" width="16.33203125" bestFit="1" customWidth="1"/>
    <col min="549" max="549" width="17.1640625" bestFit="1" customWidth="1"/>
    <col min="550" max="550" width="16.33203125" bestFit="1" customWidth="1"/>
    <col min="551" max="551" width="17.1640625" bestFit="1" customWidth="1"/>
    <col min="552" max="552" width="16.33203125" bestFit="1" customWidth="1"/>
    <col min="553" max="553" width="17.1640625" bestFit="1" customWidth="1"/>
    <col min="554" max="554" width="16.33203125" bestFit="1" customWidth="1"/>
    <col min="555" max="555" width="17.1640625" bestFit="1" customWidth="1"/>
    <col min="556" max="556" width="16.33203125" bestFit="1" customWidth="1"/>
    <col min="557" max="557" width="17.1640625" bestFit="1" customWidth="1"/>
    <col min="558" max="558" width="16.33203125" bestFit="1" customWidth="1"/>
    <col min="559" max="559" width="17.1640625" bestFit="1" customWidth="1"/>
    <col min="560" max="560" width="16.33203125" bestFit="1" customWidth="1"/>
    <col min="561" max="561" width="17.1640625" bestFit="1" customWidth="1"/>
    <col min="562" max="562" width="16.33203125" bestFit="1" customWidth="1"/>
    <col min="563" max="563" width="17.1640625" bestFit="1" customWidth="1"/>
    <col min="564" max="564" width="16.33203125" bestFit="1" customWidth="1"/>
    <col min="565" max="565" width="17.1640625" bestFit="1" customWidth="1"/>
    <col min="566" max="566" width="16.33203125" bestFit="1" customWidth="1"/>
    <col min="567" max="567" width="17.1640625" bestFit="1" customWidth="1"/>
    <col min="568" max="568" width="16.33203125" bestFit="1" customWidth="1"/>
    <col min="569" max="569" width="17.1640625" bestFit="1" customWidth="1"/>
    <col min="570" max="570" width="16.33203125" bestFit="1" customWidth="1"/>
    <col min="571" max="571" width="17.1640625" bestFit="1" customWidth="1"/>
    <col min="572" max="572" width="16.33203125" bestFit="1" customWidth="1"/>
    <col min="573" max="573" width="17.1640625" bestFit="1" customWidth="1"/>
    <col min="574" max="574" width="16.33203125" bestFit="1" customWidth="1"/>
    <col min="575" max="575" width="17.1640625" bestFit="1" customWidth="1"/>
    <col min="576" max="576" width="16.33203125" bestFit="1" customWidth="1"/>
    <col min="577" max="577" width="17.1640625" bestFit="1" customWidth="1"/>
    <col min="578" max="578" width="16.33203125" bestFit="1" customWidth="1"/>
    <col min="579" max="579" width="17.1640625" bestFit="1" customWidth="1"/>
    <col min="580" max="580" width="16.33203125" bestFit="1" customWidth="1"/>
    <col min="581" max="581" width="17.1640625" bestFit="1" customWidth="1"/>
    <col min="582" max="582" width="16.33203125" bestFit="1" customWidth="1"/>
    <col min="583" max="583" width="17.1640625" bestFit="1" customWidth="1"/>
    <col min="584" max="584" width="16.33203125" bestFit="1" customWidth="1"/>
    <col min="585" max="585" width="17.1640625" bestFit="1" customWidth="1"/>
    <col min="586" max="586" width="16.33203125" bestFit="1" customWidth="1"/>
    <col min="587" max="587" width="17.1640625" bestFit="1" customWidth="1"/>
    <col min="588" max="588" width="16.33203125" bestFit="1" customWidth="1"/>
    <col min="589" max="589" width="17.1640625" bestFit="1" customWidth="1"/>
    <col min="590" max="590" width="16.33203125" bestFit="1" customWidth="1"/>
    <col min="591" max="591" width="17.1640625" bestFit="1" customWidth="1"/>
    <col min="592" max="592" width="16.33203125" bestFit="1" customWidth="1"/>
    <col min="593" max="593" width="17.1640625" bestFit="1" customWidth="1"/>
    <col min="594" max="594" width="16.33203125" bestFit="1" customWidth="1"/>
    <col min="595" max="595" width="17.1640625" bestFit="1" customWidth="1"/>
    <col min="596" max="596" width="16.33203125" bestFit="1" customWidth="1"/>
    <col min="597" max="597" width="17.1640625" bestFit="1" customWidth="1"/>
    <col min="598" max="598" width="16.33203125" bestFit="1" customWidth="1"/>
    <col min="599" max="599" width="17.1640625" bestFit="1" customWidth="1"/>
    <col min="600" max="600" width="16.33203125" bestFit="1" customWidth="1"/>
    <col min="601" max="601" width="17.1640625" bestFit="1" customWidth="1"/>
    <col min="602" max="602" width="16.33203125" bestFit="1" customWidth="1"/>
    <col min="603" max="603" width="17.1640625" bestFit="1" customWidth="1"/>
    <col min="604" max="604" width="16.33203125" bestFit="1" customWidth="1"/>
    <col min="605" max="605" width="17.1640625" bestFit="1" customWidth="1"/>
    <col min="606" max="606" width="16.33203125" bestFit="1" customWidth="1"/>
    <col min="607" max="607" width="17.1640625" bestFit="1" customWidth="1"/>
    <col min="608" max="608" width="16.33203125" bestFit="1" customWidth="1"/>
    <col min="609" max="609" width="17.1640625" bestFit="1" customWidth="1"/>
    <col min="610" max="610" width="16.33203125" bestFit="1" customWidth="1"/>
    <col min="611" max="611" width="17.1640625" bestFit="1" customWidth="1"/>
    <col min="612" max="612" width="16.33203125" bestFit="1" customWidth="1"/>
    <col min="613" max="613" width="17.1640625" bestFit="1" customWidth="1"/>
    <col min="614" max="614" width="16.33203125" bestFit="1" customWidth="1"/>
    <col min="615" max="615" width="17.1640625" bestFit="1" customWidth="1"/>
    <col min="616" max="616" width="16.33203125" bestFit="1" customWidth="1"/>
    <col min="617" max="617" width="17.1640625" bestFit="1" customWidth="1"/>
    <col min="618" max="618" width="16.33203125" bestFit="1" customWidth="1"/>
    <col min="619" max="619" width="17.1640625" bestFit="1" customWidth="1"/>
    <col min="620" max="620" width="16.33203125" bestFit="1" customWidth="1"/>
    <col min="621" max="621" width="17.1640625" bestFit="1" customWidth="1"/>
    <col min="622" max="622" width="16.33203125" bestFit="1" customWidth="1"/>
    <col min="623" max="623" width="17.1640625" bestFit="1" customWidth="1"/>
    <col min="624" max="624" width="16.33203125" bestFit="1" customWidth="1"/>
    <col min="625" max="625" width="17.1640625" bestFit="1" customWidth="1"/>
    <col min="626" max="626" width="16.33203125" bestFit="1" customWidth="1"/>
    <col min="627" max="627" width="17.1640625" bestFit="1" customWidth="1"/>
    <col min="628" max="628" width="16.33203125" bestFit="1" customWidth="1"/>
    <col min="629" max="629" width="17.1640625" bestFit="1" customWidth="1"/>
    <col min="630" max="630" width="16.33203125" bestFit="1" customWidth="1"/>
    <col min="631" max="631" width="17.1640625" bestFit="1" customWidth="1"/>
    <col min="632" max="632" width="16.33203125" bestFit="1" customWidth="1"/>
    <col min="633" max="633" width="17.1640625" bestFit="1" customWidth="1"/>
    <col min="634" max="634" width="16.33203125" bestFit="1" customWidth="1"/>
    <col min="635" max="635" width="17.1640625" bestFit="1" customWidth="1"/>
    <col min="636" max="636" width="16.33203125" bestFit="1" customWidth="1"/>
    <col min="637" max="637" width="17.1640625" bestFit="1" customWidth="1"/>
    <col min="638" max="638" width="16.33203125" bestFit="1" customWidth="1"/>
    <col min="639" max="639" width="17.1640625" bestFit="1" customWidth="1"/>
    <col min="640" max="640" width="16.33203125" bestFit="1" customWidth="1"/>
    <col min="641" max="641" width="17.1640625" bestFit="1" customWidth="1"/>
    <col min="642" max="642" width="16.33203125" bestFit="1" customWidth="1"/>
    <col min="643" max="643" width="17.1640625" bestFit="1" customWidth="1"/>
    <col min="644" max="644" width="16.33203125" bestFit="1" customWidth="1"/>
    <col min="645" max="645" width="17.1640625" bestFit="1" customWidth="1"/>
    <col min="646" max="646" width="16.33203125" bestFit="1" customWidth="1"/>
    <col min="647" max="647" width="17.1640625" bestFit="1" customWidth="1"/>
    <col min="648" max="648" width="16.33203125" bestFit="1" customWidth="1"/>
    <col min="649" max="649" width="17.1640625" bestFit="1" customWidth="1"/>
    <col min="650" max="650" width="16.33203125" bestFit="1" customWidth="1"/>
    <col min="651" max="651" width="17.1640625" bestFit="1" customWidth="1"/>
    <col min="652" max="652" width="16.33203125" bestFit="1" customWidth="1"/>
    <col min="653" max="653" width="17.1640625" bestFit="1" customWidth="1"/>
    <col min="654" max="654" width="16.33203125" bestFit="1" customWidth="1"/>
    <col min="655" max="655" width="17.1640625" bestFit="1" customWidth="1"/>
    <col min="656" max="656" width="16.33203125" bestFit="1" customWidth="1"/>
    <col min="657" max="657" width="17.1640625" bestFit="1" customWidth="1"/>
    <col min="658" max="658" width="16.33203125" bestFit="1" customWidth="1"/>
    <col min="659" max="659" width="17.1640625" bestFit="1" customWidth="1"/>
    <col min="660" max="660" width="16.33203125" bestFit="1" customWidth="1"/>
    <col min="661" max="661" width="17.1640625" bestFit="1" customWidth="1"/>
    <col min="662" max="662" width="16.33203125" bestFit="1" customWidth="1"/>
    <col min="663" max="663" width="17.1640625" bestFit="1" customWidth="1"/>
    <col min="664" max="664" width="16.33203125" bestFit="1" customWidth="1"/>
    <col min="665" max="665" width="17.1640625" bestFit="1" customWidth="1"/>
    <col min="666" max="666" width="16.33203125" bestFit="1" customWidth="1"/>
    <col min="667" max="667" width="17.1640625" bestFit="1" customWidth="1"/>
    <col min="668" max="668" width="16.33203125" bestFit="1" customWidth="1"/>
    <col min="669" max="669" width="17.1640625" bestFit="1" customWidth="1"/>
    <col min="670" max="670" width="16.33203125" bestFit="1" customWidth="1"/>
    <col min="671" max="671" width="17.1640625" bestFit="1" customWidth="1"/>
    <col min="672" max="672" width="16.33203125" bestFit="1" customWidth="1"/>
    <col min="673" max="673" width="17.1640625" bestFit="1" customWidth="1"/>
    <col min="674" max="674" width="16.33203125" bestFit="1" customWidth="1"/>
    <col min="675" max="675" width="17.1640625" bestFit="1" customWidth="1"/>
    <col min="676" max="676" width="16.33203125" bestFit="1" customWidth="1"/>
    <col min="677" max="677" width="17.1640625" bestFit="1" customWidth="1"/>
    <col min="678" max="678" width="16.33203125" bestFit="1" customWidth="1"/>
    <col min="679" max="679" width="17.1640625" bestFit="1" customWidth="1"/>
    <col min="680" max="680" width="16.33203125" bestFit="1" customWidth="1"/>
    <col min="681" max="681" width="17.1640625" bestFit="1" customWidth="1"/>
    <col min="682" max="682" width="16.33203125" bestFit="1" customWidth="1"/>
    <col min="683" max="683" width="17.1640625" bestFit="1" customWidth="1"/>
    <col min="684" max="684" width="16.33203125" bestFit="1" customWidth="1"/>
    <col min="685" max="685" width="17.1640625" bestFit="1" customWidth="1"/>
    <col min="686" max="686" width="16.33203125" bestFit="1" customWidth="1"/>
    <col min="687" max="687" width="17.1640625" bestFit="1" customWidth="1"/>
    <col min="688" max="688" width="16.33203125" bestFit="1" customWidth="1"/>
    <col min="689" max="689" width="17.1640625" bestFit="1" customWidth="1"/>
    <col min="690" max="690" width="16.33203125" bestFit="1" customWidth="1"/>
    <col min="691" max="691" width="17.1640625" bestFit="1" customWidth="1"/>
    <col min="692" max="692" width="20.83203125" bestFit="1" customWidth="1"/>
    <col min="693" max="693" width="21.6640625" bestFit="1" customWidth="1"/>
  </cols>
  <sheetData>
    <row r="3" spans="1:3">
      <c r="B3" t="s">
        <v>2536</v>
      </c>
    </row>
    <row r="4" spans="1:3">
      <c r="A4" t="s">
        <v>2530</v>
      </c>
      <c r="B4" t="s">
        <v>2537</v>
      </c>
      <c r="C4" t="s">
        <v>2538</v>
      </c>
    </row>
    <row r="5" spans="1:3">
      <c r="A5" s="16" t="s">
        <v>495</v>
      </c>
      <c r="B5" s="17">
        <v>637</v>
      </c>
      <c r="C5" s="17">
        <v>1382</v>
      </c>
    </row>
    <row r="6" spans="1:3">
      <c r="A6" s="20">
        <v>43983</v>
      </c>
      <c r="B6" s="17">
        <v>637</v>
      </c>
      <c r="C6" s="17">
        <v>1382</v>
      </c>
    </row>
    <row r="7" spans="1:3">
      <c r="A7" s="19" t="s">
        <v>1096</v>
      </c>
      <c r="B7" s="17">
        <v>149</v>
      </c>
      <c r="C7" s="17"/>
    </row>
    <row r="8" spans="1:3">
      <c r="A8" s="19" t="s">
        <v>443</v>
      </c>
      <c r="B8" s="17"/>
      <c r="C8" s="17">
        <v>1382</v>
      </c>
    </row>
    <row r="9" spans="1:3">
      <c r="A9" s="19" t="s">
        <v>492</v>
      </c>
      <c r="B9" s="17">
        <v>406</v>
      </c>
      <c r="C9" s="17"/>
    </row>
    <row r="10" spans="1:3">
      <c r="A10" s="19" t="s">
        <v>426</v>
      </c>
      <c r="B10" s="17">
        <v>82</v>
      </c>
      <c r="C10" s="17"/>
    </row>
    <row r="11" spans="1:3">
      <c r="A11" s="16" t="s">
        <v>126</v>
      </c>
      <c r="B11" s="17">
        <v>1185</v>
      </c>
      <c r="C11" s="17">
        <v>1674</v>
      </c>
    </row>
    <row r="12" spans="1:3">
      <c r="A12" s="20">
        <v>44075</v>
      </c>
      <c r="B12" s="17">
        <v>1185</v>
      </c>
      <c r="C12" s="17">
        <v>1674</v>
      </c>
    </row>
    <row r="13" spans="1:3">
      <c r="A13" s="19" t="s">
        <v>1047</v>
      </c>
      <c r="B13" s="17">
        <v>376</v>
      </c>
      <c r="C13" s="17">
        <v>1674</v>
      </c>
    </row>
    <row r="14" spans="1:3">
      <c r="A14" s="19" t="s">
        <v>459</v>
      </c>
      <c r="B14" s="17">
        <v>87</v>
      </c>
      <c r="C14" s="17"/>
    </row>
    <row r="15" spans="1:3">
      <c r="A15" s="19" t="s">
        <v>403</v>
      </c>
      <c r="B15" s="17">
        <v>722</v>
      </c>
      <c r="C15" s="17"/>
    </row>
    <row r="16" spans="1:3">
      <c r="A16" s="16" t="s">
        <v>89</v>
      </c>
      <c r="B16" s="17">
        <v>8532</v>
      </c>
      <c r="C16" s="17">
        <v>194448</v>
      </c>
    </row>
    <row r="17" spans="1:3">
      <c r="A17" s="20">
        <v>43983</v>
      </c>
      <c r="B17" s="17">
        <v>7831</v>
      </c>
      <c r="C17" s="17">
        <v>193882</v>
      </c>
    </row>
    <row r="18" spans="1:3">
      <c r="A18" s="19" t="s">
        <v>298</v>
      </c>
      <c r="B18" s="17">
        <v>90</v>
      </c>
      <c r="C18" s="17"/>
    </row>
    <row r="19" spans="1:3">
      <c r="A19" s="19" t="s">
        <v>236</v>
      </c>
      <c r="B19" s="17">
        <v>278</v>
      </c>
      <c r="C19" s="17">
        <v>10229</v>
      </c>
    </row>
    <row r="20" spans="1:3">
      <c r="A20" s="19" t="s">
        <v>112</v>
      </c>
      <c r="B20" s="17">
        <v>877</v>
      </c>
      <c r="C20" s="17">
        <v>51669</v>
      </c>
    </row>
    <row r="21" spans="1:3">
      <c r="A21" s="19" t="s">
        <v>507</v>
      </c>
      <c r="B21" s="17">
        <v>130</v>
      </c>
      <c r="C21" s="17">
        <v>12899</v>
      </c>
    </row>
    <row r="22" spans="1:3">
      <c r="A22" s="19" t="s">
        <v>179</v>
      </c>
      <c r="B22" s="17">
        <v>160</v>
      </c>
      <c r="C22" s="17">
        <v>8658</v>
      </c>
    </row>
    <row r="23" spans="1:3">
      <c r="A23" s="19" t="s">
        <v>275</v>
      </c>
      <c r="B23" s="17">
        <v>756</v>
      </c>
      <c r="C23" s="17">
        <v>69</v>
      </c>
    </row>
    <row r="24" spans="1:3">
      <c r="A24" s="19" t="s">
        <v>270</v>
      </c>
      <c r="B24" s="17"/>
      <c r="C24" s="17">
        <v>6286</v>
      </c>
    </row>
    <row r="25" spans="1:3">
      <c r="A25" s="19" t="s">
        <v>498</v>
      </c>
      <c r="B25" s="17">
        <v>37</v>
      </c>
      <c r="C25" s="17">
        <v>1887</v>
      </c>
    </row>
    <row r="26" spans="1:3">
      <c r="A26" s="19" t="s">
        <v>147</v>
      </c>
      <c r="B26" s="17">
        <v>13</v>
      </c>
      <c r="C26" s="17"/>
    </row>
    <row r="27" spans="1:3">
      <c r="A27" s="19" t="s">
        <v>540</v>
      </c>
      <c r="B27" s="17">
        <v>253</v>
      </c>
      <c r="C27" s="17">
        <v>2366</v>
      </c>
    </row>
    <row r="28" spans="1:3">
      <c r="A28" s="19" t="s">
        <v>105</v>
      </c>
      <c r="B28" s="17">
        <v>1618</v>
      </c>
      <c r="C28" s="17"/>
    </row>
    <row r="29" spans="1:3">
      <c r="A29" s="19" t="s">
        <v>483</v>
      </c>
      <c r="B29" s="17">
        <v>9</v>
      </c>
      <c r="C29" s="17">
        <v>2646</v>
      </c>
    </row>
    <row r="30" spans="1:3">
      <c r="A30" s="19" t="s">
        <v>228</v>
      </c>
      <c r="B30" s="17">
        <v>1437</v>
      </c>
      <c r="C30" s="17">
        <v>43508</v>
      </c>
    </row>
    <row r="31" spans="1:3">
      <c r="A31" s="19" t="s">
        <v>492</v>
      </c>
      <c r="B31" s="17">
        <v>124</v>
      </c>
      <c r="C31" s="17"/>
    </row>
    <row r="32" spans="1:3">
      <c r="A32" s="19" t="s">
        <v>117</v>
      </c>
      <c r="B32" s="17">
        <v>266</v>
      </c>
      <c r="C32" s="17">
        <v>16713</v>
      </c>
    </row>
    <row r="33" spans="1:3">
      <c r="A33" s="19" t="s">
        <v>602</v>
      </c>
      <c r="B33" s="17">
        <v>23</v>
      </c>
      <c r="C33" s="17">
        <v>6674</v>
      </c>
    </row>
    <row r="34" spans="1:3">
      <c r="A34" s="19" t="s">
        <v>363</v>
      </c>
      <c r="B34" s="17">
        <v>68</v>
      </c>
      <c r="C34" s="17">
        <v>238</v>
      </c>
    </row>
    <row r="35" spans="1:3">
      <c r="A35" s="19" t="s">
        <v>293</v>
      </c>
      <c r="B35" s="17">
        <v>3</v>
      </c>
      <c r="C35" s="17">
        <v>8042</v>
      </c>
    </row>
    <row r="36" spans="1:3">
      <c r="A36" s="19" t="s">
        <v>171</v>
      </c>
      <c r="B36" s="17">
        <v>1348</v>
      </c>
      <c r="C36" s="17">
        <v>2343</v>
      </c>
    </row>
    <row r="37" spans="1:3">
      <c r="A37" s="19" t="s">
        <v>142</v>
      </c>
      <c r="B37" s="17">
        <v>341</v>
      </c>
      <c r="C37" s="17">
        <v>4472</v>
      </c>
    </row>
    <row r="38" spans="1:3">
      <c r="A38" s="19" t="s">
        <v>433</v>
      </c>
      <c r="B38" s="17"/>
      <c r="C38" s="17">
        <v>15183</v>
      </c>
    </row>
    <row r="39" spans="1:3">
      <c r="A39" s="20">
        <v>44075</v>
      </c>
      <c r="B39" s="17">
        <v>701</v>
      </c>
      <c r="C39" s="17">
        <v>566</v>
      </c>
    </row>
    <row r="40" spans="1:3">
      <c r="A40" s="19" t="s">
        <v>652</v>
      </c>
      <c r="B40" s="17">
        <v>701</v>
      </c>
      <c r="C40" s="17">
        <v>566</v>
      </c>
    </row>
    <row r="41" spans="1:3">
      <c r="A41" s="16" t="s">
        <v>2531</v>
      </c>
      <c r="B41" s="17">
        <v>10354</v>
      </c>
      <c r="C41" s="17">
        <v>197504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Magnum Production Formulas</vt:lpstr>
      <vt:lpstr>Magnum All Permits</vt:lpstr>
      <vt:lpstr>Magnum Drilled by County</vt:lpstr>
      <vt:lpstr>Latest Oil and Gas Active Wells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Mishaun Bhakta</dc:creator>
  <cp:lastModifiedBy>Mishaun Bhakta</cp:lastModifiedBy>
  <dcterms:created xsi:type="dcterms:W3CDTF">2021-01-27T16:29:58Z</dcterms:created>
  <dcterms:modified xsi:type="dcterms:W3CDTF">2021-01-28T20:55:09Z</dcterms:modified>
</cp:coreProperties>
</file>