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87ABC71C-4C34-4C1B-9720-DED5C985182A}" xr6:coauthVersionLast="45" xr6:coauthVersionMax="45" xr10:uidLastSave="{00000000-0000-0000-0000-000000000000}"/>
  <bookViews>
    <workbookView xWindow="-120" yWindow="-120" windowWidth="29040" windowHeight="15840" tabRatio="663" firstSheet="23" activeTab="27"/>
  </bookViews>
  <sheets>
    <sheet name="April 2017" sheetId="64" r:id="rId1"/>
    <sheet name="May 2017" sheetId="56" r:id="rId2"/>
    <sheet name="June 2017" sheetId="57" r:id="rId3"/>
    <sheet name="July 2017" sheetId="58" r:id="rId4"/>
    <sheet name="March 2018" sheetId="66" r:id="rId5"/>
    <sheet name="April 2018" sheetId="67" r:id="rId6"/>
    <sheet name="May 2018" sheetId="68" r:id="rId7"/>
    <sheet name="June 2018" sheetId="69" r:id="rId8"/>
    <sheet name="July 2018" sheetId="70" r:id="rId9"/>
    <sheet name="August 2018" sheetId="71" r:id="rId10"/>
    <sheet name="September 2018" sheetId="72" r:id="rId11"/>
    <sheet name="October 2018" sheetId="73" r:id="rId12"/>
    <sheet name="November 2018" sheetId="74" r:id="rId13"/>
    <sheet name="December 2018" sheetId="75" r:id="rId14"/>
    <sheet name="January 2019" sheetId="76" r:id="rId15"/>
    <sheet name="February 2019" sheetId="77" r:id="rId16"/>
    <sheet name="March 2019" sheetId="78" r:id="rId17"/>
    <sheet name="April 2019" sheetId="79" r:id="rId18"/>
    <sheet name="May 2019" sheetId="80" r:id="rId19"/>
    <sheet name="June 2019" sheetId="81" r:id="rId20"/>
    <sheet name="July 2019" sheetId="82" r:id="rId21"/>
    <sheet name="August 2019" sheetId="83" r:id="rId22"/>
    <sheet name="September 2019" sheetId="84" r:id="rId23"/>
    <sheet name="October 2019" sheetId="85" r:id="rId24"/>
    <sheet name="November 2019" sheetId="86" r:id="rId25"/>
    <sheet name="December 2019" sheetId="87" r:id="rId26"/>
    <sheet name="January 2020" sheetId="88" r:id="rId27"/>
    <sheet name="February 2020" sheetId="89" r:id="rId28"/>
    <sheet name="March 2020" sheetId="90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0" i="90" l="1"/>
  <c r="Q61" i="90"/>
  <c r="P60" i="90"/>
  <c r="P61" i="90"/>
  <c r="O60" i="90"/>
  <c r="O61" i="90"/>
  <c r="M57" i="90"/>
  <c r="J57" i="90"/>
  <c r="G57" i="90"/>
  <c r="D57" i="90"/>
  <c r="N57" i="90"/>
  <c r="M56" i="90"/>
  <c r="J56" i="90"/>
  <c r="G56" i="90"/>
  <c r="D56" i="90"/>
  <c r="N56" i="90"/>
  <c r="M55" i="90"/>
  <c r="J55" i="90"/>
  <c r="G55" i="90"/>
  <c r="D55" i="90"/>
  <c r="M54" i="90"/>
  <c r="J54" i="90"/>
  <c r="G54" i="90"/>
  <c r="D54" i="90"/>
  <c r="M53" i="90"/>
  <c r="J53" i="90"/>
  <c r="G53" i="90"/>
  <c r="D53" i="90"/>
  <c r="M52" i="90"/>
  <c r="J52" i="90"/>
  <c r="G52" i="90"/>
  <c r="D52" i="90"/>
  <c r="M51" i="90"/>
  <c r="J51" i="90"/>
  <c r="G51" i="90"/>
  <c r="D51" i="90"/>
  <c r="M50" i="90"/>
  <c r="J50" i="90"/>
  <c r="G50" i="90"/>
  <c r="D50" i="90"/>
  <c r="M49" i="90"/>
  <c r="J49" i="90"/>
  <c r="G49" i="90"/>
  <c r="D49" i="90"/>
  <c r="M48" i="90"/>
  <c r="J48" i="90"/>
  <c r="G48" i="90"/>
  <c r="D48" i="90"/>
  <c r="M47" i="90"/>
  <c r="J47" i="90"/>
  <c r="G47" i="90"/>
  <c r="D47" i="90"/>
  <c r="M46" i="90"/>
  <c r="J46" i="90"/>
  <c r="G46" i="90"/>
  <c r="D46" i="90"/>
  <c r="M45" i="90"/>
  <c r="J45" i="90"/>
  <c r="G45" i="90"/>
  <c r="D45" i="90"/>
  <c r="M44" i="90"/>
  <c r="J44" i="90"/>
  <c r="G44" i="90"/>
  <c r="D44" i="90"/>
  <c r="M43" i="90"/>
  <c r="J43" i="90"/>
  <c r="G43" i="90"/>
  <c r="D43" i="90"/>
  <c r="M42" i="90"/>
  <c r="J42" i="90"/>
  <c r="G42" i="90"/>
  <c r="D42" i="90"/>
  <c r="M41" i="90"/>
  <c r="J41" i="90"/>
  <c r="G41" i="90"/>
  <c r="D41" i="90"/>
  <c r="M40" i="90"/>
  <c r="J40" i="90"/>
  <c r="G40" i="90"/>
  <c r="D40" i="90"/>
  <c r="M39" i="90"/>
  <c r="J39" i="90"/>
  <c r="G39" i="90"/>
  <c r="D39" i="90"/>
  <c r="M38" i="90"/>
  <c r="J38" i="90"/>
  <c r="G38" i="90"/>
  <c r="D38" i="90"/>
  <c r="M37" i="90"/>
  <c r="J37" i="90"/>
  <c r="G37" i="90"/>
  <c r="D37" i="90"/>
  <c r="M36" i="90"/>
  <c r="J36" i="90"/>
  <c r="G36" i="90"/>
  <c r="D36" i="90"/>
  <c r="M35" i="90"/>
  <c r="J35" i="90"/>
  <c r="G35" i="90"/>
  <c r="D35" i="90"/>
  <c r="M34" i="90"/>
  <c r="J34" i="90"/>
  <c r="G34" i="90"/>
  <c r="D34" i="90"/>
  <c r="M33" i="90"/>
  <c r="J33" i="90"/>
  <c r="G33" i="90"/>
  <c r="D33" i="90"/>
  <c r="M32" i="90"/>
  <c r="J32" i="90"/>
  <c r="G32" i="90"/>
  <c r="D32" i="90"/>
  <c r="M31" i="90"/>
  <c r="J31" i="90"/>
  <c r="G31" i="90"/>
  <c r="D31" i="90"/>
  <c r="M30" i="90"/>
  <c r="J30" i="90"/>
  <c r="G30" i="90"/>
  <c r="D30" i="90"/>
  <c r="M29" i="90"/>
  <c r="J29" i="90"/>
  <c r="G29" i="90"/>
  <c r="D29" i="90"/>
  <c r="M28" i="90"/>
  <c r="J28" i="90"/>
  <c r="G28" i="90"/>
  <c r="D28" i="90"/>
  <c r="M27" i="90"/>
  <c r="J27" i="90"/>
  <c r="G27" i="90"/>
  <c r="D27" i="90"/>
  <c r="N43" i="89"/>
  <c r="G27" i="89"/>
  <c r="Q60" i="89"/>
  <c r="Q61" i="89"/>
  <c r="P60" i="89"/>
  <c r="P61" i="89"/>
  <c r="O60" i="89"/>
  <c r="O61" i="89"/>
  <c r="M57" i="89"/>
  <c r="J57" i="89"/>
  <c r="G57" i="89"/>
  <c r="D57" i="89"/>
  <c r="M56" i="89"/>
  <c r="J56" i="89"/>
  <c r="G56" i="89"/>
  <c r="D56" i="89"/>
  <c r="N56" i="89"/>
  <c r="M55" i="89"/>
  <c r="J55" i="89"/>
  <c r="G55" i="89"/>
  <c r="D55" i="89"/>
  <c r="M54" i="89"/>
  <c r="J54" i="89"/>
  <c r="G54" i="89"/>
  <c r="D54" i="89"/>
  <c r="M53" i="89"/>
  <c r="J53" i="89"/>
  <c r="G53" i="89"/>
  <c r="D53" i="89"/>
  <c r="M52" i="89"/>
  <c r="J52" i="89"/>
  <c r="G52" i="89"/>
  <c r="D52" i="89"/>
  <c r="M51" i="89"/>
  <c r="J51" i="89"/>
  <c r="G51" i="89"/>
  <c r="D51" i="89"/>
  <c r="M50" i="89"/>
  <c r="J50" i="89"/>
  <c r="G50" i="89"/>
  <c r="D50" i="89"/>
  <c r="M49" i="89"/>
  <c r="J49" i="89"/>
  <c r="G49" i="89"/>
  <c r="D49" i="89"/>
  <c r="M48" i="89"/>
  <c r="J48" i="89"/>
  <c r="G48" i="89"/>
  <c r="D48" i="89"/>
  <c r="M47" i="89"/>
  <c r="J47" i="89"/>
  <c r="G47" i="89"/>
  <c r="D47" i="89"/>
  <c r="N47" i="89"/>
  <c r="M46" i="89"/>
  <c r="J46" i="89"/>
  <c r="G46" i="89"/>
  <c r="D46" i="89"/>
  <c r="M45" i="89"/>
  <c r="J45" i="89"/>
  <c r="G45" i="89"/>
  <c r="D45" i="89"/>
  <c r="M44" i="89"/>
  <c r="J44" i="89"/>
  <c r="G44" i="89"/>
  <c r="D44" i="89"/>
  <c r="M43" i="89"/>
  <c r="J43" i="89"/>
  <c r="G43" i="89"/>
  <c r="D43" i="89"/>
  <c r="M42" i="89"/>
  <c r="J42" i="89"/>
  <c r="G42" i="89"/>
  <c r="D42" i="89"/>
  <c r="M41" i="89"/>
  <c r="J41" i="89"/>
  <c r="G41" i="89"/>
  <c r="N41" i="89"/>
  <c r="D41" i="89"/>
  <c r="M40" i="89"/>
  <c r="J40" i="89"/>
  <c r="G40" i="89"/>
  <c r="D40" i="89"/>
  <c r="M39" i="89"/>
  <c r="J39" i="89"/>
  <c r="G39" i="89"/>
  <c r="D39" i="89"/>
  <c r="M38" i="89"/>
  <c r="J38" i="89"/>
  <c r="G38" i="89"/>
  <c r="D38" i="89"/>
  <c r="M37" i="89"/>
  <c r="J37" i="89"/>
  <c r="G37" i="89"/>
  <c r="D37" i="89"/>
  <c r="M36" i="89"/>
  <c r="J36" i="89"/>
  <c r="G36" i="89"/>
  <c r="D36" i="89"/>
  <c r="M35" i="89"/>
  <c r="J35" i="89"/>
  <c r="G35" i="89"/>
  <c r="D35" i="89"/>
  <c r="N35" i="89"/>
  <c r="M34" i="89"/>
  <c r="J34" i="89"/>
  <c r="G34" i="89"/>
  <c r="D34" i="89"/>
  <c r="N34" i="89"/>
  <c r="M33" i="89"/>
  <c r="J33" i="89"/>
  <c r="G33" i="89"/>
  <c r="D33" i="89"/>
  <c r="M32" i="89"/>
  <c r="J32" i="89"/>
  <c r="G32" i="89"/>
  <c r="D32" i="89"/>
  <c r="M31" i="89"/>
  <c r="J31" i="89"/>
  <c r="G31" i="89"/>
  <c r="D31" i="89"/>
  <c r="N31" i="89"/>
  <c r="M30" i="89"/>
  <c r="J30" i="89"/>
  <c r="G30" i="89"/>
  <c r="D30" i="89"/>
  <c r="N30" i="89"/>
  <c r="M29" i="89"/>
  <c r="J29" i="89"/>
  <c r="G29" i="89"/>
  <c r="D29" i="89"/>
  <c r="M28" i="89"/>
  <c r="J28" i="89"/>
  <c r="G28" i="89"/>
  <c r="D28" i="89"/>
  <c r="M27" i="89"/>
  <c r="J27" i="89"/>
  <c r="D27" i="89"/>
  <c r="N57" i="89"/>
  <c r="N27" i="89"/>
  <c r="Q60" i="88"/>
  <c r="Q61" i="88"/>
  <c r="P60" i="88"/>
  <c r="O60" i="88"/>
  <c r="O61" i="88"/>
  <c r="Q59" i="88"/>
  <c r="P59" i="88"/>
  <c r="P61" i="88"/>
  <c r="O59" i="88"/>
  <c r="M57" i="88"/>
  <c r="J57" i="88"/>
  <c r="G57" i="88"/>
  <c r="D57" i="88"/>
  <c r="M56" i="88"/>
  <c r="J56" i="88"/>
  <c r="G56" i="88"/>
  <c r="D56" i="88"/>
  <c r="M55" i="88"/>
  <c r="J55" i="88"/>
  <c r="G55" i="88"/>
  <c r="D55" i="88"/>
  <c r="M54" i="88"/>
  <c r="J54" i="88"/>
  <c r="G54" i="88"/>
  <c r="D54" i="88"/>
  <c r="M53" i="88"/>
  <c r="J53" i="88"/>
  <c r="G53" i="88"/>
  <c r="D53" i="88"/>
  <c r="M52" i="88"/>
  <c r="J52" i="88"/>
  <c r="G52" i="88"/>
  <c r="D52" i="88"/>
  <c r="M51" i="88"/>
  <c r="J51" i="88"/>
  <c r="G51" i="88"/>
  <c r="D51" i="88"/>
  <c r="M50" i="88"/>
  <c r="J50" i="88"/>
  <c r="G50" i="88"/>
  <c r="D50" i="88"/>
  <c r="M49" i="88"/>
  <c r="J49" i="88"/>
  <c r="G49" i="88"/>
  <c r="D49" i="88"/>
  <c r="M48" i="88"/>
  <c r="J48" i="88"/>
  <c r="G48" i="88"/>
  <c r="D48" i="88"/>
  <c r="M47" i="88"/>
  <c r="J47" i="88"/>
  <c r="G47" i="88"/>
  <c r="D47" i="88"/>
  <c r="M46" i="88"/>
  <c r="J46" i="88"/>
  <c r="G46" i="88"/>
  <c r="D46" i="88"/>
  <c r="M45" i="88"/>
  <c r="J45" i="88"/>
  <c r="G45" i="88"/>
  <c r="D45" i="88"/>
  <c r="N45" i="88"/>
  <c r="M44" i="88"/>
  <c r="J44" i="88"/>
  <c r="G44" i="88"/>
  <c r="D44" i="88"/>
  <c r="M43" i="88"/>
  <c r="J43" i="88"/>
  <c r="G43" i="88"/>
  <c r="D43" i="88"/>
  <c r="M42" i="88"/>
  <c r="J42" i="88"/>
  <c r="G42" i="88"/>
  <c r="D42" i="88"/>
  <c r="N42" i="88"/>
  <c r="M41" i="88"/>
  <c r="J41" i="88"/>
  <c r="G41" i="88"/>
  <c r="D41" i="88"/>
  <c r="N41" i="88"/>
  <c r="M40" i="88"/>
  <c r="J40" i="88"/>
  <c r="G40" i="88"/>
  <c r="D40" i="88"/>
  <c r="M39" i="88"/>
  <c r="J39" i="88"/>
  <c r="G39" i="88"/>
  <c r="D39" i="88"/>
  <c r="M38" i="88"/>
  <c r="J38" i="88"/>
  <c r="G38" i="88"/>
  <c r="D38" i="88"/>
  <c r="N38" i="88"/>
  <c r="M37" i="88"/>
  <c r="J37" i="88"/>
  <c r="G37" i="88"/>
  <c r="D37" i="88"/>
  <c r="M36" i="88"/>
  <c r="J36" i="88"/>
  <c r="G36" i="88"/>
  <c r="D36" i="88"/>
  <c r="N36" i="88"/>
  <c r="M35" i="88"/>
  <c r="J35" i="88"/>
  <c r="G35" i="88"/>
  <c r="D35" i="88"/>
  <c r="N35" i="88"/>
  <c r="M34" i="88"/>
  <c r="J34" i="88"/>
  <c r="G34" i="88"/>
  <c r="D34" i="88"/>
  <c r="M33" i="88"/>
  <c r="J33" i="88"/>
  <c r="G33" i="88"/>
  <c r="D33" i="88"/>
  <c r="N33" i="88"/>
  <c r="M32" i="88"/>
  <c r="J32" i="88"/>
  <c r="G32" i="88"/>
  <c r="D32" i="88"/>
  <c r="M31" i="88"/>
  <c r="J31" i="88"/>
  <c r="G31" i="88"/>
  <c r="D31" i="88"/>
  <c r="M30" i="88"/>
  <c r="J30" i="88"/>
  <c r="G30" i="88"/>
  <c r="D30" i="88"/>
  <c r="M29" i="88"/>
  <c r="J29" i="88"/>
  <c r="G29" i="88"/>
  <c r="D29" i="88"/>
  <c r="M28" i="88"/>
  <c r="J28" i="88"/>
  <c r="G28" i="88"/>
  <c r="D28" i="88"/>
  <c r="M27" i="88"/>
  <c r="J27" i="88"/>
  <c r="G27" i="88"/>
  <c r="D27" i="88"/>
  <c r="N27" i="88"/>
  <c r="N30" i="88"/>
  <c r="Q60" i="87"/>
  <c r="Q61" i="87"/>
  <c r="P60" i="87"/>
  <c r="P61" i="87"/>
  <c r="O60" i="87"/>
  <c r="Q59" i="87"/>
  <c r="P59" i="87"/>
  <c r="O59" i="87"/>
  <c r="O61" i="87"/>
  <c r="M57" i="87"/>
  <c r="J57" i="87"/>
  <c r="G57" i="87"/>
  <c r="D57" i="87"/>
  <c r="N57" i="87"/>
  <c r="M56" i="87"/>
  <c r="J56" i="87"/>
  <c r="G56" i="87"/>
  <c r="D56" i="87"/>
  <c r="M55" i="87"/>
  <c r="J55" i="87"/>
  <c r="G55" i="87"/>
  <c r="N55" i="87"/>
  <c r="D55" i="87"/>
  <c r="M54" i="87"/>
  <c r="J54" i="87"/>
  <c r="G54" i="87"/>
  <c r="N54" i="87"/>
  <c r="D54" i="87"/>
  <c r="M53" i="87"/>
  <c r="J53" i="87"/>
  <c r="G53" i="87"/>
  <c r="D53" i="87"/>
  <c r="M52" i="87"/>
  <c r="J52" i="87"/>
  <c r="G52" i="87"/>
  <c r="D52" i="87"/>
  <c r="M51" i="87"/>
  <c r="J51" i="87"/>
  <c r="G51" i="87"/>
  <c r="N51" i="87"/>
  <c r="D51" i="87"/>
  <c r="M50" i="87"/>
  <c r="J50" i="87"/>
  <c r="G50" i="87"/>
  <c r="N50" i="87"/>
  <c r="D50" i="87"/>
  <c r="M49" i="87"/>
  <c r="J49" i="87"/>
  <c r="G49" i="87"/>
  <c r="D49" i="87"/>
  <c r="M48" i="87"/>
  <c r="J48" i="87"/>
  <c r="G48" i="87"/>
  <c r="D48" i="87"/>
  <c r="M47" i="87"/>
  <c r="J47" i="87"/>
  <c r="G47" i="87"/>
  <c r="N47" i="87"/>
  <c r="D47" i="87"/>
  <c r="M46" i="87"/>
  <c r="J46" i="87"/>
  <c r="G46" i="87"/>
  <c r="N46" i="87"/>
  <c r="D46" i="87"/>
  <c r="M45" i="87"/>
  <c r="J45" i="87"/>
  <c r="G45" i="87"/>
  <c r="D45" i="87"/>
  <c r="M44" i="87"/>
  <c r="J44" i="87"/>
  <c r="G44" i="87"/>
  <c r="D44" i="87"/>
  <c r="M43" i="87"/>
  <c r="J43" i="87"/>
  <c r="G43" i="87"/>
  <c r="D43" i="87"/>
  <c r="N43" i="87"/>
  <c r="M42" i="87"/>
  <c r="J42" i="87"/>
  <c r="G42" i="87"/>
  <c r="D42" i="87"/>
  <c r="N42" i="87"/>
  <c r="M41" i="87"/>
  <c r="J41" i="87"/>
  <c r="G41" i="87"/>
  <c r="D41" i="87"/>
  <c r="N41" i="87"/>
  <c r="M40" i="87"/>
  <c r="J40" i="87"/>
  <c r="G40" i="87"/>
  <c r="D40" i="87"/>
  <c r="N40" i="87"/>
  <c r="M39" i="87"/>
  <c r="J39" i="87"/>
  <c r="G39" i="87"/>
  <c r="D39" i="87"/>
  <c r="N39" i="87"/>
  <c r="M38" i="87"/>
  <c r="J38" i="87"/>
  <c r="G38" i="87"/>
  <c r="N38" i="87"/>
  <c r="D38" i="87"/>
  <c r="M37" i="87"/>
  <c r="J37" i="87"/>
  <c r="G37" i="87"/>
  <c r="D37" i="87"/>
  <c r="M36" i="87"/>
  <c r="J36" i="87"/>
  <c r="N36" i="87"/>
  <c r="G36" i="87"/>
  <c r="D36" i="87"/>
  <c r="M35" i="87"/>
  <c r="J35" i="87"/>
  <c r="G35" i="87"/>
  <c r="D35" i="87"/>
  <c r="M34" i="87"/>
  <c r="J34" i="87"/>
  <c r="G34" i="87"/>
  <c r="D34" i="87"/>
  <c r="M33" i="87"/>
  <c r="J33" i="87"/>
  <c r="G33" i="87"/>
  <c r="D33" i="87"/>
  <c r="N33" i="87"/>
  <c r="M32" i="87"/>
  <c r="J32" i="87"/>
  <c r="N32" i="87"/>
  <c r="G32" i="87"/>
  <c r="D32" i="87"/>
  <c r="M31" i="87"/>
  <c r="J31" i="87"/>
  <c r="G31" i="87"/>
  <c r="D31" i="87"/>
  <c r="N31" i="87"/>
  <c r="M30" i="87"/>
  <c r="J30" i="87"/>
  <c r="G30" i="87"/>
  <c r="D30" i="87"/>
  <c r="M29" i="87"/>
  <c r="J29" i="87"/>
  <c r="N29" i="87"/>
  <c r="G29" i="87"/>
  <c r="D29" i="87"/>
  <c r="M28" i="87"/>
  <c r="J28" i="87"/>
  <c r="N28" i="87"/>
  <c r="G28" i="87"/>
  <c r="D28" i="87"/>
  <c r="M27" i="87"/>
  <c r="J27" i="87"/>
  <c r="G27" i="87"/>
  <c r="D27" i="87"/>
  <c r="D55" i="86"/>
  <c r="N55" i="86"/>
  <c r="J43" i="86"/>
  <c r="N43" i="86"/>
  <c r="O33" i="86"/>
  <c r="O59" i="86"/>
  <c r="Q60" i="86"/>
  <c r="Q61" i="86"/>
  <c r="P60" i="86"/>
  <c r="O60" i="86"/>
  <c r="O61" i="86"/>
  <c r="Q59" i="86"/>
  <c r="P59" i="86"/>
  <c r="M57" i="86"/>
  <c r="J57" i="86"/>
  <c r="G57" i="86"/>
  <c r="D57" i="86"/>
  <c r="M56" i="86"/>
  <c r="J56" i="86"/>
  <c r="G56" i="86"/>
  <c r="N56" i="86"/>
  <c r="D56" i="86"/>
  <c r="M55" i="86"/>
  <c r="J55" i="86"/>
  <c r="G55" i="86"/>
  <c r="M54" i="86"/>
  <c r="J54" i="86"/>
  <c r="G54" i="86"/>
  <c r="D54" i="86"/>
  <c r="M53" i="86"/>
  <c r="J53" i="86"/>
  <c r="G53" i="86"/>
  <c r="D53" i="86"/>
  <c r="M52" i="86"/>
  <c r="J52" i="86"/>
  <c r="G52" i="86"/>
  <c r="D52" i="86"/>
  <c r="M51" i="86"/>
  <c r="J51" i="86"/>
  <c r="G51" i="86"/>
  <c r="N51" i="86"/>
  <c r="D51" i="86"/>
  <c r="M50" i="86"/>
  <c r="J50" i="86"/>
  <c r="G50" i="86"/>
  <c r="D50" i="86"/>
  <c r="M49" i="86"/>
  <c r="J49" i="86"/>
  <c r="G49" i="86"/>
  <c r="D49" i="86"/>
  <c r="M48" i="86"/>
  <c r="J48" i="86"/>
  <c r="G48" i="86"/>
  <c r="D48" i="86"/>
  <c r="M47" i="86"/>
  <c r="J47" i="86"/>
  <c r="G47" i="86"/>
  <c r="D47" i="86"/>
  <c r="N47" i="86"/>
  <c r="M46" i="86"/>
  <c r="J46" i="86"/>
  <c r="G46" i="86"/>
  <c r="D46" i="86"/>
  <c r="N46" i="86"/>
  <c r="M45" i="86"/>
  <c r="J45" i="86"/>
  <c r="G45" i="86"/>
  <c r="D45" i="86"/>
  <c r="N45" i="86"/>
  <c r="M44" i="86"/>
  <c r="J44" i="86"/>
  <c r="G44" i="86"/>
  <c r="D44" i="86"/>
  <c r="N44" i="86"/>
  <c r="M43" i="86"/>
  <c r="G43" i="86"/>
  <c r="D43" i="86"/>
  <c r="M42" i="86"/>
  <c r="J42" i="86"/>
  <c r="G42" i="86"/>
  <c r="D42" i="86"/>
  <c r="N42" i="86"/>
  <c r="M41" i="86"/>
  <c r="J41" i="86"/>
  <c r="G41" i="86"/>
  <c r="D41" i="86"/>
  <c r="N41" i="86"/>
  <c r="M40" i="86"/>
  <c r="J40" i="86"/>
  <c r="G40" i="86"/>
  <c r="D40" i="86"/>
  <c r="M39" i="86"/>
  <c r="J39" i="86"/>
  <c r="G39" i="86"/>
  <c r="D39" i="86"/>
  <c r="M38" i="86"/>
  <c r="J38" i="86"/>
  <c r="G38" i="86"/>
  <c r="D38" i="86"/>
  <c r="N38" i="86"/>
  <c r="M37" i="86"/>
  <c r="J37" i="86"/>
  <c r="G37" i="86"/>
  <c r="D37" i="86"/>
  <c r="N37" i="86"/>
  <c r="M36" i="86"/>
  <c r="J36" i="86"/>
  <c r="G36" i="86"/>
  <c r="D36" i="86"/>
  <c r="N36" i="86"/>
  <c r="M35" i="86"/>
  <c r="J35" i="86"/>
  <c r="G35" i="86"/>
  <c r="D35" i="86"/>
  <c r="N35" i="86"/>
  <c r="M34" i="86"/>
  <c r="J34" i="86"/>
  <c r="G34" i="86"/>
  <c r="D34" i="86"/>
  <c r="N34" i="86"/>
  <c r="M33" i="86"/>
  <c r="J33" i="86"/>
  <c r="G33" i="86"/>
  <c r="D33" i="86"/>
  <c r="N33" i="86"/>
  <c r="M32" i="86"/>
  <c r="J32" i="86"/>
  <c r="G32" i="86"/>
  <c r="D32" i="86"/>
  <c r="N32" i="86"/>
  <c r="M31" i="86"/>
  <c r="J31" i="86"/>
  <c r="G31" i="86"/>
  <c r="N31" i="86"/>
  <c r="D31" i="86"/>
  <c r="M30" i="86"/>
  <c r="J30" i="86"/>
  <c r="N30" i="86"/>
  <c r="G30" i="86"/>
  <c r="D30" i="86"/>
  <c r="M29" i="86"/>
  <c r="J29" i="86"/>
  <c r="G29" i="86"/>
  <c r="D29" i="86"/>
  <c r="M28" i="86"/>
  <c r="J28" i="86"/>
  <c r="G28" i="86"/>
  <c r="N28" i="86"/>
  <c r="D28" i="86"/>
  <c r="M27" i="86"/>
  <c r="J27" i="86"/>
  <c r="G27" i="86"/>
  <c r="D27" i="86"/>
  <c r="N57" i="86"/>
  <c r="D49" i="85"/>
  <c r="Q60" i="85"/>
  <c r="Q61" i="85"/>
  <c r="P60" i="85"/>
  <c r="P61" i="85"/>
  <c r="O60" i="85"/>
  <c r="O61" i="85"/>
  <c r="Q59" i="85"/>
  <c r="P59" i="85"/>
  <c r="O59" i="85"/>
  <c r="M57" i="85"/>
  <c r="J57" i="85"/>
  <c r="G57" i="85"/>
  <c r="D57" i="85"/>
  <c r="N57" i="85"/>
  <c r="M56" i="85"/>
  <c r="J56" i="85"/>
  <c r="N56" i="85"/>
  <c r="G56" i="85"/>
  <c r="D56" i="85"/>
  <c r="M55" i="85"/>
  <c r="J55" i="85"/>
  <c r="G55" i="85"/>
  <c r="D55" i="85"/>
  <c r="N55" i="85"/>
  <c r="M54" i="85"/>
  <c r="J54" i="85"/>
  <c r="G54" i="85"/>
  <c r="D54" i="85"/>
  <c r="M53" i="85"/>
  <c r="J53" i="85"/>
  <c r="G53" i="85"/>
  <c r="D53" i="85"/>
  <c r="N53" i="85"/>
  <c r="M52" i="85"/>
  <c r="J52" i="85"/>
  <c r="G52" i="85"/>
  <c r="D52" i="85"/>
  <c r="N52" i="85"/>
  <c r="M51" i="85"/>
  <c r="J51" i="85"/>
  <c r="G51" i="85"/>
  <c r="D51" i="85"/>
  <c r="N51" i="85"/>
  <c r="M50" i="85"/>
  <c r="J50" i="85"/>
  <c r="G50" i="85"/>
  <c r="D50" i="85"/>
  <c r="N50" i="85"/>
  <c r="M49" i="85"/>
  <c r="J49" i="85"/>
  <c r="G49" i="85"/>
  <c r="M48" i="85"/>
  <c r="J48" i="85"/>
  <c r="G48" i="85"/>
  <c r="D48" i="85"/>
  <c r="M47" i="85"/>
  <c r="J47" i="85"/>
  <c r="N47" i="85"/>
  <c r="G47" i="85"/>
  <c r="D47" i="85"/>
  <c r="M46" i="85"/>
  <c r="J46" i="85"/>
  <c r="G46" i="85"/>
  <c r="D46" i="85"/>
  <c r="N46" i="85"/>
  <c r="M45" i="85"/>
  <c r="J45" i="85"/>
  <c r="G45" i="85"/>
  <c r="D45" i="85"/>
  <c r="N45" i="85"/>
  <c r="M44" i="85"/>
  <c r="J44" i="85"/>
  <c r="G44" i="85"/>
  <c r="D44" i="85"/>
  <c r="N44" i="85"/>
  <c r="M43" i="85"/>
  <c r="J43" i="85"/>
  <c r="G43" i="85"/>
  <c r="D43" i="85"/>
  <c r="M42" i="85"/>
  <c r="J42" i="85"/>
  <c r="G42" i="85"/>
  <c r="D42" i="85"/>
  <c r="M41" i="85"/>
  <c r="J41" i="85"/>
  <c r="G41" i="85"/>
  <c r="N41" i="85"/>
  <c r="D41" i="85"/>
  <c r="M40" i="85"/>
  <c r="J40" i="85"/>
  <c r="G40" i="85"/>
  <c r="D40" i="85"/>
  <c r="M39" i="85"/>
  <c r="J39" i="85"/>
  <c r="G39" i="85"/>
  <c r="N39" i="85"/>
  <c r="D39" i="85"/>
  <c r="M38" i="85"/>
  <c r="J38" i="85"/>
  <c r="G38" i="85"/>
  <c r="D38" i="85"/>
  <c r="M37" i="85"/>
  <c r="J37" i="85"/>
  <c r="G37" i="85"/>
  <c r="D37" i="85"/>
  <c r="M36" i="85"/>
  <c r="J36" i="85"/>
  <c r="G36" i="85"/>
  <c r="N36" i="85"/>
  <c r="D36" i="85"/>
  <c r="M35" i="85"/>
  <c r="J35" i="85"/>
  <c r="G35" i="85"/>
  <c r="D35" i="85"/>
  <c r="M34" i="85"/>
  <c r="J34" i="85"/>
  <c r="N34" i="85"/>
  <c r="G34" i="85"/>
  <c r="D34" i="85"/>
  <c r="M33" i="85"/>
  <c r="J33" i="85"/>
  <c r="G33" i="85"/>
  <c r="D33" i="85"/>
  <c r="M32" i="85"/>
  <c r="J32" i="85"/>
  <c r="G32" i="85"/>
  <c r="D32" i="85"/>
  <c r="M31" i="85"/>
  <c r="J31" i="85"/>
  <c r="G31" i="85"/>
  <c r="D31" i="85"/>
  <c r="N31" i="85"/>
  <c r="M30" i="85"/>
  <c r="J30" i="85"/>
  <c r="G30" i="85"/>
  <c r="D30" i="85"/>
  <c r="N30" i="85"/>
  <c r="M29" i="85"/>
  <c r="J29" i="85"/>
  <c r="G29" i="85"/>
  <c r="D29" i="85"/>
  <c r="M28" i="85"/>
  <c r="J28" i="85"/>
  <c r="N28" i="85"/>
  <c r="G28" i="85"/>
  <c r="D28" i="85"/>
  <c r="M27" i="85"/>
  <c r="J27" i="85"/>
  <c r="N27" i="85"/>
  <c r="G27" i="85"/>
  <c r="D27" i="85"/>
  <c r="N48" i="85"/>
  <c r="D55" i="84"/>
  <c r="J48" i="84"/>
  <c r="Q60" i="84"/>
  <c r="P60" i="84"/>
  <c r="P61" i="84"/>
  <c r="O60" i="84"/>
  <c r="O61" i="84"/>
  <c r="Q59" i="84"/>
  <c r="P59" i="84"/>
  <c r="O59" i="84"/>
  <c r="M57" i="84"/>
  <c r="J57" i="84"/>
  <c r="G57" i="84"/>
  <c r="D57" i="84"/>
  <c r="N57" i="84"/>
  <c r="M56" i="84"/>
  <c r="J56" i="84"/>
  <c r="G56" i="84"/>
  <c r="D56" i="84"/>
  <c r="N56" i="84"/>
  <c r="M55" i="84"/>
  <c r="J55" i="84"/>
  <c r="G55" i="84"/>
  <c r="M54" i="84"/>
  <c r="J54" i="84"/>
  <c r="G54" i="84"/>
  <c r="D54" i="84"/>
  <c r="M53" i="84"/>
  <c r="J53" i="84"/>
  <c r="G53" i="84"/>
  <c r="D53" i="84"/>
  <c r="M52" i="84"/>
  <c r="J52" i="84"/>
  <c r="G52" i="84"/>
  <c r="D52" i="84"/>
  <c r="M51" i="84"/>
  <c r="J51" i="84"/>
  <c r="G51" i="84"/>
  <c r="D51" i="84"/>
  <c r="N51" i="84"/>
  <c r="M50" i="84"/>
  <c r="J50" i="84"/>
  <c r="G50" i="84"/>
  <c r="D50" i="84"/>
  <c r="M49" i="84"/>
  <c r="J49" i="84"/>
  <c r="G49" i="84"/>
  <c r="N49" i="84"/>
  <c r="D49" i="84"/>
  <c r="M48" i="84"/>
  <c r="G48" i="84"/>
  <c r="D48" i="84"/>
  <c r="N48" i="84"/>
  <c r="M47" i="84"/>
  <c r="J47" i="84"/>
  <c r="G47" i="84"/>
  <c r="D47" i="84"/>
  <c r="M46" i="84"/>
  <c r="J46" i="84"/>
  <c r="G46" i="84"/>
  <c r="D46" i="84"/>
  <c r="M45" i="84"/>
  <c r="J45" i="84"/>
  <c r="G45" i="84"/>
  <c r="D45" i="84"/>
  <c r="N45" i="84"/>
  <c r="M44" i="84"/>
  <c r="J44" i="84"/>
  <c r="G44" i="84"/>
  <c r="N44" i="84"/>
  <c r="D44" i="84"/>
  <c r="M43" i="84"/>
  <c r="J43" i="84"/>
  <c r="G43" i="84"/>
  <c r="N43" i="84"/>
  <c r="D43" i="84"/>
  <c r="M42" i="84"/>
  <c r="J42" i="84"/>
  <c r="N42" i="84"/>
  <c r="G42" i="84"/>
  <c r="D42" i="84"/>
  <c r="M41" i="84"/>
  <c r="J41" i="84"/>
  <c r="G41" i="84"/>
  <c r="D41" i="84"/>
  <c r="M40" i="84"/>
  <c r="J40" i="84"/>
  <c r="G40" i="84"/>
  <c r="D40" i="84"/>
  <c r="M39" i="84"/>
  <c r="J39" i="84"/>
  <c r="G39" i="84"/>
  <c r="D39" i="84"/>
  <c r="N39" i="84"/>
  <c r="M38" i="84"/>
  <c r="J38" i="84"/>
  <c r="G38" i="84"/>
  <c r="D38" i="84"/>
  <c r="N38" i="84"/>
  <c r="M37" i="84"/>
  <c r="J37" i="84"/>
  <c r="G37" i="84"/>
  <c r="N37" i="84"/>
  <c r="D37" i="84"/>
  <c r="M36" i="84"/>
  <c r="J36" i="84"/>
  <c r="G36" i="84"/>
  <c r="N36" i="84"/>
  <c r="D36" i="84"/>
  <c r="M35" i="84"/>
  <c r="J35" i="84"/>
  <c r="G35" i="84"/>
  <c r="D35" i="84"/>
  <c r="M34" i="84"/>
  <c r="J34" i="84"/>
  <c r="N34" i="84"/>
  <c r="G34" i="84"/>
  <c r="D34" i="84"/>
  <c r="M33" i="84"/>
  <c r="J33" i="84"/>
  <c r="N33" i="84"/>
  <c r="G33" i="84"/>
  <c r="D33" i="84"/>
  <c r="M32" i="84"/>
  <c r="J32" i="84"/>
  <c r="N32" i="84"/>
  <c r="G32" i="84"/>
  <c r="D32" i="84"/>
  <c r="M31" i="84"/>
  <c r="J31" i="84"/>
  <c r="G31" i="84"/>
  <c r="D31" i="84"/>
  <c r="N31" i="84"/>
  <c r="M30" i="84"/>
  <c r="J30" i="84"/>
  <c r="G30" i="84"/>
  <c r="N30" i="84"/>
  <c r="D30" i="84"/>
  <c r="M29" i="84"/>
  <c r="J29" i="84"/>
  <c r="G29" i="84"/>
  <c r="D29" i="84"/>
  <c r="M28" i="84"/>
  <c r="J28" i="84"/>
  <c r="G28" i="84"/>
  <c r="D28" i="84"/>
  <c r="M27" i="84"/>
  <c r="J27" i="84"/>
  <c r="G27" i="84"/>
  <c r="N27" i="84"/>
  <c r="D27" i="84"/>
  <c r="M29" i="83"/>
  <c r="Q60" i="83"/>
  <c r="Q61" i="83"/>
  <c r="P60" i="83"/>
  <c r="O60" i="83"/>
  <c r="O61" i="83"/>
  <c r="Q59" i="83"/>
  <c r="P59" i="83"/>
  <c r="P61" i="83"/>
  <c r="O59" i="83"/>
  <c r="M57" i="83"/>
  <c r="J57" i="83"/>
  <c r="G57" i="83"/>
  <c r="D57" i="83"/>
  <c r="M56" i="83"/>
  <c r="J56" i="83"/>
  <c r="G56" i="83"/>
  <c r="D56" i="83"/>
  <c r="M55" i="83"/>
  <c r="J55" i="83"/>
  <c r="G55" i="83"/>
  <c r="N55" i="83"/>
  <c r="D55" i="83"/>
  <c r="M54" i="83"/>
  <c r="J54" i="83"/>
  <c r="N54" i="83"/>
  <c r="G54" i="83"/>
  <c r="D54" i="83"/>
  <c r="M53" i="83"/>
  <c r="J53" i="83"/>
  <c r="N53" i="83"/>
  <c r="G53" i="83"/>
  <c r="D53" i="83"/>
  <c r="M52" i="83"/>
  <c r="J52" i="83"/>
  <c r="G52" i="83"/>
  <c r="D52" i="83"/>
  <c r="M51" i="83"/>
  <c r="J51" i="83"/>
  <c r="G51" i="83"/>
  <c r="D51" i="83"/>
  <c r="M50" i="83"/>
  <c r="J50" i="83"/>
  <c r="N50" i="83"/>
  <c r="G50" i="83"/>
  <c r="D50" i="83"/>
  <c r="M49" i="83"/>
  <c r="J49" i="83"/>
  <c r="G49" i="83"/>
  <c r="D49" i="83"/>
  <c r="M48" i="83"/>
  <c r="J48" i="83"/>
  <c r="G48" i="83"/>
  <c r="D48" i="83"/>
  <c r="M47" i="83"/>
  <c r="J47" i="83"/>
  <c r="G47" i="83"/>
  <c r="D47" i="83"/>
  <c r="M46" i="83"/>
  <c r="J46" i="83"/>
  <c r="N46" i="83"/>
  <c r="G46" i="83"/>
  <c r="D46" i="83"/>
  <c r="M45" i="83"/>
  <c r="J45" i="83"/>
  <c r="G45" i="83"/>
  <c r="D45" i="83"/>
  <c r="M44" i="83"/>
  <c r="J44" i="83"/>
  <c r="G44" i="83"/>
  <c r="D44" i="83"/>
  <c r="M43" i="83"/>
  <c r="J43" i="83"/>
  <c r="G43" i="83"/>
  <c r="D43" i="83"/>
  <c r="M42" i="83"/>
  <c r="J42" i="83"/>
  <c r="G42" i="83"/>
  <c r="N42" i="83"/>
  <c r="D42" i="83"/>
  <c r="M41" i="83"/>
  <c r="J41" i="83"/>
  <c r="N41" i="83"/>
  <c r="G41" i="83"/>
  <c r="D41" i="83"/>
  <c r="M40" i="83"/>
  <c r="J40" i="83"/>
  <c r="G40" i="83"/>
  <c r="D40" i="83"/>
  <c r="M39" i="83"/>
  <c r="J39" i="83"/>
  <c r="G39" i="83"/>
  <c r="D39" i="83"/>
  <c r="M38" i="83"/>
  <c r="J38" i="83"/>
  <c r="G38" i="83"/>
  <c r="D38" i="83"/>
  <c r="N38" i="83"/>
  <c r="M37" i="83"/>
  <c r="J37" i="83"/>
  <c r="G37" i="83"/>
  <c r="N37" i="83"/>
  <c r="D37" i="83"/>
  <c r="M36" i="83"/>
  <c r="J36" i="83"/>
  <c r="G36" i="83"/>
  <c r="D36" i="83"/>
  <c r="N36" i="83"/>
  <c r="M35" i="83"/>
  <c r="J35" i="83"/>
  <c r="G35" i="83"/>
  <c r="D35" i="83"/>
  <c r="N35" i="83"/>
  <c r="M34" i="83"/>
  <c r="J34" i="83"/>
  <c r="G34" i="83"/>
  <c r="D34" i="83"/>
  <c r="N34" i="83"/>
  <c r="M33" i="83"/>
  <c r="J33" i="83"/>
  <c r="G33" i="83"/>
  <c r="D33" i="83"/>
  <c r="N33" i="83"/>
  <c r="M32" i="83"/>
  <c r="J32" i="83"/>
  <c r="G32" i="83"/>
  <c r="N32" i="83"/>
  <c r="D32" i="83"/>
  <c r="M31" i="83"/>
  <c r="J31" i="83"/>
  <c r="G31" i="83"/>
  <c r="N31" i="83"/>
  <c r="D31" i="83"/>
  <c r="M30" i="83"/>
  <c r="J30" i="83"/>
  <c r="G30" i="83"/>
  <c r="D30" i="83"/>
  <c r="J29" i="83"/>
  <c r="G29" i="83"/>
  <c r="N29" i="83"/>
  <c r="D29" i="83"/>
  <c r="M28" i="83"/>
  <c r="J28" i="83"/>
  <c r="G28" i="83"/>
  <c r="N28" i="83"/>
  <c r="D28" i="83"/>
  <c r="M27" i="83"/>
  <c r="J27" i="83"/>
  <c r="G27" i="83"/>
  <c r="N27" i="83"/>
  <c r="D27" i="83"/>
  <c r="J57" i="82"/>
  <c r="J32" i="82"/>
  <c r="Q60" i="82"/>
  <c r="Q61" i="82"/>
  <c r="P60" i="82"/>
  <c r="P61" i="82"/>
  <c r="O60" i="82"/>
  <c r="Q59" i="82"/>
  <c r="P59" i="82"/>
  <c r="O59" i="82"/>
  <c r="O61" i="82"/>
  <c r="M57" i="82"/>
  <c r="G57" i="82"/>
  <c r="D57" i="82"/>
  <c r="M56" i="82"/>
  <c r="J56" i="82"/>
  <c r="G56" i="82"/>
  <c r="D56" i="82"/>
  <c r="N56" i="82"/>
  <c r="M55" i="82"/>
  <c r="J55" i="82"/>
  <c r="G55" i="82"/>
  <c r="N55" i="82"/>
  <c r="D55" i="82"/>
  <c r="M54" i="82"/>
  <c r="J54" i="82"/>
  <c r="G54" i="82"/>
  <c r="D54" i="82"/>
  <c r="M53" i="82"/>
  <c r="J53" i="82"/>
  <c r="G53" i="82"/>
  <c r="N53" i="82"/>
  <c r="D53" i="82"/>
  <c r="M52" i="82"/>
  <c r="J52" i="82"/>
  <c r="G52" i="82"/>
  <c r="D52" i="82"/>
  <c r="M51" i="82"/>
  <c r="J51" i="82"/>
  <c r="N51" i="82"/>
  <c r="G51" i="82"/>
  <c r="D51" i="82"/>
  <c r="M50" i="82"/>
  <c r="J50" i="82"/>
  <c r="G50" i="82"/>
  <c r="D50" i="82"/>
  <c r="N50" i="82"/>
  <c r="M49" i="82"/>
  <c r="J49" i="82"/>
  <c r="G49" i="82"/>
  <c r="D49" i="82"/>
  <c r="M48" i="82"/>
  <c r="J48" i="82"/>
  <c r="G48" i="82"/>
  <c r="D48" i="82"/>
  <c r="N48" i="82"/>
  <c r="M47" i="82"/>
  <c r="J47" i="82"/>
  <c r="G47" i="82"/>
  <c r="D47" i="82"/>
  <c r="N47" i="82"/>
  <c r="M46" i="82"/>
  <c r="J46" i="82"/>
  <c r="G46" i="82"/>
  <c r="N46" i="82"/>
  <c r="D46" i="82"/>
  <c r="M45" i="82"/>
  <c r="J45" i="82"/>
  <c r="N45" i="82"/>
  <c r="G45" i="82"/>
  <c r="D45" i="82"/>
  <c r="M44" i="82"/>
  <c r="J44" i="82"/>
  <c r="G44" i="82"/>
  <c r="D44" i="82"/>
  <c r="M43" i="82"/>
  <c r="J43" i="82"/>
  <c r="G43" i="82"/>
  <c r="D43" i="82"/>
  <c r="M42" i="82"/>
  <c r="J42" i="82"/>
  <c r="N42" i="82"/>
  <c r="G42" i="82"/>
  <c r="D42" i="82"/>
  <c r="M41" i="82"/>
  <c r="J41" i="82"/>
  <c r="G41" i="82"/>
  <c r="D41" i="82"/>
  <c r="M40" i="82"/>
  <c r="J40" i="82"/>
  <c r="G40" i="82"/>
  <c r="D40" i="82"/>
  <c r="N40" i="82"/>
  <c r="M39" i="82"/>
  <c r="J39" i="82"/>
  <c r="G39" i="82"/>
  <c r="N39" i="82"/>
  <c r="D39" i="82"/>
  <c r="M38" i="82"/>
  <c r="J38" i="82"/>
  <c r="G38" i="82"/>
  <c r="N38" i="82"/>
  <c r="D38" i="82"/>
  <c r="M37" i="82"/>
  <c r="J37" i="82"/>
  <c r="N37" i="82"/>
  <c r="G37" i="82"/>
  <c r="D37" i="82"/>
  <c r="M36" i="82"/>
  <c r="J36" i="82"/>
  <c r="G36" i="82"/>
  <c r="D36" i="82"/>
  <c r="M35" i="82"/>
  <c r="J35" i="82"/>
  <c r="G35" i="82"/>
  <c r="N35" i="82"/>
  <c r="D35" i="82"/>
  <c r="M34" i="82"/>
  <c r="J34" i="82"/>
  <c r="G34" i="82"/>
  <c r="D34" i="82"/>
  <c r="M33" i="82"/>
  <c r="J33" i="82"/>
  <c r="G33" i="82"/>
  <c r="D33" i="82"/>
  <c r="M32" i="82"/>
  <c r="G32" i="82"/>
  <c r="N32" i="82"/>
  <c r="D32" i="82"/>
  <c r="M31" i="82"/>
  <c r="J31" i="82"/>
  <c r="G31" i="82"/>
  <c r="N31" i="82"/>
  <c r="D31" i="82"/>
  <c r="M30" i="82"/>
  <c r="J30" i="82"/>
  <c r="N30" i="82"/>
  <c r="G30" i="82"/>
  <c r="D30" i="82"/>
  <c r="M29" i="82"/>
  <c r="J29" i="82"/>
  <c r="G29" i="82"/>
  <c r="D29" i="82"/>
  <c r="M28" i="82"/>
  <c r="J28" i="82"/>
  <c r="N28" i="82"/>
  <c r="G28" i="82"/>
  <c r="D28" i="82"/>
  <c r="M27" i="82"/>
  <c r="J27" i="82"/>
  <c r="N27" i="82"/>
  <c r="G27" i="82"/>
  <c r="D27" i="82"/>
  <c r="M54" i="80"/>
  <c r="J54" i="80"/>
  <c r="N54" i="80"/>
  <c r="G54" i="80"/>
  <c r="D54" i="80"/>
  <c r="Q60" i="81"/>
  <c r="Q61" i="81"/>
  <c r="P60" i="81"/>
  <c r="P61" i="81"/>
  <c r="O60" i="81"/>
  <c r="O61" i="81"/>
  <c r="Q59" i="81"/>
  <c r="P59" i="81"/>
  <c r="O59" i="81"/>
  <c r="M57" i="81"/>
  <c r="J57" i="81"/>
  <c r="G57" i="81"/>
  <c r="D57" i="81"/>
  <c r="N57" i="81"/>
  <c r="M56" i="81"/>
  <c r="J56" i="81"/>
  <c r="G56" i="81"/>
  <c r="N56" i="81"/>
  <c r="D56" i="81"/>
  <c r="M55" i="81"/>
  <c r="J55" i="81"/>
  <c r="G55" i="81"/>
  <c r="N55" i="81"/>
  <c r="D55" i="81"/>
  <c r="M54" i="81"/>
  <c r="J54" i="81"/>
  <c r="G54" i="81"/>
  <c r="N54" i="81"/>
  <c r="D54" i="81"/>
  <c r="M53" i="81"/>
  <c r="J53" i="81"/>
  <c r="G53" i="81"/>
  <c r="D53" i="81"/>
  <c r="M52" i="81"/>
  <c r="J52" i="81"/>
  <c r="G52" i="81"/>
  <c r="D52" i="81"/>
  <c r="M51" i="81"/>
  <c r="J51" i="81"/>
  <c r="G51" i="81"/>
  <c r="D51" i="81"/>
  <c r="M50" i="81"/>
  <c r="J50" i="81"/>
  <c r="G50" i="81"/>
  <c r="D50" i="81"/>
  <c r="M49" i="81"/>
  <c r="J49" i="81"/>
  <c r="G49" i="81"/>
  <c r="D49" i="81"/>
  <c r="N49" i="81"/>
  <c r="M48" i="81"/>
  <c r="J48" i="81"/>
  <c r="G48" i="81"/>
  <c r="D48" i="81"/>
  <c r="N48" i="81"/>
  <c r="M47" i="81"/>
  <c r="J47" i="81"/>
  <c r="G47" i="81"/>
  <c r="D47" i="81"/>
  <c r="N47" i="81"/>
  <c r="M46" i="81"/>
  <c r="J46" i="81"/>
  <c r="G46" i="81"/>
  <c r="D46" i="81"/>
  <c r="N46" i="81"/>
  <c r="M45" i="81"/>
  <c r="J45" i="81"/>
  <c r="G45" i="81"/>
  <c r="D45" i="81"/>
  <c r="N45" i="81"/>
  <c r="M44" i="81"/>
  <c r="J44" i="81"/>
  <c r="G44" i="81"/>
  <c r="D44" i="81"/>
  <c r="M43" i="81"/>
  <c r="J43" i="81"/>
  <c r="G43" i="81"/>
  <c r="D43" i="81"/>
  <c r="N43" i="81"/>
  <c r="M42" i="81"/>
  <c r="J42" i="81"/>
  <c r="G42" i="81"/>
  <c r="D42" i="81"/>
  <c r="N42" i="81"/>
  <c r="M41" i="81"/>
  <c r="J41" i="81"/>
  <c r="G41" i="81"/>
  <c r="D41" i="81"/>
  <c r="N41" i="81"/>
  <c r="M40" i="81"/>
  <c r="J40" i="81"/>
  <c r="G40" i="81"/>
  <c r="N40" i="81"/>
  <c r="D40" i="81"/>
  <c r="M39" i="81"/>
  <c r="J39" i="81"/>
  <c r="G39" i="81"/>
  <c r="N39" i="81"/>
  <c r="D39" i="81"/>
  <c r="M38" i="81"/>
  <c r="J38" i="81"/>
  <c r="G38" i="81"/>
  <c r="D38" i="81"/>
  <c r="M37" i="81"/>
  <c r="J37" i="81"/>
  <c r="G37" i="81"/>
  <c r="N37" i="81"/>
  <c r="D37" i="81"/>
  <c r="M36" i="81"/>
  <c r="J36" i="81"/>
  <c r="G36" i="81"/>
  <c r="N36" i="81"/>
  <c r="D36" i="81"/>
  <c r="M35" i="81"/>
  <c r="J35" i="81"/>
  <c r="G35" i="81"/>
  <c r="N35" i="81"/>
  <c r="D35" i="81"/>
  <c r="M34" i="81"/>
  <c r="J34" i="81"/>
  <c r="G34" i="81"/>
  <c r="N34" i="81"/>
  <c r="D34" i="81"/>
  <c r="M33" i="81"/>
  <c r="J33" i="81"/>
  <c r="G33" i="81"/>
  <c r="N33" i="81"/>
  <c r="D33" i="81"/>
  <c r="M32" i="81"/>
  <c r="J32" i="81"/>
  <c r="G32" i="81"/>
  <c r="N32" i="81"/>
  <c r="D32" i="81"/>
  <c r="M31" i="81"/>
  <c r="J31" i="81"/>
  <c r="G31" i="81"/>
  <c r="D31" i="81"/>
  <c r="M30" i="81"/>
  <c r="J30" i="81"/>
  <c r="G30" i="81"/>
  <c r="N30" i="81"/>
  <c r="D30" i="81"/>
  <c r="M29" i="81"/>
  <c r="J29" i="81"/>
  <c r="G29" i="81"/>
  <c r="N29" i="81"/>
  <c r="D29" i="81"/>
  <c r="M28" i="81"/>
  <c r="J28" i="81"/>
  <c r="G28" i="81"/>
  <c r="N28" i="81"/>
  <c r="D28" i="81"/>
  <c r="M27" i="81"/>
  <c r="J27" i="81"/>
  <c r="G27" i="81"/>
  <c r="D27" i="81"/>
  <c r="N27" i="81"/>
  <c r="M43" i="80"/>
  <c r="Q60" i="80"/>
  <c r="Q61" i="80"/>
  <c r="P60" i="80"/>
  <c r="P61" i="80"/>
  <c r="O60" i="80"/>
  <c r="O61" i="80"/>
  <c r="Q59" i="80"/>
  <c r="P59" i="80"/>
  <c r="O59" i="80"/>
  <c r="M57" i="80"/>
  <c r="J57" i="80"/>
  <c r="G57" i="80"/>
  <c r="D57" i="80"/>
  <c r="N57" i="80"/>
  <c r="M56" i="80"/>
  <c r="J56" i="80"/>
  <c r="G56" i="80"/>
  <c r="D56" i="80"/>
  <c r="N56" i="80"/>
  <c r="M55" i="80"/>
  <c r="J55" i="80"/>
  <c r="G55" i="80"/>
  <c r="N55" i="80"/>
  <c r="D55" i="80"/>
  <c r="M53" i="80"/>
  <c r="J53" i="80"/>
  <c r="G53" i="80"/>
  <c r="D53" i="80"/>
  <c r="N53" i="80"/>
  <c r="M52" i="80"/>
  <c r="J52" i="80"/>
  <c r="G52" i="80"/>
  <c r="D52" i="80"/>
  <c r="N52" i="80"/>
  <c r="M51" i="80"/>
  <c r="J51" i="80"/>
  <c r="N51" i="80"/>
  <c r="G51" i="80"/>
  <c r="D51" i="80"/>
  <c r="M50" i="80"/>
  <c r="J50" i="80"/>
  <c r="G50" i="80"/>
  <c r="D50" i="80"/>
  <c r="M49" i="80"/>
  <c r="J49" i="80"/>
  <c r="G49" i="80"/>
  <c r="D49" i="80"/>
  <c r="N49" i="80"/>
  <c r="M48" i="80"/>
  <c r="J48" i="80"/>
  <c r="G48" i="80"/>
  <c r="D48" i="80"/>
  <c r="N48" i="80"/>
  <c r="M47" i="80"/>
  <c r="J47" i="80"/>
  <c r="G47" i="80"/>
  <c r="D47" i="80"/>
  <c r="N47" i="80"/>
  <c r="M46" i="80"/>
  <c r="J46" i="80"/>
  <c r="G46" i="80"/>
  <c r="D46" i="80"/>
  <c r="N46" i="80"/>
  <c r="M45" i="80"/>
  <c r="J45" i="80"/>
  <c r="N45" i="80"/>
  <c r="G45" i="80"/>
  <c r="D45" i="80"/>
  <c r="M44" i="80"/>
  <c r="J44" i="80"/>
  <c r="G44" i="80"/>
  <c r="D44" i="80"/>
  <c r="J43" i="80"/>
  <c r="G43" i="80"/>
  <c r="D43" i="80"/>
  <c r="M42" i="80"/>
  <c r="J42" i="80"/>
  <c r="G42" i="80"/>
  <c r="D42" i="80"/>
  <c r="M41" i="80"/>
  <c r="J41" i="80"/>
  <c r="G41" i="80"/>
  <c r="N41" i="80"/>
  <c r="D41" i="80"/>
  <c r="M40" i="80"/>
  <c r="J40" i="80"/>
  <c r="G40" i="80"/>
  <c r="D40" i="80"/>
  <c r="M39" i="80"/>
  <c r="J39" i="80"/>
  <c r="G39" i="80"/>
  <c r="N39" i="80"/>
  <c r="D39" i="80"/>
  <c r="M38" i="80"/>
  <c r="J38" i="80"/>
  <c r="G38" i="80"/>
  <c r="D38" i="80"/>
  <c r="M37" i="80"/>
  <c r="J37" i="80"/>
  <c r="G37" i="80"/>
  <c r="N37" i="80"/>
  <c r="D37" i="80"/>
  <c r="M36" i="80"/>
  <c r="J36" i="80"/>
  <c r="G36" i="80"/>
  <c r="N36" i="80"/>
  <c r="D36" i="80"/>
  <c r="M35" i="80"/>
  <c r="J35" i="80"/>
  <c r="G35" i="80"/>
  <c r="D35" i="80"/>
  <c r="M34" i="80"/>
  <c r="J34" i="80"/>
  <c r="G34" i="80"/>
  <c r="D34" i="80"/>
  <c r="M33" i="80"/>
  <c r="J33" i="80"/>
  <c r="G33" i="80"/>
  <c r="N33" i="80"/>
  <c r="D33" i="80"/>
  <c r="M32" i="80"/>
  <c r="J32" i="80"/>
  <c r="G32" i="80"/>
  <c r="N32" i="80"/>
  <c r="D32" i="80"/>
  <c r="M31" i="80"/>
  <c r="J31" i="80"/>
  <c r="G31" i="80"/>
  <c r="N31" i="80"/>
  <c r="D31" i="80"/>
  <c r="M30" i="80"/>
  <c r="J30" i="80"/>
  <c r="G30" i="80"/>
  <c r="D30" i="80"/>
  <c r="M29" i="80"/>
  <c r="J29" i="80"/>
  <c r="G29" i="80"/>
  <c r="D29" i="80"/>
  <c r="M28" i="80"/>
  <c r="J28" i="80"/>
  <c r="G28" i="80"/>
  <c r="D28" i="80"/>
  <c r="N28" i="80"/>
  <c r="M27" i="80"/>
  <c r="J27" i="80"/>
  <c r="G27" i="80"/>
  <c r="D27" i="80"/>
  <c r="N27" i="80"/>
  <c r="Q60" i="79"/>
  <c r="Q61" i="79"/>
  <c r="P60" i="79"/>
  <c r="P61" i="79"/>
  <c r="O60" i="79"/>
  <c r="O61" i="79"/>
  <c r="Q59" i="79"/>
  <c r="P59" i="79"/>
  <c r="O59" i="79"/>
  <c r="M57" i="79"/>
  <c r="J57" i="79"/>
  <c r="G57" i="79"/>
  <c r="D57" i="79"/>
  <c r="M56" i="79"/>
  <c r="J56" i="79"/>
  <c r="G56" i="79"/>
  <c r="D56" i="79"/>
  <c r="N56" i="79"/>
  <c r="M55" i="79"/>
  <c r="J55" i="79"/>
  <c r="G55" i="79"/>
  <c r="D55" i="79"/>
  <c r="M54" i="79"/>
  <c r="J54" i="79"/>
  <c r="G54" i="79"/>
  <c r="D54" i="79"/>
  <c r="N54" i="79"/>
  <c r="M53" i="79"/>
  <c r="J53" i="79"/>
  <c r="G53" i="79"/>
  <c r="D53" i="79"/>
  <c r="M52" i="79"/>
  <c r="J52" i="79"/>
  <c r="G52" i="79"/>
  <c r="D52" i="79"/>
  <c r="N52" i="79"/>
  <c r="M51" i="79"/>
  <c r="J51" i="79"/>
  <c r="G51" i="79"/>
  <c r="D51" i="79"/>
  <c r="N51" i="79"/>
  <c r="M50" i="79"/>
  <c r="J50" i="79"/>
  <c r="G50" i="79"/>
  <c r="D50" i="79"/>
  <c r="N50" i="79"/>
  <c r="M49" i="79"/>
  <c r="J49" i="79"/>
  <c r="G49" i="79"/>
  <c r="D49" i="79"/>
  <c r="M48" i="79"/>
  <c r="J48" i="79"/>
  <c r="G48" i="79"/>
  <c r="D48" i="79"/>
  <c r="N48" i="79"/>
  <c r="M47" i="79"/>
  <c r="J47" i="79"/>
  <c r="G47" i="79"/>
  <c r="N47" i="79"/>
  <c r="D47" i="79"/>
  <c r="M46" i="79"/>
  <c r="J46" i="79"/>
  <c r="G46" i="79"/>
  <c r="N46" i="79"/>
  <c r="D46" i="79"/>
  <c r="M45" i="79"/>
  <c r="J45" i="79"/>
  <c r="G45" i="79"/>
  <c r="D45" i="79"/>
  <c r="M44" i="79"/>
  <c r="J44" i="79"/>
  <c r="G44" i="79"/>
  <c r="N44" i="79"/>
  <c r="D44" i="79"/>
  <c r="M43" i="79"/>
  <c r="J43" i="79"/>
  <c r="G43" i="79"/>
  <c r="N43" i="79"/>
  <c r="D43" i="79"/>
  <c r="M42" i="79"/>
  <c r="J42" i="79"/>
  <c r="G42" i="79"/>
  <c r="D42" i="79"/>
  <c r="M41" i="79"/>
  <c r="J41" i="79"/>
  <c r="G41" i="79"/>
  <c r="D41" i="79"/>
  <c r="M40" i="79"/>
  <c r="J40" i="79"/>
  <c r="G40" i="79"/>
  <c r="D40" i="79"/>
  <c r="M39" i="79"/>
  <c r="J39" i="79"/>
  <c r="N39" i="79"/>
  <c r="G39" i="79"/>
  <c r="D39" i="79"/>
  <c r="M38" i="79"/>
  <c r="J38" i="79"/>
  <c r="G38" i="79"/>
  <c r="D38" i="79"/>
  <c r="N38" i="79"/>
  <c r="M37" i="79"/>
  <c r="J37" i="79"/>
  <c r="G37" i="79"/>
  <c r="D37" i="79"/>
  <c r="M36" i="79"/>
  <c r="J36" i="79"/>
  <c r="N36" i="79"/>
  <c r="G36" i="79"/>
  <c r="D36" i="79"/>
  <c r="M35" i="79"/>
  <c r="J35" i="79"/>
  <c r="G35" i="79"/>
  <c r="D35" i="79"/>
  <c r="N35" i="79"/>
  <c r="M34" i="79"/>
  <c r="J34" i="79"/>
  <c r="G34" i="79"/>
  <c r="N34" i="79"/>
  <c r="D34" i="79"/>
  <c r="M33" i="79"/>
  <c r="J33" i="79"/>
  <c r="G33" i="79"/>
  <c r="N33" i="79"/>
  <c r="D33" i="79"/>
  <c r="M32" i="79"/>
  <c r="J32" i="79"/>
  <c r="N32" i="79"/>
  <c r="G32" i="79"/>
  <c r="D32" i="79"/>
  <c r="M31" i="79"/>
  <c r="J31" i="79"/>
  <c r="G31" i="79"/>
  <c r="D31" i="79"/>
  <c r="N31" i="79"/>
  <c r="M30" i="79"/>
  <c r="J30" i="79"/>
  <c r="G30" i="79"/>
  <c r="D30" i="79"/>
  <c r="N30" i="79"/>
  <c r="M29" i="79"/>
  <c r="J29" i="79"/>
  <c r="G29" i="79"/>
  <c r="N29" i="79"/>
  <c r="D29" i="79"/>
  <c r="M28" i="79"/>
  <c r="J28" i="79"/>
  <c r="G28" i="79"/>
  <c r="D28" i="79"/>
  <c r="M27" i="79"/>
  <c r="J27" i="79"/>
  <c r="G27" i="79"/>
  <c r="D27" i="79"/>
  <c r="N27" i="79"/>
  <c r="Q60" i="78"/>
  <c r="Q61" i="78"/>
  <c r="P60" i="78"/>
  <c r="P61" i="78"/>
  <c r="O60" i="78"/>
  <c r="O61" i="78"/>
  <c r="Q59" i="78"/>
  <c r="P59" i="78"/>
  <c r="O59" i="78"/>
  <c r="M57" i="78"/>
  <c r="J57" i="78"/>
  <c r="G57" i="78"/>
  <c r="N57" i="78"/>
  <c r="D57" i="78"/>
  <c r="M56" i="78"/>
  <c r="J56" i="78"/>
  <c r="N56" i="78"/>
  <c r="G56" i="78"/>
  <c r="D56" i="78"/>
  <c r="M55" i="78"/>
  <c r="J55" i="78"/>
  <c r="N55" i="78"/>
  <c r="G55" i="78"/>
  <c r="D55" i="78"/>
  <c r="M54" i="78"/>
  <c r="J54" i="78"/>
  <c r="G54" i="78"/>
  <c r="D54" i="78"/>
  <c r="M53" i="78"/>
  <c r="J53" i="78"/>
  <c r="G53" i="78"/>
  <c r="D53" i="78"/>
  <c r="M52" i="78"/>
  <c r="J52" i="78"/>
  <c r="G52" i="78"/>
  <c r="D52" i="78"/>
  <c r="M51" i="78"/>
  <c r="J51" i="78"/>
  <c r="G51" i="78"/>
  <c r="D51" i="78"/>
  <c r="M50" i="78"/>
  <c r="J50" i="78"/>
  <c r="N50" i="78"/>
  <c r="G50" i="78"/>
  <c r="D50" i="78"/>
  <c r="M49" i="78"/>
  <c r="J49" i="78"/>
  <c r="G49" i="78"/>
  <c r="D49" i="78"/>
  <c r="M48" i="78"/>
  <c r="J48" i="78"/>
  <c r="G48" i="78"/>
  <c r="D48" i="78"/>
  <c r="M47" i="78"/>
  <c r="J47" i="78"/>
  <c r="N47" i="78"/>
  <c r="G47" i="78"/>
  <c r="D47" i="78"/>
  <c r="M46" i="78"/>
  <c r="J46" i="78"/>
  <c r="G46" i="78"/>
  <c r="D46" i="78"/>
  <c r="M45" i="78"/>
  <c r="J45" i="78"/>
  <c r="G45" i="78"/>
  <c r="D45" i="78"/>
  <c r="N45" i="78"/>
  <c r="M44" i="78"/>
  <c r="J44" i="78"/>
  <c r="G44" i="78"/>
  <c r="D44" i="78"/>
  <c r="N44" i="78"/>
  <c r="M43" i="78"/>
  <c r="J43" i="78"/>
  <c r="G43" i="78"/>
  <c r="D43" i="78"/>
  <c r="N43" i="78"/>
  <c r="M42" i="78"/>
  <c r="J42" i="78"/>
  <c r="G42" i="78"/>
  <c r="D42" i="78"/>
  <c r="N42" i="78"/>
  <c r="M41" i="78"/>
  <c r="J41" i="78"/>
  <c r="G41" i="78"/>
  <c r="D41" i="78"/>
  <c r="M40" i="78"/>
  <c r="J40" i="78"/>
  <c r="G40" i="78"/>
  <c r="D40" i="78"/>
  <c r="N40" i="78"/>
  <c r="M39" i="78"/>
  <c r="J39" i="78"/>
  <c r="G39" i="78"/>
  <c r="D39" i="78"/>
  <c r="N39" i="78"/>
  <c r="M38" i="78"/>
  <c r="J38" i="78"/>
  <c r="G38" i="78"/>
  <c r="D38" i="78"/>
  <c r="N38" i="78"/>
  <c r="M37" i="78"/>
  <c r="J37" i="78"/>
  <c r="G37" i="78"/>
  <c r="D37" i="78"/>
  <c r="M36" i="78"/>
  <c r="J36" i="78"/>
  <c r="G36" i="78"/>
  <c r="D36" i="78"/>
  <c r="M35" i="78"/>
  <c r="J35" i="78"/>
  <c r="G35" i="78"/>
  <c r="D35" i="78"/>
  <c r="N35" i="78"/>
  <c r="M34" i="78"/>
  <c r="J34" i="78"/>
  <c r="G34" i="78"/>
  <c r="D34" i="78"/>
  <c r="N34" i="78"/>
  <c r="M33" i="78"/>
  <c r="J33" i="78"/>
  <c r="G33" i="78"/>
  <c r="D33" i="78"/>
  <c r="N33" i="78"/>
  <c r="M32" i="78"/>
  <c r="J32" i="78"/>
  <c r="G32" i="78"/>
  <c r="D32" i="78"/>
  <c r="N32" i="78"/>
  <c r="M31" i="78"/>
  <c r="J31" i="78"/>
  <c r="G31" i="78"/>
  <c r="D31" i="78"/>
  <c r="N31" i="78"/>
  <c r="M30" i="78"/>
  <c r="J30" i="78"/>
  <c r="G30" i="78"/>
  <c r="D30" i="78"/>
  <c r="N30" i="78"/>
  <c r="M29" i="78"/>
  <c r="J29" i="78"/>
  <c r="G29" i="78"/>
  <c r="N29" i="78"/>
  <c r="D29" i="78"/>
  <c r="M28" i="78"/>
  <c r="J28" i="78"/>
  <c r="N28" i="78"/>
  <c r="G28" i="78"/>
  <c r="D28" i="78"/>
  <c r="M27" i="78"/>
  <c r="J27" i="78"/>
  <c r="G27" i="78"/>
  <c r="D27" i="78"/>
  <c r="Q60" i="77"/>
  <c r="Q61" i="77"/>
  <c r="P60" i="77"/>
  <c r="P61" i="77"/>
  <c r="O60" i="77"/>
  <c r="O61" i="77"/>
  <c r="Q59" i="77"/>
  <c r="P59" i="77"/>
  <c r="O59" i="77"/>
  <c r="M57" i="77"/>
  <c r="J57" i="77"/>
  <c r="G57" i="77"/>
  <c r="D57" i="77"/>
  <c r="M56" i="77"/>
  <c r="J56" i="77"/>
  <c r="G56" i="77"/>
  <c r="D56" i="77"/>
  <c r="M55" i="77"/>
  <c r="J55" i="77"/>
  <c r="N55" i="77"/>
  <c r="G55" i="77"/>
  <c r="D55" i="77"/>
  <c r="M54" i="77"/>
  <c r="J54" i="77"/>
  <c r="G54" i="77"/>
  <c r="D54" i="77"/>
  <c r="M53" i="77"/>
  <c r="J53" i="77"/>
  <c r="G53" i="77"/>
  <c r="D53" i="77"/>
  <c r="M52" i="77"/>
  <c r="J52" i="77"/>
  <c r="G52" i="77"/>
  <c r="N52" i="77"/>
  <c r="D52" i="77"/>
  <c r="M51" i="77"/>
  <c r="J51" i="77"/>
  <c r="G51" i="77"/>
  <c r="D51" i="77"/>
  <c r="M50" i="77"/>
  <c r="J50" i="77"/>
  <c r="G50" i="77"/>
  <c r="D50" i="77"/>
  <c r="M49" i="77"/>
  <c r="J49" i="77"/>
  <c r="N49" i="77"/>
  <c r="G49" i="77"/>
  <c r="D49" i="77"/>
  <c r="M48" i="77"/>
  <c r="J48" i="77"/>
  <c r="G48" i="77"/>
  <c r="D48" i="77"/>
  <c r="N48" i="77"/>
  <c r="M47" i="77"/>
  <c r="J47" i="77"/>
  <c r="G47" i="77"/>
  <c r="D47" i="77"/>
  <c r="N47" i="77"/>
  <c r="M46" i="77"/>
  <c r="J46" i="77"/>
  <c r="G46" i="77"/>
  <c r="D46" i="77"/>
  <c r="N46" i="77"/>
  <c r="M45" i="77"/>
  <c r="J45" i="77"/>
  <c r="G45" i="77"/>
  <c r="N45" i="77"/>
  <c r="D45" i="77"/>
  <c r="M44" i="77"/>
  <c r="J44" i="77"/>
  <c r="G44" i="77"/>
  <c r="D44" i="77"/>
  <c r="M43" i="77"/>
  <c r="J43" i="77"/>
  <c r="G43" i="77"/>
  <c r="N43" i="77"/>
  <c r="D43" i="77"/>
  <c r="M42" i="77"/>
  <c r="J42" i="77"/>
  <c r="G42" i="77"/>
  <c r="D42" i="77"/>
  <c r="M41" i="77"/>
  <c r="J41" i="77"/>
  <c r="G41" i="77"/>
  <c r="N41" i="77"/>
  <c r="D41" i="77"/>
  <c r="M40" i="77"/>
  <c r="J40" i="77"/>
  <c r="G40" i="77"/>
  <c r="N40" i="77"/>
  <c r="D40" i="77"/>
  <c r="M39" i="77"/>
  <c r="J39" i="77"/>
  <c r="G39" i="77"/>
  <c r="N39" i="77"/>
  <c r="D39" i="77"/>
  <c r="M38" i="77"/>
  <c r="J38" i="77"/>
  <c r="G38" i="77"/>
  <c r="N38" i="77"/>
  <c r="D38" i="77"/>
  <c r="M37" i="77"/>
  <c r="J37" i="77"/>
  <c r="G37" i="77"/>
  <c r="D37" i="77"/>
  <c r="M36" i="77"/>
  <c r="J36" i="77"/>
  <c r="N36" i="77"/>
  <c r="G36" i="77"/>
  <c r="D36" i="77"/>
  <c r="M35" i="77"/>
  <c r="J35" i="77"/>
  <c r="N35" i="77"/>
  <c r="G35" i="77"/>
  <c r="D35" i="77"/>
  <c r="M34" i="77"/>
  <c r="J34" i="77"/>
  <c r="G34" i="77"/>
  <c r="D34" i="77"/>
  <c r="N34" i="77"/>
  <c r="M33" i="77"/>
  <c r="J33" i="77"/>
  <c r="G33" i="77"/>
  <c r="D33" i="77"/>
  <c r="N33" i="77"/>
  <c r="M32" i="77"/>
  <c r="J32" i="77"/>
  <c r="G32" i="77"/>
  <c r="N32" i="77"/>
  <c r="D32" i="77"/>
  <c r="M31" i="77"/>
  <c r="J31" i="77"/>
  <c r="G31" i="77"/>
  <c r="D31" i="77"/>
  <c r="N31" i="77"/>
  <c r="M30" i="77"/>
  <c r="J30" i="77"/>
  <c r="G30" i="77"/>
  <c r="D30" i="77"/>
  <c r="N30" i="77"/>
  <c r="M29" i="77"/>
  <c r="J29" i="77"/>
  <c r="G29" i="77"/>
  <c r="D29" i="77"/>
  <c r="M28" i="77"/>
  <c r="J28" i="77"/>
  <c r="G28" i="77"/>
  <c r="D28" i="77"/>
  <c r="M27" i="77"/>
  <c r="J27" i="77"/>
  <c r="G27" i="77"/>
  <c r="N27" i="77"/>
  <c r="D27" i="77"/>
  <c r="N57" i="77"/>
  <c r="Q60" i="76"/>
  <c r="Q61" i="76"/>
  <c r="P60" i="76"/>
  <c r="O60" i="76"/>
  <c r="O61" i="76"/>
  <c r="Q59" i="76"/>
  <c r="P59" i="76"/>
  <c r="P61" i="76"/>
  <c r="O59" i="76"/>
  <c r="M57" i="76"/>
  <c r="J57" i="76"/>
  <c r="N57" i="76"/>
  <c r="G57" i="76"/>
  <c r="D57" i="76"/>
  <c r="M56" i="76"/>
  <c r="J56" i="76"/>
  <c r="N56" i="76"/>
  <c r="G56" i="76"/>
  <c r="D56" i="76"/>
  <c r="M55" i="76"/>
  <c r="J55" i="76"/>
  <c r="G55" i="76"/>
  <c r="D55" i="76"/>
  <c r="N55" i="76"/>
  <c r="M54" i="76"/>
  <c r="J54" i="76"/>
  <c r="G54" i="76"/>
  <c r="D54" i="76"/>
  <c r="N54" i="76"/>
  <c r="M53" i="76"/>
  <c r="J53" i="76"/>
  <c r="G53" i="76"/>
  <c r="D53" i="76"/>
  <c r="N53" i="76"/>
  <c r="M52" i="76"/>
  <c r="J52" i="76"/>
  <c r="G52" i="76"/>
  <c r="N52" i="76"/>
  <c r="D52" i="76"/>
  <c r="M51" i="76"/>
  <c r="J51" i="76"/>
  <c r="G51" i="76"/>
  <c r="D51" i="76"/>
  <c r="M50" i="76"/>
  <c r="J50" i="76"/>
  <c r="G50" i="76"/>
  <c r="D50" i="76"/>
  <c r="M49" i="76"/>
  <c r="J49" i="76"/>
  <c r="G49" i="76"/>
  <c r="N49" i="76"/>
  <c r="D49" i="76"/>
  <c r="M48" i="76"/>
  <c r="J48" i="76"/>
  <c r="G48" i="76"/>
  <c r="D48" i="76"/>
  <c r="M47" i="76"/>
  <c r="J47" i="76"/>
  <c r="G47" i="76"/>
  <c r="N47" i="76"/>
  <c r="D47" i="76"/>
  <c r="M46" i="76"/>
  <c r="J46" i="76"/>
  <c r="G46" i="76"/>
  <c r="D46" i="76"/>
  <c r="M45" i="76"/>
  <c r="J45" i="76"/>
  <c r="G45" i="76"/>
  <c r="D45" i="76"/>
  <c r="N45" i="76"/>
  <c r="M44" i="76"/>
  <c r="J44" i="76"/>
  <c r="G44" i="76"/>
  <c r="D44" i="76"/>
  <c r="N44" i="76"/>
  <c r="M43" i="76"/>
  <c r="J43" i="76"/>
  <c r="G43" i="76"/>
  <c r="D43" i="76"/>
  <c r="M42" i="76"/>
  <c r="J42" i="76"/>
  <c r="G42" i="76"/>
  <c r="D42" i="76"/>
  <c r="M41" i="76"/>
  <c r="J41" i="76"/>
  <c r="G41" i="76"/>
  <c r="D41" i="76"/>
  <c r="M40" i="76"/>
  <c r="J40" i="76"/>
  <c r="G40" i="76"/>
  <c r="D40" i="76"/>
  <c r="N40" i="76"/>
  <c r="M39" i="76"/>
  <c r="J39" i="76"/>
  <c r="G39" i="76"/>
  <c r="N39" i="76"/>
  <c r="D39" i="76"/>
  <c r="M38" i="76"/>
  <c r="J38" i="76"/>
  <c r="G38" i="76"/>
  <c r="D38" i="76"/>
  <c r="M37" i="76"/>
  <c r="J37" i="76"/>
  <c r="G37" i="76"/>
  <c r="N37" i="76"/>
  <c r="D37" i="76"/>
  <c r="M36" i="76"/>
  <c r="J36" i="76"/>
  <c r="G36" i="76"/>
  <c r="N36" i="76"/>
  <c r="D36" i="76"/>
  <c r="M35" i="76"/>
  <c r="J35" i="76"/>
  <c r="G35" i="76"/>
  <c r="N35" i="76"/>
  <c r="D35" i="76"/>
  <c r="M34" i="76"/>
  <c r="J34" i="76"/>
  <c r="N34" i="76"/>
  <c r="G34" i="76"/>
  <c r="D34" i="76"/>
  <c r="M33" i="76"/>
  <c r="J33" i="76"/>
  <c r="G33" i="76"/>
  <c r="D33" i="76"/>
  <c r="M32" i="76"/>
  <c r="J32" i="76"/>
  <c r="G32" i="76"/>
  <c r="D32" i="76"/>
  <c r="M31" i="76"/>
  <c r="J31" i="76"/>
  <c r="G31" i="76"/>
  <c r="D31" i="76"/>
  <c r="M30" i="76"/>
  <c r="J30" i="76"/>
  <c r="G30" i="76"/>
  <c r="D30" i="76"/>
  <c r="M29" i="76"/>
  <c r="J29" i="76"/>
  <c r="G29" i="76"/>
  <c r="D29" i="76"/>
  <c r="M28" i="76"/>
  <c r="J28" i="76"/>
  <c r="G28" i="76"/>
  <c r="D28" i="76"/>
  <c r="N28" i="76"/>
  <c r="M27" i="76"/>
  <c r="J27" i="76"/>
  <c r="G27" i="76"/>
  <c r="D27" i="76"/>
  <c r="N27" i="76"/>
  <c r="M51" i="75"/>
  <c r="Q60" i="75"/>
  <c r="Q61" i="75"/>
  <c r="P60" i="75"/>
  <c r="P61" i="75"/>
  <c r="O60" i="75"/>
  <c r="O61" i="75"/>
  <c r="Q59" i="75"/>
  <c r="P59" i="75"/>
  <c r="O59" i="75"/>
  <c r="M57" i="75"/>
  <c r="J57" i="75"/>
  <c r="G57" i="75"/>
  <c r="D57" i="75"/>
  <c r="M56" i="75"/>
  <c r="J56" i="75"/>
  <c r="G56" i="75"/>
  <c r="D56" i="75"/>
  <c r="N56" i="75"/>
  <c r="M55" i="75"/>
  <c r="J55" i="75"/>
  <c r="G55" i="75"/>
  <c r="D55" i="75"/>
  <c r="M54" i="75"/>
  <c r="J54" i="75"/>
  <c r="G54" i="75"/>
  <c r="D54" i="75"/>
  <c r="M53" i="75"/>
  <c r="J53" i="75"/>
  <c r="G53" i="75"/>
  <c r="D53" i="75"/>
  <c r="N53" i="75"/>
  <c r="M52" i="75"/>
  <c r="J52" i="75"/>
  <c r="G52" i="75"/>
  <c r="D52" i="75"/>
  <c r="J51" i="75"/>
  <c r="N51" i="75"/>
  <c r="G51" i="75"/>
  <c r="D51" i="75"/>
  <c r="M50" i="75"/>
  <c r="J50" i="75"/>
  <c r="G50" i="75"/>
  <c r="N50" i="75"/>
  <c r="D50" i="75"/>
  <c r="M49" i="75"/>
  <c r="J49" i="75"/>
  <c r="G49" i="75"/>
  <c r="D49" i="75"/>
  <c r="M48" i="75"/>
  <c r="J48" i="75"/>
  <c r="G48" i="75"/>
  <c r="D48" i="75"/>
  <c r="M47" i="75"/>
  <c r="J47" i="75"/>
  <c r="G47" i="75"/>
  <c r="D47" i="75"/>
  <c r="M46" i="75"/>
  <c r="J46" i="75"/>
  <c r="G46" i="75"/>
  <c r="N46" i="75"/>
  <c r="D46" i="75"/>
  <c r="M45" i="75"/>
  <c r="J45" i="75"/>
  <c r="G45" i="75"/>
  <c r="N45" i="75"/>
  <c r="D45" i="75"/>
  <c r="M44" i="75"/>
  <c r="J44" i="75"/>
  <c r="G44" i="75"/>
  <c r="N44" i="75"/>
  <c r="D44" i="75"/>
  <c r="M43" i="75"/>
  <c r="J43" i="75"/>
  <c r="G43" i="75"/>
  <c r="N43" i="75"/>
  <c r="D43" i="75"/>
  <c r="M42" i="75"/>
  <c r="J42" i="75"/>
  <c r="G42" i="75"/>
  <c r="D42" i="75"/>
  <c r="M41" i="75"/>
  <c r="J41" i="75"/>
  <c r="G41" i="75"/>
  <c r="N41" i="75"/>
  <c r="D41" i="75"/>
  <c r="M40" i="75"/>
  <c r="J40" i="75"/>
  <c r="G40" i="75"/>
  <c r="N40" i="75"/>
  <c r="D40" i="75"/>
  <c r="M39" i="75"/>
  <c r="J39" i="75"/>
  <c r="G39" i="75"/>
  <c r="D39" i="75"/>
  <c r="N39" i="75"/>
  <c r="M38" i="75"/>
  <c r="J38" i="75"/>
  <c r="G38" i="75"/>
  <c r="D38" i="75"/>
  <c r="N38" i="75"/>
  <c r="M37" i="75"/>
  <c r="J37" i="75"/>
  <c r="G37" i="75"/>
  <c r="N37" i="75"/>
  <c r="D37" i="75"/>
  <c r="M36" i="75"/>
  <c r="J36" i="75"/>
  <c r="G36" i="75"/>
  <c r="D36" i="75"/>
  <c r="M35" i="75"/>
  <c r="J35" i="75"/>
  <c r="G35" i="75"/>
  <c r="D35" i="75"/>
  <c r="M34" i="75"/>
  <c r="J34" i="75"/>
  <c r="G34" i="75"/>
  <c r="D34" i="75"/>
  <c r="M33" i="75"/>
  <c r="J33" i="75"/>
  <c r="N33" i="75"/>
  <c r="G33" i="75"/>
  <c r="D33" i="75"/>
  <c r="M32" i="75"/>
  <c r="J32" i="75"/>
  <c r="G32" i="75"/>
  <c r="D32" i="75"/>
  <c r="M31" i="75"/>
  <c r="J31" i="75"/>
  <c r="N31" i="75"/>
  <c r="G31" i="75"/>
  <c r="D31" i="75"/>
  <c r="M30" i="75"/>
  <c r="J30" i="75"/>
  <c r="G30" i="75"/>
  <c r="D30" i="75"/>
  <c r="N30" i="75"/>
  <c r="M29" i="75"/>
  <c r="J29" i="75"/>
  <c r="G29" i="75"/>
  <c r="D29" i="75"/>
  <c r="N29" i="75"/>
  <c r="M28" i="75"/>
  <c r="J28" i="75"/>
  <c r="G28" i="75"/>
  <c r="N28" i="75"/>
  <c r="D28" i="75"/>
  <c r="M27" i="75"/>
  <c r="J27" i="75"/>
  <c r="G27" i="75"/>
  <c r="N27" i="75"/>
  <c r="D27" i="75"/>
  <c r="M46" i="74"/>
  <c r="Q60" i="74"/>
  <c r="Q61" i="74"/>
  <c r="P60" i="74"/>
  <c r="O60" i="74"/>
  <c r="O61" i="74"/>
  <c r="Q59" i="74"/>
  <c r="P59" i="74"/>
  <c r="P61" i="74"/>
  <c r="O59" i="74"/>
  <c r="M57" i="74"/>
  <c r="J57" i="74"/>
  <c r="G57" i="74"/>
  <c r="D57" i="74"/>
  <c r="N57" i="74"/>
  <c r="M56" i="74"/>
  <c r="J56" i="74"/>
  <c r="G56" i="74"/>
  <c r="D56" i="74"/>
  <c r="N56" i="74"/>
  <c r="M55" i="74"/>
  <c r="J55" i="74"/>
  <c r="G55" i="74"/>
  <c r="D55" i="74"/>
  <c r="N55" i="74"/>
  <c r="M54" i="74"/>
  <c r="J54" i="74"/>
  <c r="G54" i="74"/>
  <c r="D54" i="74"/>
  <c r="N54" i="74"/>
  <c r="M53" i="74"/>
  <c r="J53" i="74"/>
  <c r="G53" i="74"/>
  <c r="N53" i="74"/>
  <c r="D53" i="74"/>
  <c r="M52" i="74"/>
  <c r="J52" i="74"/>
  <c r="G52" i="74"/>
  <c r="D52" i="74"/>
  <c r="N52" i="74"/>
  <c r="M51" i="74"/>
  <c r="J51" i="74"/>
  <c r="G51" i="74"/>
  <c r="D51" i="74"/>
  <c r="N51" i="74"/>
  <c r="M50" i="74"/>
  <c r="J50" i="74"/>
  <c r="G50" i="74"/>
  <c r="D50" i="74"/>
  <c r="N50" i="74"/>
  <c r="M49" i="74"/>
  <c r="J49" i="74"/>
  <c r="G49" i="74"/>
  <c r="D49" i="74"/>
  <c r="N49" i="74"/>
  <c r="M48" i="74"/>
  <c r="J48" i="74"/>
  <c r="G48" i="74"/>
  <c r="N48" i="74"/>
  <c r="D48" i="74"/>
  <c r="M47" i="74"/>
  <c r="J47" i="74"/>
  <c r="G47" i="74"/>
  <c r="N47" i="74"/>
  <c r="D47" i="74"/>
  <c r="J46" i="74"/>
  <c r="G46" i="74"/>
  <c r="D46" i="74"/>
  <c r="N46" i="74"/>
  <c r="M45" i="74"/>
  <c r="J45" i="74"/>
  <c r="G45" i="74"/>
  <c r="D45" i="74"/>
  <c r="M44" i="74"/>
  <c r="J44" i="74"/>
  <c r="G44" i="74"/>
  <c r="N44" i="74"/>
  <c r="D44" i="74"/>
  <c r="M43" i="74"/>
  <c r="J43" i="74"/>
  <c r="G43" i="74"/>
  <c r="D43" i="74"/>
  <c r="M42" i="74"/>
  <c r="J42" i="74"/>
  <c r="G42" i="74"/>
  <c r="D42" i="74"/>
  <c r="M41" i="74"/>
  <c r="J41" i="74"/>
  <c r="G41" i="74"/>
  <c r="D41" i="74"/>
  <c r="M40" i="74"/>
  <c r="J40" i="74"/>
  <c r="G40" i="74"/>
  <c r="D40" i="74"/>
  <c r="N40" i="74"/>
  <c r="M39" i="74"/>
  <c r="J39" i="74"/>
  <c r="G39" i="74"/>
  <c r="D39" i="74"/>
  <c r="N39" i="74"/>
  <c r="M38" i="74"/>
  <c r="J38" i="74"/>
  <c r="G38" i="74"/>
  <c r="N38" i="74"/>
  <c r="D38" i="74"/>
  <c r="M37" i="74"/>
  <c r="J37" i="74"/>
  <c r="G37" i="74"/>
  <c r="N37" i="74"/>
  <c r="D37" i="74"/>
  <c r="M36" i="74"/>
  <c r="J36" i="74"/>
  <c r="N36" i="74"/>
  <c r="G36" i="74"/>
  <c r="D36" i="74"/>
  <c r="M35" i="74"/>
  <c r="J35" i="74"/>
  <c r="G35" i="74"/>
  <c r="D35" i="74"/>
  <c r="N35" i="74"/>
  <c r="M34" i="74"/>
  <c r="J34" i="74"/>
  <c r="G34" i="74"/>
  <c r="D34" i="74"/>
  <c r="M33" i="74"/>
  <c r="J33" i="74"/>
  <c r="G33" i="74"/>
  <c r="D33" i="74"/>
  <c r="N33" i="74"/>
  <c r="M32" i="74"/>
  <c r="J32" i="74"/>
  <c r="G32" i="74"/>
  <c r="N32" i="74"/>
  <c r="D32" i="74"/>
  <c r="M31" i="74"/>
  <c r="J31" i="74"/>
  <c r="G31" i="74"/>
  <c r="D31" i="74"/>
  <c r="M30" i="74"/>
  <c r="J30" i="74"/>
  <c r="G30" i="74"/>
  <c r="D30" i="74"/>
  <c r="N30" i="74"/>
  <c r="M29" i="74"/>
  <c r="J29" i="74"/>
  <c r="G29" i="74"/>
  <c r="N29" i="74"/>
  <c r="D29" i="74"/>
  <c r="M28" i="74"/>
  <c r="J28" i="74"/>
  <c r="N28" i="74"/>
  <c r="G28" i="74"/>
  <c r="D28" i="74"/>
  <c r="M27" i="74"/>
  <c r="J27" i="74"/>
  <c r="G27" i="74"/>
  <c r="D27" i="74"/>
  <c r="D50" i="73"/>
  <c r="Q60" i="73"/>
  <c r="Q61" i="73"/>
  <c r="P60" i="73"/>
  <c r="P61" i="73"/>
  <c r="O60" i="73"/>
  <c r="O61" i="73"/>
  <c r="Q59" i="73"/>
  <c r="P59" i="73"/>
  <c r="O59" i="73"/>
  <c r="M57" i="73"/>
  <c r="J57" i="73"/>
  <c r="G57" i="73"/>
  <c r="D57" i="73"/>
  <c r="N57" i="73"/>
  <c r="M56" i="73"/>
  <c r="J56" i="73"/>
  <c r="G56" i="73"/>
  <c r="D56" i="73"/>
  <c r="N56" i="73"/>
  <c r="M55" i="73"/>
  <c r="J55" i="73"/>
  <c r="G55" i="73"/>
  <c r="D55" i="73"/>
  <c r="N55" i="73"/>
  <c r="M54" i="73"/>
  <c r="J54" i="73"/>
  <c r="G54" i="73"/>
  <c r="D54" i="73"/>
  <c r="N54" i="73"/>
  <c r="M53" i="73"/>
  <c r="J53" i="73"/>
  <c r="G53" i="73"/>
  <c r="D53" i="73"/>
  <c r="N53" i="73"/>
  <c r="M52" i="73"/>
  <c r="J52" i="73"/>
  <c r="G52" i="73"/>
  <c r="D52" i="73"/>
  <c r="N52" i="73"/>
  <c r="M51" i="73"/>
  <c r="J51" i="73"/>
  <c r="G51" i="73"/>
  <c r="D51" i="73"/>
  <c r="N51" i="73"/>
  <c r="M50" i="73"/>
  <c r="J50" i="73"/>
  <c r="G50" i="73"/>
  <c r="M49" i="73"/>
  <c r="J49" i="73"/>
  <c r="G49" i="73"/>
  <c r="D49" i="73"/>
  <c r="N49" i="73"/>
  <c r="M48" i="73"/>
  <c r="J48" i="73"/>
  <c r="G48" i="73"/>
  <c r="D48" i="73"/>
  <c r="N48" i="73"/>
  <c r="M47" i="73"/>
  <c r="J47" i="73"/>
  <c r="G47" i="73"/>
  <c r="D47" i="73"/>
  <c r="N47" i="73"/>
  <c r="M46" i="73"/>
  <c r="J46" i="73"/>
  <c r="N46" i="73"/>
  <c r="G46" i="73"/>
  <c r="D46" i="73"/>
  <c r="M45" i="73"/>
  <c r="J45" i="73"/>
  <c r="N45" i="73"/>
  <c r="G45" i="73"/>
  <c r="D45" i="73"/>
  <c r="M44" i="73"/>
  <c r="J44" i="73"/>
  <c r="N44" i="73"/>
  <c r="G44" i="73"/>
  <c r="D44" i="73"/>
  <c r="M43" i="73"/>
  <c r="J43" i="73"/>
  <c r="N43" i="73"/>
  <c r="G43" i="73"/>
  <c r="D43" i="73"/>
  <c r="M42" i="73"/>
  <c r="J42" i="73"/>
  <c r="G42" i="73"/>
  <c r="D42" i="73"/>
  <c r="N42" i="73"/>
  <c r="M41" i="73"/>
  <c r="J41" i="73"/>
  <c r="G41" i="73"/>
  <c r="D41" i="73"/>
  <c r="N41" i="73"/>
  <c r="M40" i="73"/>
  <c r="J40" i="73"/>
  <c r="G40" i="73"/>
  <c r="D40" i="73"/>
  <c r="M39" i="73"/>
  <c r="J39" i="73"/>
  <c r="G39" i="73"/>
  <c r="D39" i="73"/>
  <c r="N39" i="73"/>
  <c r="M38" i="73"/>
  <c r="J38" i="73"/>
  <c r="G38" i="73"/>
  <c r="D38" i="73"/>
  <c r="N38" i="73"/>
  <c r="M37" i="73"/>
  <c r="J37" i="73"/>
  <c r="G37" i="73"/>
  <c r="D37" i="73"/>
  <c r="N37" i="73"/>
  <c r="M36" i="73"/>
  <c r="J36" i="73"/>
  <c r="N36" i="73"/>
  <c r="G36" i="73"/>
  <c r="D36" i="73"/>
  <c r="M35" i="73"/>
  <c r="J35" i="73"/>
  <c r="G35" i="73"/>
  <c r="D35" i="73"/>
  <c r="M34" i="73"/>
  <c r="J34" i="73"/>
  <c r="G34" i="73"/>
  <c r="D34" i="73"/>
  <c r="M33" i="73"/>
  <c r="J33" i="73"/>
  <c r="G33" i="73"/>
  <c r="D33" i="73"/>
  <c r="M32" i="73"/>
  <c r="J32" i="73"/>
  <c r="G32" i="73"/>
  <c r="D32" i="73"/>
  <c r="M31" i="73"/>
  <c r="J31" i="73"/>
  <c r="G31" i="73"/>
  <c r="D31" i="73"/>
  <c r="N31" i="73"/>
  <c r="M30" i="73"/>
  <c r="J30" i="73"/>
  <c r="G30" i="73"/>
  <c r="D30" i="73"/>
  <c r="N30" i="73"/>
  <c r="M29" i="73"/>
  <c r="J29" i="73"/>
  <c r="G29" i="73"/>
  <c r="D29" i="73"/>
  <c r="N29" i="73"/>
  <c r="M28" i="73"/>
  <c r="J28" i="73"/>
  <c r="G28" i="73"/>
  <c r="D28" i="73"/>
  <c r="N28" i="73"/>
  <c r="M27" i="73"/>
  <c r="J27" i="73"/>
  <c r="G27" i="73"/>
  <c r="N27" i="73"/>
  <c r="D27" i="73"/>
  <c r="D41" i="72"/>
  <c r="N41" i="72"/>
  <c r="G36" i="72"/>
  <c r="M31" i="72"/>
  <c r="Q60" i="72"/>
  <c r="P60" i="72"/>
  <c r="P61" i="72"/>
  <c r="O60" i="72"/>
  <c r="O61" i="72"/>
  <c r="Q59" i="72"/>
  <c r="P59" i="72"/>
  <c r="O59" i="72"/>
  <c r="M57" i="72"/>
  <c r="J57" i="72"/>
  <c r="G57" i="72"/>
  <c r="D57" i="72"/>
  <c r="M56" i="72"/>
  <c r="J56" i="72"/>
  <c r="G56" i="72"/>
  <c r="D56" i="72"/>
  <c r="M55" i="72"/>
  <c r="J55" i="72"/>
  <c r="N55" i="72"/>
  <c r="G55" i="72"/>
  <c r="D55" i="72"/>
  <c r="M54" i="72"/>
  <c r="J54" i="72"/>
  <c r="G54" i="72"/>
  <c r="D54" i="72"/>
  <c r="N54" i="72"/>
  <c r="M53" i="72"/>
  <c r="J53" i="72"/>
  <c r="G53" i="72"/>
  <c r="D53" i="72"/>
  <c r="M52" i="72"/>
  <c r="J52" i="72"/>
  <c r="G52" i="72"/>
  <c r="D52" i="72"/>
  <c r="N52" i="72"/>
  <c r="M51" i="72"/>
  <c r="J51" i="72"/>
  <c r="G51" i="72"/>
  <c r="D51" i="72"/>
  <c r="N51" i="72"/>
  <c r="M50" i="72"/>
  <c r="J50" i="72"/>
  <c r="G50" i="72"/>
  <c r="D50" i="72"/>
  <c r="M49" i="72"/>
  <c r="J49" i="72"/>
  <c r="G49" i="72"/>
  <c r="D49" i="72"/>
  <c r="N49" i="72"/>
  <c r="M48" i="72"/>
  <c r="J48" i="72"/>
  <c r="G48" i="72"/>
  <c r="D48" i="72"/>
  <c r="N48" i="72"/>
  <c r="M47" i="72"/>
  <c r="J47" i="72"/>
  <c r="G47" i="72"/>
  <c r="N47" i="72"/>
  <c r="D47" i="72"/>
  <c r="M46" i="72"/>
  <c r="J46" i="72"/>
  <c r="G46" i="72"/>
  <c r="N46" i="72"/>
  <c r="D46" i="72"/>
  <c r="M45" i="72"/>
  <c r="J45" i="72"/>
  <c r="G45" i="72"/>
  <c r="D45" i="72"/>
  <c r="M44" i="72"/>
  <c r="J44" i="72"/>
  <c r="G44" i="72"/>
  <c r="D44" i="72"/>
  <c r="M43" i="72"/>
  <c r="J43" i="72"/>
  <c r="G43" i="72"/>
  <c r="D43" i="72"/>
  <c r="N43" i="72"/>
  <c r="M42" i="72"/>
  <c r="J42" i="72"/>
  <c r="G42" i="72"/>
  <c r="D42" i="72"/>
  <c r="N42" i="72"/>
  <c r="M41" i="72"/>
  <c r="J41" i="72"/>
  <c r="G41" i="72"/>
  <c r="M40" i="72"/>
  <c r="J40" i="72"/>
  <c r="G40" i="72"/>
  <c r="D40" i="72"/>
  <c r="M39" i="72"/>
  <c r="J39" i="72"/>
  <c r="G39" i="72"/>
  <c r="D39" i="72"/>
  <c r="N39" i="72"/>
  <c r="M38" i="72"/>
  <c r="J38" i="72"/>
  <c r="G38" i="72"/>
  <c r="N38" i="72"/>
  <c r="D38" i="72"/>
  <c r="M37" i="72"/>
  <c r="J37" i="72"/>
  <c r="G37" i="72"/>
  <c r="D37" i="72"/>
  <c r="N37" i="72"/>
  <c r="M36" i="72"/>
  <c r="J36" i="72"/>
  <c r="D36" i="72"/>
  <c r="N36" i="72"/>
  <c r="M35" i="72"/>
  <c r="J35" i="72"/>
  <c r="G35" i="72"/>
  <c r="D35" i="72"/>
  <c r="N35" i="72"/>
  <c r="M34" i="72"/>
  <c r="J34" i="72"/>
  <c r="G34" i="72"/>
  <c r="D34" i="72"/>
  <c r="N34" i="72"/>
  <c r="M33" i="72"/>
  <c r="J33" i="72"/>
  <c r="G33" i="72"/>
  <c r="D33" i="72"/>
  <c r="N33" i="72"/>
  <c r="M32" i="72"/>
  <c r="J32" i="72"/>
  <c r="G32" i="72"/>
  <c r="N32" i="72"/>
  <c r="D32" i="72"/>
  <c r="J31" i="72"/>
  <c r="G31" i="72"/>
  <c r="D31" i="72"/>
  <c r="N31" i="72"/>
  <c r="M30" i="72"/>
  <c r="J30" i="72"/>
  <c r="G30" i="72"/>
  <c r="N30" i="72"/>
  <c r="D30" i="72"/>
  <c r="M29" i="72"/>
  <c r="J29" i="72"/>
  <c r="G29" i="72"/>
  <c r="D29" i="72"/>
  <c r="M28" i="72"/>
  <c r="J28" i="72"/>
  <c r="G28" i="72"/>
  <c r="N28" i="72"/>
  <c r="D28" i="72"/>
  <c r="M27" i="72"/>
  <c r="J27" i="72"/>
  <c r="G27" i="72"/>
  <c r="D27" i="72"/>
  <c r="M40" i="71"/>
  <c r="Q60" i="71"/>
  <c r="Q61" i="71"/>
  <c r="P60" i="71"/>
  <c r="P61" i="71"/>
  <c r="O60" i="71"/>
  <c r="O61" i="71"/>
  <c r="Q59" i="71"/>
  <c r="P59" i="71"/>
  <c r="O59" i="71"/>
  <c r="M57" i="71"/>
  <c r="J57" i="71"/>
  <c r="G57" i="71"/>
  <c r="D57" i="71"/>
  <c r="N57" i="71"/>
  <c r="M56" i="71"/>
  <c r="J56" i="71"/>
  <c r="G56" i="71"/>
  <c r="D56" i="71"/>
  <c r="N56" i="71"/>
  <c r="M55" i="71"/>
  <c r="J55" i="71"/>
  <c r="G55" i="71"/>
  <c r="D55" i="71"/>
  <c r="N55" i="71"/>
  <c r="M54" i="71"/>
  <c r="J54" i="71"/>
  <c r="G54" i="71"/>
  <c r="D54" i="71"/>
  <c r="N54" i="71"/>
  <c r="M53" i="71"/>
  <c r="J53" i="71"/>
  <c r="G53" i="71"/>
  <c r="D53" i="71"/>
  <c r="N53" i="71"/>
  <c r="M52" i="71"/>
  <c r="J52" i="71"/>
  <c r="G52" i="71"/>
  <c r="D52" i="71"/>
  <c r="M51" i="71"/>
  <c r="J51" i="71"/>
  <c r="G51" i="71"/>
  <c r="D51" i="71"/>
  <c r="N51" i="71"/>
  <c r="M50" i="71"/>
  <c r="J50" i="71"/>
  <c r="G50" i="71"/>
  <c r="D50" i="71"/>
  <c r="N50" i="71"/>
  <c r="M49" i="71"/>
  <c r="J49" i="71"/>
  <c r="G49" i="71"/>
  <c r="D49" i="71"/>
  <c r="N49" i="71"/>
  <c r="M48" i="71"/>
  <c r="J48" i="71"/>
  <c r="G48" i="71"/>
  <c r="D48" i="71"/>
  <c r="N48" i="71"/>
  <c r="M47" i="71"/>
  <c r="J47" i="71"/>
  <c r="G47" i="71"/>
  <c r="D47" i="71"/>
  <c r="M46" i="71"/>
  <c r="J46" i="71"/>
  <c r="G46" i="71"/>
  <c r="D46" i="71"/>
  <c r="N46" i="71"/>
  <c r="M45" i="71"/>
  <c r="J45" i="71"/>
  <c r="G45" i="71"/>
  <c r="D45" i="71"/>
  <c r="N45" i="71"/>
  <c r="M44" i="71"/>
  <c r="J44" i="71"/>
  <c r="G44" i="71"/>
  <c r="D44" i="71"/>
  <c r="N44" i="71"/>
  <c r="M43" i="71"/>
  <c r="J43" i="71"/>
  <c r="G43" i="71"/>
  <c r="D43" i="71"/>
  <c r="N43" i="71"/>
  <c r="M42" i="71"/>
  <c r="J42" i="71"/>
  <c r="G42" i="71"/>
  <c r="D42" i="71"/>
  <c r="M41" i="71"/>
  <c r="J41" i="71"/>
  <c r="G41" i="71"/>
  <c r="N41" i="71"/>
  <c r="D41" i="71"/>
  <c r="J40" i="71"/>
  <c r="G40" i="71"/>
  <c r="N40" i="71"/>
  <c r="D40" i="71"/>
  <c r="M39" i="71"/>
  <c r="J39" i="71"/>
  <c r="N39" i="71"/>
  <c r="G39" i="71"/>
  <c r="D39" i="71"/>
  <c r="M38" i="71"/>
  <c r="J38" i="71"/>
  <c r="G38" i="71"/>
  <c r="D38" i="71"/>
  <c r="N38" i="71"/>
  <c r="M37" i="71"/>
  <c r="J37" i="71"/>
  <c r="G37" i="71"/>
  <c r="D37" i="71"/>
  <c r="N37" i="71"/>
  <c r="M36" i="71"/>
  <c r="J36" i="71"/>
  <c r="G36" i="71"/>
  <c r="D36" i="71"/>
  <c r="N36" i="71"/>
  <c r="M35" i="71"/>
  <c r="J35" i="71"/>
  <c r="G35" i="71"/>
  <c r="D35" i="71"/>
  <c r="N35" i="71"/>
  <c r="M34" i="71"/>
  <c r="J34" i="71"/>
  <c r="G34" i="71"/>
  <c r="D34" i="71"/>
  <c r="M33" i="71"/>
  <c r="J33" i="71"/>
  <c r="G33" i="71"/>
  <c r="D33" i="71"/>
  <c r="M32" i="71"/>
  <c r="J32" i="71"/>
  <c r="N32" i="71"/>
  <c r="G32" i="71"/>
  <c r="D32" i="71"/>
  <c r="M31" i="71"/>
  <c r="J31" i="71"/>
  <c r="G31" i="71"/>
  <c r="D31" i="71"/>
  <c r="N31" i="71"/>
  <c r="M30" i="71"/>
  <c r="J30" i="71"/>
  <c r="G30" i="71"/>
  <c r="D30" i="71"/>
  <c r="N30" i="71"/>
  <c r="M29" i="71"/>
  <c r="J29" i="71"/>
  <c r="G29" i="71"/>
  <c r="N29" i="71"/>
  <c r="D29" i="71"/>
  <c r="M28" i="71"/>
  <c r="J28" i="71"/>
  <c r="G28" i="71"/>
  <c r="N28" i="71"/>
  <c r="D28" i="71"/>
  <c r="M27" i="71"/>
  <c r="J27" i="71"/>
  <c r="G27" i="71"/>
  <c r="D27" i="71"/>
  <c r="J55" i="70"/>
  <c r="Q60" i="70"/>
  <c r="Q61" i="70"/>
  <c r="P60" i="70"/>
  <c r="P61" i="70"/>
  <c r="O60" i="70"/>
  <c r="O61" i="70"/>
  <c r="Q59" i="70"/>
  <c r="P59" i="70"/>
  <c r="O59" i="70"/>
  <c r="M57" i="70"/>
  <c r="J57" i="70"/>
  <c r="G57" i="70"/>
  <c r="N57" i="70"/>
  <c r="D57" i="70"/>
  <c r="M56" i="70"/>
  <c r="J56" i="70"/>
  <c r="N56" i="70"/>
  <c r="G56" i="70"/>
  <c r="D56" i="70"/>
  <c r="M55" i="70"/>
  <c r="G55" i="70"/>
  <c r="N55" i="70"/>
  <c r="D55" i="70"/>
  <c r="M54" i="70"/>
  <c r="J54" i="70"/>
  <c r="N54" i="70"/>
  <c r="G54" i="70"/>
  <c r="D54" i="70"/>
  <c r="M53" i="70"/>
  <c r="J53" i="70"/>
  <c r="N53" i="70"/>
  <c r="G53" i="70"/>
  <c r="D53" i="70"/>
  <c r="M52" i="70"/>
  <c r="J52" i="70"/>
  <c r="G52" i="70"/>
  <c r="D52" i="70"/>
  <c r="N52" i="70"/>
  <c r="M51" i="70"/>
  <c r="J51" i="70"/>
  <c r="G51" i="70"/>
  <c r="D51" i="70"/>
  <c r="N51" i="70"/>
  <c r="M50" i="70"/>
  <c r="J50" i="70"/>
  <c r="G50" i="70"/>
  <c r="N50" i="70"/>
  <c r="D50" i="70"/>
  <c r="M49" i="70"/>
  <c r="J49" i="70"/>
  <c r="G49" i="70"/>
  <c r="D49" i="70"/>
  <c r="M48" i="70"/>
  <c r="J48" i="70"/>
  <c r="G48" i="70"/>
  <c r="N48" i="70"/>
  <c r="D48" i="70"/>
  <c r="M47" i="70"/>
  <c r="J47" i="70"/>
  <c r="G47" i="70"/>
  <c r="D47" i="70"/>
  <c r="N47" i="70"/>
  <c r="M46" i="70"/>
  <c r="J46" i="70"/>
  <c r="G46" i="70"/>
  <c r="D46" i="70"/>
  <c r="N46" i="70"/>
  <c r="M45" i="70"/>
  <c r="J45" i="70"/>
  <c r="G45" i="70"/>
  <c r="D45" i="70"/>
  <c r="N45" i="70"/>
  <c r="M44" i="70"/>
  <c r="J44" i="70"/>
  <c r="G44" i="70"/>
  <c r="N44" i="70"/>
  <c r="D44" i="70"/>
  <c r="M43" i="70"/>
  <c r="J43" i="70"/>
  <c r="N43" i="70"/>
  <c r="G43" i="70"/>
  <c r="D43" i="70"/>
  <c r="M42" i="70"/>
  <c r="J42" i="70"/>
  <c r="G42" i="70"/>
  <c r="D42" i="70"/>
  <c r="N42" i="70"/>
  <c r="M41" i="70"/>
  <c r="J41" i="70"/>
  <c r="G41" i="70"/>
  <c r="D41" i="70"/>
  <c r="N41" i="70"/>
  <c r="M40" i="70"/>
  <c r="J40" i="70"/>
  <c r="G40" i="70"/>
  <c r="D40" i="70"/>
  <c r="N40" i="70"/>
  <c r="M39" i="70"/>
  <c r="J39" i="70"/>
  <c r="G39" i="70"/>
  <c r="D39" i="70"/>
  <c r="N39" i="70"/>
  <c r="M38" i="70"/>
  <c r="J38" i="70"/>
  <c r="G38" i="70"/>
  <c r="D38" i="70"/>
  <c r="N38" i="70"/>
  <c r="M37" i="70"/>
  <c r="J37" i="70"/>
  <c r="N37" i="70"/>
  <c r="G37" i="70"/>
  <c r="D37" i="70"/>
  <c r="M36" i="70"/>
  <c r="J36" i="70"/>
  <c r="G36" i="70"/>
  <c r="D36" i="70"/>
  <c r="M35" i="70"/>
  <c r="J35" i="70"/>
  <c r="N35" i="70"/>
  <c r="G35" i="70"/>
  <c r="D35" i="70"/>
  <c r="M34" i="70"/>
  <c r="J34" i="70"/>
  <c r="G34" i="70"/>
  <c r="D34" i="70"/>
  <c r="N34" i="70"/>
  <c r="M33" i="70"/>
  <c r="J33" i="70"/>
  <c r="G33" i="70"/>
  <c r="N33" i="70"/>
  <c r="D33" i="70"/>
  <c r="M32" i="70"/>
  <c r="J32" i="70"/>
  <c r="G32" i="70"/>
  <c r="N32" i="70"/>
  <c r="D32" i="70"/>
  <c r="M31" i="70"/>
  <c r="J31" i="70"/>
  <c r="G31" i="70"/>
  <c r="D31" i="70"/>
  <c r="M30" i="70"/>
  <c r="J30" i="70"/>
  <c r="G30" i="70"/>
  <c r="D30" i="70"/>
  <c r="M29" i="70"/>
  <c r="J29" i="70"/>
  <c r="G29" i="70"/>
  <c r="D29" i="70"/>
  <c r="M28" i="70"/>
  <c r="J28" i="70"/>
  <c r="G28" i="70"/>
  <c r="D28" i="70"/>
  <c r="N28" i="70"/>
  <c r="M27" i="70"/>
  <c r="J27" i="70"/>
  <c r="G27" i="70"/>
  <c r="D27" i="70"/>
  <c r="N27" i="70"/>
  <c r="M57" i="69"/>
  <c r="J57" i="69"/>
  <c r="G57" i="69"/>
  <c r="D57" i="69"/>
  <c r="N57" i="69"/>
  <c r="G45" i="69"/>
  <c r="M33" i="69"/>
  <c r="M27" i="69"/>
  <c r="J27" i="69"/>
  <c r="G27" i="69"/>
  <c r="D27" i="69"/>
  <c r="M58" i="68"/>
  <c r="J58" i="68"/>
  <c r="G58" i="68"/>
  <c r="D58" i="68"/>
  <c r="M57" i="68"/>
  <c r="J57" i="68"/>
  <c r="G57" i="68"/>
  <c r="D57" i="68"/>
  <c r="Q60" i="69"/>
  <c r="Q61" i="69"/>
  <c r="P60" i="69"/>
  <c r="P61" i="69"/>
  <c r="O60" i="69"/>
  <c r="O61" i="69"/>
  <c r="Q59" i="69"/>
  <c r="P59" i="69"/>
  <c r="O59" i="69"/>
  <c r="M56" i="69"/>
  <c r="J56" i="69"/>
  <c r="G56" i="69"/>
  <c r="D56" i="69"/>
  <c r="N56" i="69"/>
  <c r="M55" i="69"/>
  <c r="J55" i="69"/>
  <c r="G55" i="69"/>
  <c r="D55" i="69"/>
  <c r="N55" i="69"/>
  <c r="M54" i="69"/>
  <c r="J54" i="69"/>
  <c r="G54" i="69"/>
  <c r="D54" i="69"/>
  <c r="N54" i="69"/>
  <c r="M53" i="69"/>
  <c r="J53" i="69"/>
  <c r="G53" i="69"/>
  <c r="D53" i="69"/>
  <c r="N53" i="69"/>
  <c r="M52" i="69"/>
  <c r="J52" i="69"/>
  <c r="G52" i="69"/>
  <c r="N52" i="69"/>
  <c r="D52" i="69"/>
  <c r="M51" i="69"/>
  <c r="J51" i="69"/>
  <c r="G51" i="69"/>
  <c r="D51" i="69"/>
  <c r="M50" i="69"/>
  <c r="J50" i="69"/>
  <c r="G50" i="69"/>
  <c r="N50" i="69"/>
  <c r="D50" i="69"/>
  <c r="M49" i="69"/>
  <c r="J49" i="69"/>
  <c r="N49" i="69"/>
  <c r="G49" i="69"/>
  <c r="D49" i="69"/>
  <c r="M48" i="69"/>
  <c r="J48" i="69"/>
  <c r="G48" i="69"/>
  <c r="D48" i="69"/>
  <c r="N48" i="69"/>
  <c r="M47" i="69"/>
  <c r="J47" i="69"/>
  <c r="G47" i="69"/>
  <c r="D47" i="69"/>
  <c r="N47" i="69"/>
  <c r="M46" i="69"/>
  <c r="J46" i="69"/>
  <c r="G46" i="69"/>
  <c r="N46" i="69"/>
  <c r="D46" i="69"/>
  <c r="M45" i="69"/>
  <c r="J45" i="69"/>
  <c r="N45" i="69"/>
  <c r="D45" i="69"/>
  <c r="M44" i="69"/>
  <c r="J44" i="69"/>
  <c r="N44" i="69"/>
  <c r="G44" i="69"/>
  <c r="D44" i="69"/>
  <c r="M43" i="69"/>
  <c r="J43" i="69"/>
  <c r="G43" i="69"/>
  <c r="D43" i="69"/>
  <c r="N43" i="69"/>
  <c r="M42" i="69"/>
  <c r="J42" i="69"/>
  <c r="G42" i="69"/>
  <c r="D42" i="69"/>
  <c r="N42" i="69"/>
  <c r="M41" i="69"/>
  <c r="J41" i="69"/>
  <c r="G41" i="69"/>
  <c r="D41" i="69"/>
  <c r="N41" i="69"/>
  <c r="M40" i="69"/>
  <c r="J40" i="69"/>
  <c r="G40" i="69"/>
  <c r="D40" i="69"/>
  <c r="N40" i="69"/>
  <c r="M39" i="69"/>
  <c r="J39" i="69"/>
  <c r="G39" i="69"/>
  <c r="N39" i="69"/>
  <c r="D39" i="69"/>
  <c r="M38" i="69"/>
  <c r="J38" i="69"/>
  <c r="G38" i="69"/>
  <c r="D38" i="69"/>
  <c r="M37" i="69"/>
  <c r="J37" i="69"/>
  <c r="G37" i="69"/>
  <c r="D37" i="69"/>
  <c r="N37" i="69"/>
  <c r="M36" i="69"/>
  <c r="J36" i="69"/>
  <c r="G36" i="69"/>
  <c r="D36" i="69"/>
  <c r="N36" i="69"/>
  <c r="M35" i="69"/>
  <c r="J35" i="69"/>
  <c r="G35" i="69"/>
  <c r="D35" i="69"/>
  <c r="M34" i="69"/>
  <c r="J34" i="69"/>
  <c r="G34" i="69"/>
  <c r="D34" i="69"/>
  <c r="J33" i="69"/>
  <c r="G33" i="69"/>
  <c r="D33" i="69"/>
  <c r="N33" i="69"/>
  <c r="M32" i="69"/>
  <c r="J32" i="69"/>
  <c r="G32" i="69"/>
  <c r="N32" i="69"/>
  <c r="D32" i="69"/>
  <c r="M31" i="69"/>
  <c r="J31" i="69"/>
  <c r="G31" i="69"/>
  <c r="D31" i="69"/>
  <c r="M30" i="69"/>
  <c r="J30" i="69"/>
  <c r="N30" i="69"/>
  <c r="G30" i="69"/>
  <c r="D30" i="69"/>
  <c r="M29" i="69"/>
  <c r="J29" i="69"/>
  <c r="G29" i="69"/>
  <c r="D29" i="69"/>
  <c r="M28" i="69"/>
  <c r="J28" i="69"/>
  <c r="N28" i="69"/>
  <c r="G28" i="69"/>
  <c r="D28" i="69"/>
  <c r="M41" i="68"/>
  <c r="J41" i="68"/>
  <c r="G41" i="68"/>
  <c r="D41" i="68"/>
  <c r="N41" i="68"/>
  <c r="M40" i="68"/>
  <c r="J40" i="68"/>
  <c r="G40" i="68"/>
  <c r="D40" i="68"/>
  <c r="N40" i="68"/>
  <c r="M39" i="68"/>
  <c r="J39" i="68"/>
  <c r="G39" i="68"/>
  <c r="D39" i="68"/>
  <c r="M38" i="68"/>
  <c r="J38" i="68"/>
  <c r="G38" i="68"/>
  <c r="N38" i="68"/>
  <c r="D38" i="68"/>
  <c r="M37" i="68"/>
  <c r="J37" i="68"/>
  <c r="G37" i="68"/>
  <c r="D37" i="68"/>
  <c r="N37" i="68"/>
  <c r="M36" i="68"/>
  <c r="J36" i="68"/>
  <c r="G36" i="68"/>
  <c r="D36" i="68"/>
  <c r="N36" i="68"/>
  <c r="M35" i="68"/>
  <c r="J35" i="68"/>
  <c r="G35" i="68"/>
  <c r="D35" i="68"/>
  <c r="N35" i="68"/>
  <c r="M34" i="68"/>
  <c r="J34" i="68"/>
  <c r="G34" i="68"/>
  <c r="N34" i="68"/>
  <c r="D34" i="68"/>
  <c r="M33" i="68"/>
  <c r="J33" i="68"/>
  <c r="G33" i="68"/>
  <c r="D33" i="68"/>
  <c r="N33" i="68"/>
  <c r="M32" i="68"/>
  <c r="J32" i="68"/>
  <c r="G32" i="68"/>
  <c r="D32" i="68"/>
  <c r="N32" i="68"/>
  <c r="D31" i="68"/>
  <c r="D30" i="68"/>
  <c r="M31" i="68"/>
  <c r="J31" i="68"/>
  <c r="G31" i="68"/>
  <c r="M30" i="68"/>
  <c r="M29" i="68"/>
  <c r="J30" i="68"/>
  <c r="J29" i="68"/>
  <c r="G30" i="68"/>
  <c r="N30" i="68"/>
  <c r="G29" i="68"/>
  <c r="N29" i="68"/>
  <c r="D29" i="68"/>
  <c r="M28" i="68"/>
  <c r="J28" i="68"/>
  <c r="N28" i="68"/>
  <c r="G28" i="68"/>
  <c r="D28" i="68"/>
  <c r="M27" i="68"/>
  <c r="J27" i="68"/>
  <c r="G27" i="68"/>
  <c r="D27" i="68"/>
  <c r="N27" i="68"/>
  <c r="M42" i="68"/>
  <c r="J42" i="68"/>
  <c r="G42" i="68"/>
  <c r="N42" i="68"/>
  <c r="D42" i="68"/>
  <c r="Q60" i="68"/>
  <c r="P60" i="68"/>
  <c r="P61" i="68"/>
  <c r="O60" i="68"/>
  <c r="O61" i="68"/>
  <c r="Q59" i="68"/>
  <c r="Q61" i="68"/>
  <c r="P59" i="68"/>
  <c r="O59" i="68"/>
  <c r="M56" i="68"/>
  <c r="J56" i="68"/>
  <c r="G56" i="68"/>
  <c r="D56" i="68"/>
  <c r="N56" i="68"/>
  <c r="M55" i="68"/>
  <c r="J55" i="68"/>
  <c r="G55" i="68"/>
  <c r="N55" i="68"/>
  <c r="D55" i="68"/>
  <c r="M54" i="68"/>
  <c r="J54" i="68"/>
  <c r="G54" i="68"/>
  <c r="D54" i="68"/>
  <c r="M53" i="68"/>
  <c r="J53" i="68"/>
  <c r="G53" i="68"/>
  <c r="N53" i="68"/>
  <c r="D53" i="68"/>
  <c r="M52" i="68"/>
  <c r="J52" i="68"/>
  <c r="G52" i="68"/>
  <c r="D52" i="68"/>
  <c r="M51" i="68"/>
  <c r="J51" i="68"/>
  <c r="G51" i="68"/>
  <c r="D51" i="68"/>
  <c r="N51" i="68"/>
  <c r="M50" i="68"/>
  <c r="J50" i="68"/>
  <c r="G50" i="68"/>
  <c r="D50" i="68"/>
  <c r="N50" i="68"/>
  <c r="M49" i="68"/>
  <c r="J49" i="68"/>
  <c r="G49" i="68"/>
  <c r="D49" i="68"/>
  <c r="N49" i="68"/>
  <c r="M48" i="68"/>
  <c r="J48" i="68"/>
  <c r="G48" i="68"/>
  <c r="D48" i="68"/>
  <c r="N48" i="68"/>
  <c r="M47" i="68"/>
  <c r="J47" i="68"/>
  <c r="G47" i="68"/>
  <c r="D47" i="68"/>
  <c r="N47" i="68"/>
  <c r="M46" i="68"/>
  <c r="J46" i="68"/>
  <c r="G46" i="68"/>
  <c r="D46" i="68"/>
  <c r="N46" i="68"/>
  <c r="M45" i="68"/>
  <c r="J45" i="68"/>
  <c r="G45" i="68"/>
  <c r="D45" i="68"/>
  <c r="M44" i="68"/>
  <c r="J44" i="68"/>
  <c r="G44" i="68"/>
  <c r="D44" i="68"/>
  <c r="M43" i="68"/>
  <c r="J43" i="68"/>
  <c r="N43" i="68"/>
  <c r="G43" i="68"/>
  <c r="D43" i="68"/>
  <c r="M56" i="67"/>
  <c r="J56" i="67"/>
  <c r="G56" i="67"/>
  <c r="D56" i="67"/>
  <c r="N56" i="67"/>
  <c r="M55" i="67"/>
  <c r="J55" i="67"/>
  <c r="G55" i="67"/>
  <c r="D55" i="67"/>
  <c r="N55" i="67"/>
  <c r="M54" i="67"/>
  <c r="J54" i="67"/>
  <c r="G54" i="67"/>
  <c r="D54" i="67"/>
  <c r="N54" i="67"/>
  <c r="M53" i="67"/>
  <c r="J53" i="67"/>
  <c r="G53" i="67"/>
  <c r="D53" i="67"/>
  <c r="N53" i="67"/>
  <c r="M52" i="67"/>
  <c r="J52" i="67"/>
  <c r="G52" i="67"/>
  <c r="D52" i="67"/>
  <c r="N52" i="67"/>
  <c r="M51" i="67"/>
  <c r="J51" i="67"/>
  <c r="G51" i="67"/>
  <c r="D51" i="67"/>
  <c r="M50" i="67"/>
  <c r="J50" i="67"/>
  <c r="G50" i="67"/>
  <c r="D50" i="67"/>
  <c r="N50" i="67"/>
  <c r="M49" i="67"/>
  <c r="J49" i="67"/>
  <c r="G49" i="67"/>
  <c r="N49" i="67"/>
  <c r="D49" i="67"/>
  <c r="M48" i="67"/>
  <c r="J48" i="67"/>
  <c r="N48" i="67"/>
  <c r="G48" i="67"/>
  <c r="M47" i="67"/>
  <c r="J47" i="67"/>
  <c r="G47" i="67"/>
  <c r="N47" i="67"/>
  <c r="D48" i="67"/>
  <c r="D47" i="67"/>
  <c r="D46" i="67"/>
  <c r="M46" i="67"/>
  <c r="M45" i="67"/>
  <c r="M44" i="67"/>
  <c r="M43" i="67"/>
  <c r="M42" i="67"/>
  <c r="J46" i="67"/>
  <c r="N46" i="67"/>
  <c r="J45" i="67"/>
  <c r="J44" i="67"/>
  <c r="J43" i="67"/>
  <c r="J42" i="67"/>
  <c r="G46" i="67"/>
  <c r="G45" i="67"/>
  <c r="G44" i="67"/>
  <c r="N44" i="67"/>
  <c r="G43" i="67"/>
  <c r="G42" i="67"/>
  <c r="D45" i="67"/>
  <c r="N45" i="67"/>
  <c r="D44" i="67"/>
  <c r="D43" i="67"/>
  <c r="N43" i="67"/>
  <c r="D42" i="67"/>
  <c r="N42" i="67"/>
  <c r="N27" i="67"/>
  <c r="Q60" i="67"/>
  <c r="P60" i="67"/>
  <c r="P61" i="67"/>
  <c r="O60" i="67"/>
  <c r="O61" i="67"/>
  <c r="Q59" i="67"/>
  <c r="Q61" i="67"/>
  <c r="O59" i="67"/>
  <c r="N57" i="67"/>
  <c r="N41" i="67"/>
  <c r="N40" i="67"/>
  <c r="N39" i="67"/>
  <c r="N38" i="67"/>
  <c r="N37" i="67"/>
  <c r="N36" i="67"/>
  <c r="N35" i="67"/>
  <c r="N34" i="67"/>
  <c r="N33" i="67"/>
  <c r="N32" i="67"/>
  <c r="N31" i="67"/>
  <c r="N30" i="67"/>
  <c r="N29" i="67"/>
  <c r="P59" i="67"/>
  <c r="N28" i="67"/>
  <c r="P28" i="66"/>
  <c r="P29" i="66"/>
  <c r="P59" i="66"/>
  <c r="P30" i="66"/>
  <c r="N57" i="66"/>
  <c r="N56" i="66"/>
  <c r="N55" i="66"/>
  <c r="N54" i="66"/>
  <c r="N53" i="66"/>
  <c r="N52" i="66"/>
  <c r="N51" i="66"/>
  <c r="N50" i="66"/>
  <c r="N49" i="66"/>
  <c r="N48" i="66"/>
  <c r="N47" i="66"/>
  <c r="N46" i="66"/>
  <c r="N45" i="66"/>
  <c r="N44" i="66"/>
  <c r="N43" i="66"/>
  <c r="N42" i="66"/>
  <c r="N41" i="66"/>
  <c r="N40" i="66"/>
  <c r="N39" i="66"/>
  <c r="N38" i="66"/>
  <c r="N37" i="66"/>
  <c r="N36" i="66"/>
  <c r="N35" i="66"/>
  <c r="N34" i="66"/>
  <c r="N33" i="66"/>
  <c r="N32" i="66"/>
  <c r="N31" i="66"/>
  <c r="N30" i="66"/>
  <c r="N29" i="66"/>
  <c r="N28" i="66"/>
  <c r="N27" i="66"/>
  <c r="Q59" i="66"/>
  <c r="O59" i="66"/>
  <c r="L58" i="58"/>
  <c r="M58" i="58"/>
  <c r="N58" i="58"/>
  <c r="L57" i="57"/>
  <c r="M57" i="57"/>
  <c r="N57" i="57"/>
  <c r="L58" i="56"/>
  <c r="M58" i="56"/>
  <c r="N58" i="56"/>
  <c r="L57" i="64"/>
  <c r="L59" i="64"/>
  <c r="L59" i="56"/>
  <c r="L60" i="56"/>
  <c r="L58" i="57"/>
  <c r="L59" i="57"/>
  <c r="L59" i="58"/>
  <c r="L60" i="58"/>
  <c r="M57" i="64"/>
  <c r="M59" i="64"/>
  <c r="M59" i="56"/>
  <c r="M60" i="56"/>
  <c r="M58" i="57"/>
  <c r="M59" i="57"/>
  <c r="M59" i="58"/>
  <c r="M60" i="58"/>
  <c r="N57" i="64"/>
  <c r="N59" i="64"/>
  <c r="N59" i="56"/>
  <c r="N60" i="56"/>
  <c r="N58" i="57"/>
  <c r="N59" i="57"/>
  <c r="N59" i="58"/>
  <c r="N60" i="58"/>
  <c r="Q60" i="66"/>
  <c r="Q61" i="66"/>
  <c r="P60" i="66"/>
  <c r="P61" i="66"/>
  <c r="O60" i="66"/>
  <c r="O61" i="66"/>
  <c r="N57" i="68"/>
  <c r="N47" i="71"/>
  <c r="N52" i="71"/>
  <c r="N53" i="72"/>
  <c r="N32" i="73"/>
  <c r="N34" i="73"/>
  <c r="N27" i="72"/>
  <c r="N56" i="72"/>
  <c r="N29" i="72"/>
  <c r="N50" i="72"/>
  <c r="N34" i="74"/>
  <c r="N51" i="67"/>
  <c r="N42" i="74"/>
  <c r="N43" i="74"/>
  <c r="N49" i="75"/>
  <c r="N57" i="75"/>
  <c r="N34" i="75"/>
  <c r="N42" i="75"/>
  <c r="N54" i="75"/>
  <c r="N55" i="75"/>
  <c r="N47" i="75"/>
  <c r="N48" i="75"/>
  <c r="N29" i="76"/>
  <c r="N32" i="76"/>
  <c r="N50" i="76"/>
  <c r="N51" i="76"/>
  <c r="N28" i="77"/>
  <c r="N42" i="77"/>
  <c r="N44" i="77"/>
  <c r="N54" i="77"/>
  <c r="N36" i="78"/>
  <c r="N37" i="78"/>
  <c r="N41" i="78"/>
  <c r="N46" i="78"/>
  <c r="N49" i="78"/>
  <c r="N28" i="79"/>
  <c r="N40" i="79"/>
  <c r="N42" i="79"/>
  <c r="N49" i="79"/>
  <c r="N53" i="79"/>
  <c r="N38" i="80"/>
  <c r="N50" i="80"/>
  <c r="N40" i="80"/>
  <c r="N30" i="80"/>
  <c r="N44" i="80"/>
  <c r="N42" i="80"/>
  <c r="N43" i="80"/>
  <c r="N31" i="81"/>
  <c r="N38" i="81"/>
  <c r="N44" i="81"/>
  <c r="N51" i="81"/>
  <c r="N53" i="81"/>
  <c r="N29" i="82"/>
  <c r="N43" i="82"/>
  <c r="N44" i="82"/>
  <c r="N49" i="82"/>
  <c r="N52" i="82"/>
  <c r="N54" i="82"/>
  <c r="N57" i="82"/>
  <c r="N30" i="83"/>
  <c r="N40" i="83"/>
  <c r="N44" i="83"/>
  <c r="N47" i="83"/>
  <c r="N51" i="83"/>
  <c r="N52" i="83"/>
  <c r="N28" i="84"/>
  <c r="N40" i="84"/>
  <c r="N41" i="84"/>
  <c r="N46" i="84"/>
  <c r="N47" i="84"/>
  <c r="N50" i="84"/>
  <c r="N54" i="84"/>
  <c r="N55" i="84"/>
  <c r="N43" i="85"/>
  <c r="N49" i="85"/>
  <c r="N54" i="85"/>
  <c r="N39" i="86"/>
  <c r="N40" i="86"/>
  <c r="N48" i="86"/>
  <c r="N49" i="86"/>
  <c r="N50" i="86"/>
  <c r="N52" i="86"/>
  <c r="N53" i="86"/>
  <c r="N54" i="86"/>
  <c r="N30" i="87"/>
  <c r="N34" i="87"/>
  <c r="N35" i="87"/>
  <c r="N45" i="87"/>
  <c r="N48" i="87"/>
  <c r="N49" i="87"/>
  <c r="N52" i="87"/>
  <c r="N53" i="87"/>
  <c r="N56" i="87"/>
  <c r="N28" i="88"/>
  <c r="N29" i="88"/>
  <c r="N31" i="88"/>
  <c r="N32" i="88"/>
  <c r="N34" i="88"/>
  <c r="N37" i="88"/>
  <c r="N39" i="88"/>
  <c r="N40" i="88"/>
  <c r="N43" i="88"/>
  <c r="Q61" i="84"/>
  <c r="N35" i="75"/>
  <c r="N51" i="78"/>
  <c r="N44" i="68"/>
  <c r="N52" i="68"/>
  <c r="N31" i="68"/>
  <c r="N35" i="69"/>
  <c r="N29" i="70"/>
  <c r="N33" i="71"/>
  <c r="N34" i="71"/>
  <c r="N43" i="76"/>
  <c r="N42" i="85"/>
  <c r="P61" i="86"/>
  <c r="N29" i="69"/>
  <c r="N38" i="69"/>
  <c r="N58" i="68"/>
  <c r="N27" i="69"/>
  <c r="N36" i="70"/>
  <c r="N44" i="72"/>
  <c r="N50" i="73"/>
  <c r="N36" i="75"/>
  <c r="N30" i="76"/>
  <c r="N31" i="76"/>
  <c r="N46" i="76"/>
  <c r="N50" i="77"/>
  <c r="N51" i="77"/>
  <c r="N27" i="78"/>
  <c r="N48" i="78"/>
  <c r="N52" i="78"/>
  <c r="N54" i="78"/>
  <c r="N37" i="79"/>
  <c r="N41" i="79"/>
  <c r="N57" i="79"/>
  <c r="N29" i="80"/>
  <c r="N50" i="81"/>
  <c r="N52" i="81"/>
  <c r="N33" i="82"/>
  <c r="N34" i="82"/>
  <c r="N52" i="84"/>
  <c r="N27" i="87"/>
  <c r="N45" i="68"/>
  <c r="N54" i="68"/>
  <c r="N39" i="68"/>
  <c r="N31" i="69"/>
  <c r="N34" i="69"/>
  <c r="N51" i="69"/>
  <c r="N30" i="70"/>
  <c r="N31" i="70"/>
  <c r="N49" i="70"/>
  <c r="N27" i="71"/>
  <c r="N40" i="72"/>
  <c r="Q61" i="72"/>
  <c r="N27" i="74"/>
  <c r="N41" i="74"/>
  <c r="N33" i="76"/>
  <c r="N38" i="76"/>
  <c r="N48" i="76"/>
  <c r="N29" i="77"/>
  <c r="N53" i="77"/>
  <c r="N56" i="77"/>
  <c r="N53" i="78"/>
  <c r="N45" i="79"/>
  <c r="N55" i="79"/>
  <c r="N35" i="80"/>
  <c r="N36" i="82"/>
  <c r="N43" i="83"/>
  <c r="N45" i="83"/>
  <c r="N48" i="83"/>
  <c r="N49" i="83"/>
  <c r="N35" i="84"/>
  <c r="N32" i="85"/>
  <c r="N33" i="85"/>
  <c r="N35" i="85"/>
  <c r="N37" i="85"/>
  <c r="N38" i="85"/>
  <c r="N40" i="85"/>
  <c r="N29" i="86"/>
  <c r="N37" i="87"/>
  <c r="N42" i="71"/>
  <c r="N45" i="72"/>
  <c r="N57" i="72"/>
  <c r="N33" i="73"/>
  <c r="N35" i="73"/>
  <c r="N40" i="73"/>
  <c r="N31" i="74"/>
  <c r="N45" i="74"/>
  <c r="N32" i="75"/>
  <c r="N52" i="75"/>
  <c r="N41" i="76"/>
  <c r="N42" i="76"/>
  <c r="N37" i="77"/>
  <c r="N34" i="80"/>
  <c r="N41" i="82"/>
  <c r="N39" i="83"/>
  <c r="N56" i="83"/>
  <c r="N57" i="83"/>
  <c r="N29" i="84"/>
  <c r="N53" i="84"/>
  <c r="N29" i="85"/>
  <c r="N27" i="86"/>
  <c r="N44" i="87"/>
  <c r="N53" i="88"/>
  <c r="N44" i="88"/>
  <c r="N46" i="88"/>
  <c r="N47" i="88"/>
  <c r="N48" i="88"/>
  <c r="N49" i="88"/>
  <c r="N50" i="88"/>
  <c r="N51" i="88"/>
  <c r="N52" i="88"/>
  <c r="N54" i="88"/>
  <c r="N55" i="88"/>
  <c r="N56" i="88"/>
  <c r="N57" i="88"/>
  <c r="N28" i="89"/>
  <c r="N29" i="89"/>
  <c r="N32" i="89"/>
  <c r="N33" i="89"/>
  <c r="N36" i="89"/>
  <c r="N37" i="89"/>
  <c r="N38" i="89"/>
  <c r="N39" i="89"/>
  <c r="N40" i="89"/>
  <c r="N42" i="89"/>
  <c r="N44" i="89"/>
  <c r="N45" i="89"/>
  <c r="N46" i="89"/>
  <c r="N48" i="89"/>
  <c r="N49" i="89"/>
  <c r="N50" i="89"/>
  <c r="N51" i="89"/>
  <c r="N52" i="89"/>
  <c r="N53" i="89"/>
  <c r="N54" i="89"/>
  <c r="N55" i="89"/>
  <c r="N28" i="90"/>
  <c r="N29" i="90"/>
  <c r="N30" i="90"/>
  <c r="N31" i="90"/>
  <c r="N32" i="90"/>
  <c r="N33" i="90"/>
  <c r="N34" i="90"/>
  <c r="N35" i="90"/>
  <c r="N36" i="90"/>
  <c r="N37" i="90"/>
  <c r="N38" i="90"/>
  <c r="N39" i="90"/>
  <c r="N40" i="90"/>
  <c r="N41" i="90"/>
  <c r="N42" i="90"/>
  <c r="N43" i="90"/>
  <c r="N44" i="90"/>
  <c r="N45" i="90"/>
  <c r="N46" i="90"/>
  <c r="N47" i="90"/>
  <c r="N48" i="90"/>
  <c r="N49" i="90"/>
  <c r="N50" i="90"/>
  <c r="N51" i="90"/>
  <c r="N52" i="90"/>
  <c r="N53" i="90"/>
  <c r="N54" i="90"/>
  <c r="N55" i="90"/>
  <c r="N27" i="90"/>
</calcChain>
</file>

<file path=xl/sharedStrings.xml><?xml version="1.0" encoding="utf-8"?>
<sst xmlns="http://schemas.openxmlformats.org/spreadsheetml/2006/main" count="3079" uniqueCount="157">
  <si>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</si>
  <si>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</si>
  <si>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</si>
  <si>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</si>
  <si>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</si>
  <si>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</si>
  <si>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</si>
  <si>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</si>
  <si>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</si>
  <si>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</si>
  <si>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</si>
  <si>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</si>
  <si>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</si>
  <si>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</si>
  <si>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</si>
  <si>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</si>
  <si>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</si>
  <si>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</si>
  <si>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</si>
  <si>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</si>
  <si>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</si>
  <si>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</si>
  <si>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</si>
  <si>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</si>
  <si>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</si>
  <si>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</si>
  <si>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</si>
  <si>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</si>
  <si>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</si>
  <si>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</si>
  <si>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</si>
  <si>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</si>
  <si>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</si>
  <si>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</si>
  <si>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</si>
  <si>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</si>
  <si>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</si>
  <si>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</si>
  <si>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</si>
  <si>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</si>
  <si>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</si>
  <si>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</si>
  <si>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</si>
  <si>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</si>
  <si>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</si>
  <si>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</si>
  <si>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</si>
  <si>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</si>
  <si>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</si>
  <si>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</si>
  <si>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</si>
  <si>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</si>
  <si>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</si>
  <si>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</si>
  <si>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</si>
  <si>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</si>
  <si>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</si>
  <si>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</si>
  <si>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</si>
  <si>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</si>
  <si>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</si>
  <si>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</si>
  <si>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</si>
  <si>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</si>
  <si>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</si>
  <si>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</si>
  <si>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</si>
  <si>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</si>
  <si>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May</t>
  </si>
  <si>
    <t>June</t>
  </si>
  <si>
    <t>July</t>
  </si>
  <si>
    <t xml:space="preserve">500 bbls </t>
  </si>
  <si>
    <t>500 bbls</t>
  </si>
  <si>
    <t>Rieger #1</t>
  </si>
  <si>
    <t xml:space="preserve">Terry Chase </t>
  </si>
  <si>
    <t xml:space="preserve"> </t>
  </si>
  <si>
    <t>300 bbls</t>
  </si>
  <si>
    <t>Wharton</t>
  </si>
  <si>
    <t>Terry Chase</t>
  </si>
  <si>
    <t>Oil #1</t>
  </si>
  <si>
    <t>Oil #2</t>
  </si>
  <si>
    <t xml:space="preserve">1ft / 33.12bbls bottom salt water on oil tank 1. </t>
  </si>
  <si>
    <t xml:space="preserve">5inch / 13.8bbls bottom salt water on oil tank1. </t>
  </si>
  <si>
    <t>1ft / 33.12bbls bottom salt water on oil tank 1. 8 inch skim oil on water tank</t>
  </si>
  <si>
    <t xml:space="preserve">well dead for 12hrs, lightning did not gauge tanks. Shut in. </t>
  </si>
  <si>
    <t>Shut in</t>
  </si>
  <si>
    <t>Swabbing unit on well.</t>
  </si>
  <si>
    <t xml:space="preserve">flowing well directly to tank 1. had water hauled and skim oil from water tank transferred to oil tank 1. and not all fluid in oil tank is oil. </t>
  </si>
  <si>
    <t>Aprox 187bbls water in oil tank.</t>
  </si>
  <si>
    <t>Shut well in</t>
  </si>
  <si>
    <t xml:space="preserve">shut in </t>
  </si>
  <si>
    <t xml:space="preserve">transffered oil into tank 2 and water into swd tank </t>
  </si>
  <si>
    <t>Anderson</t>
  </si>
  <si>
    <t xml:space="preserve">March </t>
  </si>
  <si>
    <t>pump tagged bottom hard, killed unit. Shut in well. Shut in heater, shut off compressor.</t>
  </si>
  <si>
    <t>well shut in</t>
  </si>
  <si>
    <t>Rods parted, shut well in.</t>
  </si>
  <si>
    <t>not enough gas to start comp</t>
  </si>
  <si>
    <t>to much gas flaring in SW tank to gauge, 5 strokes per minute. Started compressor.</t>
  </si>
  <si>
    <t>water gain from workover. Pulled bottom on oil tank 1</t>
  </si>
  <si>
    <t>unit down 6hrs, had to increase speed slightly to keep running</t>
  </si>
  <si>
    <t>called in oil on tank 1 and put rush on all 3tanks</t>
  </si>
  <si>
    <t>called in oil on tank 3</t>
  </si>
  <si>
    <t>called in oil tank 2</t>
  </si>
  <si>
    <t>unit down, restarted</t>
  </si>
  <si>
    <t>5/25/</t>
  </si>
  <si>
    <t>pump down on arrival, restarted, called mechanic</t>
  </si>
  <si>
    <t>August</t>
  </si>
  <si>
    <t>comp running off casing gas</t>
  </si>
  <si>
    <t>shut down comp</t>
  </si>
  <si>
    <t>64bbls water transferred from masterson</t>
  </si>
  <si>
    <t xml:space="preserve">pumping unit down 10hrs. Parted rods. </t>
  </si>
  <si>
    <t>October</t>
  </si>
  <si>
    <t>row</t>
  </si>
  <si>
    <t>shut in</t>
  </si>
  <si>
    <t xml:space="preserve">oil transferred from rig </t>
  </si>
  <si>
    <t>brought compressor on</t>
  </si>
  <si>
    <t>November</t>
  </si>
  <si>
    <t>comp down on low suction, called mechanic</t>
  </si>
  <si>
    <t>unit down on arrival, rtp</t>
  </si>
  <si>
    <t>unit down on arrival. Restarted</t>
  </si>
  <si>
    <t>December</t>
  </si>
  <si>
    <t xml:space="preserve">January </t>
  </si>
  <si>
    <t>well has deep rod part. Shut in</t>
  </si>
  <si>
    <t xml:space="preserve">February </t>
  </si>
  <si>
    <t>March</t>
  </si>
  <si>
    <t>ROW</t>
  </si>
  <si>
    <t>shut down unit, making bad noise</t>
  </si>
  <si>
    <t>MAY</t>
  </si>
  <si>
    <t>JUNE</t>
  </si>
  <si>
    <t>pumped bsw off tank 2</t>
  </si>
  <si>
    <t>heater treater dumped sw into tank</t>
  </si>
  <si>
    <t>shut in well</t>
  </si>
  <si>
    <t>transferred from heater treater</t>
  </si>
  <si>
    <t>fluids pulled to fill heater treater</t>
  </si>
  <si>
    <t>july</t>
  </si>
  <si>
    <t>aug</t>
  </si>
  <si>
    <t>comp down on low suction, SI casing</t>
  </si>
  <si>
    <t>oil and water moved from heater treater</t>
  </si>
  <si>
    <t>pulled 20bbls from tank to heater treater</t>
  </si>
  <si>
    <t>weir on heater not working properly SI well</t>
  </si>
  <si>
    <t>fluid transferred from heater treater</t>
  </si>
  <si>
    <t>filled heater with pumping unit overnight</t>
  </si>
  <si>
    <t>SEPT</t>
  </si>
  <si>
    <t>comp down on low engine oil pressure. Called mechanic</t>
  </si>
  <si>
    <t>moved 70bbls oil from 2 to tank 1 , got new sw tank to be installed</t>
  </si>
  <si>
    <t>SW going into tank 2</t>
  </si>
  <si>
    <t>118bbls sw transferred from tank 2 to SW tank</t>
  </si>
  <si>
    <t>comp down on low engine oil level.</t>
  </si>
  <si>
    <t>NOV</t>
  </si>
  <si>
    <t>DEC</t>
  </si>
  <si>
    <t>424241, 419082</t>
  </si>
  <si>
    <t>Jan</t>
  </si>
  <si>
    <t>FEB</t>
  </si>
  <si>
    <t>pulled bottoms on oil tank</t>
  </si>
  <si>
    <t>shut in, parted rods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</si>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</sst>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/>
      <top style="thin">
        <color indexed="9"/>
      </top>
      <bottom style="hair">
        <color indexed="9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12">
    <xf numFmtId="0" fontId="0" fillId="0" borderId="0" xfId="0" applyAlignment="1"/>
    <xf numFmtId="0" fontId="1" fillId="0" borderId="0" xfId="0" applyFont="1">
      <alignment vertical="top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/>
    <xf numFmtId="0" fontId="18" fillId="2" borderId="18" xfId="0" applyFont="1" applyFill="1" applyBorder="1" applyAlignment="1"/>
    <xf numFmtId="0" fontId="18" fillId="2" borderId="0" xfId="0" applyFont="1" applyFill="1" applyAlignment="1"/>
    <xf numFmtId="0" fontId="18" fillId="2" borderId="19" xfId="0" applyFont="1" applyFill="1" applyBorder="1" applyAlignment="1"/>
    <xf numFmtId="0" fontId="19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1" fillId="2" borderId="5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20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8" fillId="2" borderId="23" xfId="0" applyFont="1" applyFill="1" applyBorder="1" applyAlignment="1"/>
    <xf numFmtId="0" fontId="18" fillId="2" borderId="13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2" fontId="20" fillId="2" borderId="22" xfId="0" applyNumberFormat="1" applyFont="1" applyFill="1" applyBorder="1" applyAlignment="1">
      <alignment vertical="center"/>
    </xf>
    <xf numFmtId="2" fontId="20" fillId="2" borderId="2" xfId="0" applyNumberFormat="1" applyFont="1" applyFill="1" applyBorder="1" applyAlignment="1">
      <alignment vertical="center"/>
    </xf>
    <xf numFmtId="2" fontId="5" fillId="2" borderId="24" xfId="0" applyNumberFormat="1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25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14" fontId="20" fillId="2" borderId="21" xfId="0" applyNumberFormat="1" applyFont="1" applyFill="1" applyBorder="1" applyAlignment="1">
      <alignment horizontal="left" vertical="center"/>
    </xf>
    <xf numFmtId="0" fontId="22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20" fillId="2" borderId="2" xfId="0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horizontal="right" vertical="center"/>
    </xf>
    <xf numFmtId="165" fontId="20" fillId="2" borderId="2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vertical="center"/>
    </xf>
    <xf numFmtId="0" fontId="20" fillId="2" borderId="21" xfId="0" applyFont="1" applyFill="1" applyBorder="1" applyAlignment="1">
      <alignment horizontal="right" vertical="center"/>
    </xf>
    <xf numFmtId="14" fontId="20" fillId="2" borderId="25" xfId="0" applyNumberFormat="1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2" fontId="20" fillId="2" borderId="2" xfId="0" applyNumberFormat="1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12" fontId="20" fillId="2" borderId="21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8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9" fillId="2" borderId="25" xfId="0" applyFont="1" applyFill="1" applyBorder="1" applyAlignment="1">
      <alignment vertical="center"/>
    </xf>
    <xf numFmtId="0" fontId="13" fillId="2" borderId="25" xfId="0" applyFont="1" applyFill="1" applyBorder="1" applyAlignment="1">
      <alignment vertical="center"/>
    </xf>
    <xf numFmtId="2" fontId="5" fillId="2" borderId="20" xfId="0" applyNumberFormat="1" applyFont="1" applyFill="1" applyBorder="1" applyAlignment="1">
      <alignment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20" fillId="2" borderId="21" xfId="0" quotePrefix="1" applyFont="1" applyFill="1" applyBorder="1" applyAlignment="1">
      <alignment horizontal="right" vertical="center"/>
    </xf>
    <xf numFmtId="16" fontId="9" fillId="2" borderId="2" xfId="0" applyNumberFormat="1" applyFont="1" applyFill="1" applyBorder="1" applyAlignment="1">
      <alignment vertical="center"/>
    </xf>
    <xf numFmtId="2" fontId="20" fillId="2" borderId="22" xfId="0" applyNumberFormat="1" applyFont="1" applyFill="1" applyBorder="1" applyAlignment="1">
      <alignment horizontal="right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6" fontId="20" fillId="2" borderId="22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0" fillId="3" borderId="30" xfId="0" applyNumberFormat="1" applyFill="1" applyBorder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8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2" fontId="18" fillId="2" borderId="35" xfId="0" applyNumberFormat="1" applyFont="1" applyFill="1" applyBorder="1" applyAlignment="1">
      <alignment horizontal="center"/>
    </xf>
    <xf numFmtId="0" fontId="18" fillId="2" borderId="3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8" xfId="0" applyFont="1" applyFill="1" applyBorder="1" applyAlignment="1">
      <alignment horizontal="left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22" fillId="2" borderId="33" xfId="0" applyFont="1" applyFill="1" applyBorder="1" applyAlignment="1">
      <alignment horizontal="left" vertical="center"/>
    </xf>
    <xf numFmtId="0" fontId="20" fillId="2" borderId="26" xfId="0" applyFont="1" applyFill="1" applyBorder="1" applyAlignment="1">
      <alignment horizontal="left" vertical="center"/>
    </xf>
    <xf numFmtId="0" fontId="20" fillId="2" borderId="27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left" vertical="center"/>
    </xf>
    <xf numFmtId="0" fontId="17" fillId="2" borderId="26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opLeftCell="C5" zoomScale="80" zoomScaleNormal="80" workbookViewId="0">
      <selection activeCell="F68" sqref="F6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2"/>
      <c r="AH3" s="9"/>
    </row>
    <row r="4" spans="1:34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5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156" t="s">
        <v>73</v>
      </c>
      <c r="C6" s="156"/>
      <c r="D6" s="156"/>
      <c r="E6" s="156"/>
      <c r="F6" s="156"/>
      <c r="G6" s="156"/>
      <c r="H6" s="156"/>
      <c r="I6" s="156"/>
      <c r="J6" s="9"/>
      <c r="K6" s="9" t="s">
        <v>4</v>
      </c>
      <c r="L6" s="24" t="s">
        <v>77</v>
      </c>
      <c r="M6" s="157"/>
      <c r="N6" s="157"/>
      <c r="O6" s="157"/>
      <c r="P6" s="24" t="s">
        <v>5</v>
      </c>
      <c r="Q6" s="24"/>
      <c r="R6" s="24"/>
      <c r="S6" s="24"/>
      <c r="T6" s="24"/>
      <c r="U6" s="158" t="s">
        <v>6</v>
      </c>
      <c r="V6" s="158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59" t="s">
        <v>7</v>
      </c>
      <c r="AB7" s="159"/>
      <c r="AC7" s="159"/>
      <c r="AD7" s="159"/>
      <c r="AE7" s="160"/>
      <c r="AF7" s="160"/>
      <c r="AG7" s="160"/>
      <c r="AH7" s="9"/>
    </row>
    <row r="8" spans="1:34" ht="12.75" customHeight="1">
      <c r="A8" s="9" t="s">
        <v>8</v>
      </c>
      <c r="B8" s="9"/>
      <c r="C8" s="161" t="s">
        <v>67</v>
      </c>
      <c r="D8" s="161"/>
      <c r="E8" s="161"/>
      <c r="F8" s="161"/>
      <c r="G8" s="9" t="s">
        <v>9</v>
      </c>
      <c r="H8" s="161">
        <v>2017</v>
      </c>
      <c r="I8" s="161"/>
      <c r="J8" s="9"/>
      <c r="K8" s="9" t="s">
        <v>10</v>
      </c>
      <c r="L8" s="50" t="s">
        <v>74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59" t="s">
        <v>12</v>
      </c>
      <c r="AB8" s="159"/>
      <c r="AC8" s="159"/>
      <c r="AD8" s="159"/>
      <c r="AE8" s="162"/>
      <c r="AF8" s="163"/>
      <c r="AG8" s="163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59" t="s">
        <v>14</v>
      </c>
      <c r="AB9" s="159"/>
      <c r="AC9" s="159"/>
      <c r="AD9" s="159"/>
      <c r="AE9" s="163"/>
      <c r="AF9" s="163"/>
      <c r="AG9" s="163"/>
      <c r="AH9" s="9"/>
    </row>
    <row r="10" spans="1:34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9"/>
      <c r="K10" s="67" t="s">
        <v>64</v>
      </c>
      <c r="L10" s="41"/>
      <c r="M10" s="41"/>
      <c r="N10" s="160"/>
      <c r="O10" s="160"/>
      <c r="P10" s="41" t="s">
        <v>16</v>
      </c>
      <c r="Q10" s="165"/>
      <c r="R10" s="166"/>
      <c r="S10" s="166"/>
      <c r="T10" s="166"/>
      <c r="U10" s="166"/>
      <c r="V10" s="166"/>
      <c r="W10" s="9"/>
      <c r="X10" s="9"/>
      <c r="Y10" s="9"/>
      <c r="Z10" s="11" t="s">
        <v>17</v>
      </c>
      <c r="AA10" s="159" t="s">
        <v>18</v>
      </c>
      <c r="AB10" s="159"/>
      <c r="AC10" s="159"/>
      <c r="AD10" s="159"/>
      <c r="AE10" s="163"/>
      <c r="AF10" s="163"/>
      <c r="AG10" s="163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7" t="s">
        <v>19</v>
      </c>
      <c r="AB11" s="167"/>
      <c r="AC11" s="167"/>
      <c r="AD11" s="167"/>
      <c r="AE11" s="162"/>
      <c r="AF11" s="163"/>
      <c r="AG11" s="163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70"/>
      <c r="K14" s="18" t="s">
        <v>21</v>
      </c>
      <c r="L14" s="174" t="s">
        <v>22</v>
      </c>
      <c r="M14" s="174"/>
      <c r="N14" s="174"/>
      <c r="O14" s="175" t="s">
        <v>23</v>
      </c>
      <c r="P14" s="176"/>
      <c r="Q14" s="176"/>
      <c r="R14" s="176"/>
      <c r="S14" s="176"/>
      <c r="T14" s="176"/>
      <c r="U14" s="177"/>
      <c r="V14" s="181" t="s">
        <v>24</v>
      </c>
      <c r="W14" s="182"/>
      <c r="X14" s="51"/>
      <c r="Y14" s="183" t="s">
        <v>55</v>
      </c>
      <c r="Z14" s="184"/>
      <c r="AA14" s="185" t="s">
        <v>25</v>
      </c>
      <c r="AB14" s="185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3"/>
      <c r="K15" s="20"/>
      <c r="L15" s="21"/>
      <c r="M15" s="21"/>
      <c r="N15" s="21"/>
      <c r="O15" s="178"/>
      <c r="P15" s="179"/>
      <c r="Q15" s="179"/>
      <c r="R15" s="179"/>
      <c r="S15" s="179"/>
      <c r="T15" s="179"/>
      <c r="U15" s="180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64" t="s">
        <v>53</v>
      </c>
      <c r="I17" s="164"/>
      <c r="J17" s="164"/>
      <c r="K17" s="20" t="s">
        <v>27</v>
      </c>
      <c r="L17" s="39"/>
      <c r="M17" s="39"/>
      <c r="N17" s="39"/>
      <c r="O17" s="39"/>
      <c r="P17" s="39"/>
      <c r="Q17" s="188" t="s">
        <v>61</v>
      </c>
      <c r="R17" s="189"/>
      <c r="S17" s="188" t="s">
        <v>62</v>
      </c>
      <c r="T17" s="189"/>
      <c r="U17" s="39"/>
      <c r="V17" s="39"/>
      <c r="W17" s="39"/>
      <c r="X17" s="39"/>
      <c r="Y17" s="39"/>
      <c r="Z17" s="39"/>
      <c r="AA17" s="39"/>
      <c r="AB17" s="39"/>
      <c r="AC17" s="194" t="s">
        <v>28</v>
      </c>
      <c r="AD17" s="167"/>
      <c r="AE17" s="167"/>
      <c r="AF17" s="167"/>
      <c r="AG17" s="167"/>
      <c r="AH17" s="195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90"/>
      <c r="R18" s="191"/>
      <c r="S18" s="190"/>
      <c r="T18" s="191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86" t="s">
        <v>72</v>
      </c>
      <c r="C19" s="164"/>
      <c r="D19" s="164"/>
      <c r="E19" s="186" t="s">
        <v>71</v>
      </c>
      <c r="F19" s="164"/>
      <c r="G19" s="187"/>
      <c r="H19" s="196" t="s">
        <v>76</v>
      </c>
      <c r="I19" s="164"/>
      <c r="J19" s="164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90"/>
      <c r="R19" s="191"/>
      <c r="S19" s="190"/>
      <c r="T19" s="191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97" t="s">
        <v>48</v>
      </c>
      <c r="AD19" s="198"/>
      <c r="AE19" s="198"/>
      <c r="AF19" s="198"/>
      <c r="AG19" s="198"/>
      <c r="AH19" s="199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90"/>
      <c r="R20" s="191"/>
      <c r="S20" s="190"/>
      <c r="T20" s="191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90"/>
      <c r="R21" s="191"/>
      <c r="S21" s="190"/>
      <c r="T21" s="191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90"/>
      <c r="R22" s="191"/>
      <c r="S22" s="190"/>
      <c r="T22" s="191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92"/>
      <c r="R23" s="193"/>
      <c r="S23" s="192"/>
      <c r="T23" s="193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5"/>
      <c r="AD25" s="85"/>
      <c r="AE25" s="85"/>
      <c r="AF25" s="85"/>
      <c r="AG25" s="85"/>
      <c r="AH25" s="86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42827</v>
      </c>
      <c r="B27" s="36"/>
      <c r="C27" s="36"/>
      <c r="D27" s="34"/>
      <c r="E27" s="2"/>
      <c r="F27" s="2"/>
      <c r="G27" s="34"/>
      <c r="H27" s="2"/>
      <c r="I27" s="2"/>
      <c r="J27" s="3"/>
      <c r="K27" s="3"/>
      <c r="L27" s="60"/>
      <c r="M27" s="61"/>
      <c r="N27" s="52"/>
      <c r="O27" s="72"/>
      <c r="P27" s="52"/>
      <c r="Q27" s="77"/>
      <c r="R27" s="77"/>
      <c r="S27" s="77"/>
      <c r="T27" s="77"/>
      <c r="U27" s="77"/>
      <c r="V27" s="52"/>
      <c r="W27" s="52"/>
      <c r="X27" s="52"/>
      <c r="Y27" s="52"/>
      <c r="Z27" s="76"/>
      <c r="AA27" s="52"/>
      <c r="AB27" s="52"/>
      <c r="AC27" s="200"/>
      <c r="AD27" s="201"/>
      <c r="AE27" s="201"/>
      <c r="AF27" s="201"/>
      <c r="AG27" s="201"/>
      <c r="AH27" s="202"/>
    </row>
    <row r="28" spans="1:34" ht="12.75" customHeight="1">
      <c r="A28" s="68">
        <v>42828</v>
      </c>
      <c r="B28" s="36"/>
      <c r="C28" s="36"/>
      <c r="D28" s="34"/>
      <c r="E28" s="37"/>
      <c r="F28" s="37"/>
      <c r="G28" s="34"/>
      <c r="H28" s="4"/>
      <c r="I28" s="4"/>
      <c r="J28" s="3"/>
      <c r="K28" s="3"/>
      <c r="L28" s="60"/>
      <c r="M28" s="61"/>
      <c r="N28" s="49"/>
      <c r="O28" s="71"/>
      <c r="P28" s="49"/>
      <c r="Q28" s="78"/>
      <c r="R28" s="78"/>
      <c r="S28" s="78"/>
      <c r="T28" s="78"/>
      <c r="U28" s="78"/>
      <c r="V28" s="49"/>
      <c r="W28" s="49"/>
      <c r="X28" s="49"/>
      <c r="Y28" s="52"/>
      <c r="Z28" s="76"/>
      <c r="AA28" s="49"/>
      <c r="AB28" s="49"/>
      <c r="AC28" s="200"/>
      <c r="AD28" s="201"/>
      <c r="AE28" s="201"/>
      <c r="AF28" s="201"/>
      <c r="AG28" s="201"/>
      <c r="AH28" s="202"/>
    </row>
    <row r="29" spans="1:34" ht="12.75" customHeight="1">
      <c r="A29" s="68">
        <v>42829</v>
      </c>
      <c r="B29" s="36"/>
      <c r="C29" s="36"/>
      <c r="D29" s="34"/>
      <c r="E29" s="37"/>
      <c r="F29" s="37"/>
      <c r="G29" s="34"/>
      <c r="H29" s="4"/>
      <c r="I29" s="4"/>
      <c r="J29" s="3"/>
      <c r="K29" s="3"/>
      <c r="L29" s="60"/>
      <c r="M29" s="61"/>
      <c r="N29" s="49"/>
      <c r="O29" s="73"/>
      <c r="P29" s="49"/>
      <c r="Q29" s="78"/>
      <c r="R29" s="78"/>
      <c r="S29" s="78"/>
      <c r="T29" s="78"/>
      <c r="U29" s="78"/>
      <c r="V29" s="70"/>
      <c r="W29" s="49"/>
      <c r="X29" s="49"/>
      <c r="Y29" s="52"/>
      <c r="Z29" s="76"/>
      <c r="AA29" s="49"/>
      <c r="AB29" s="49"/>
      <c r="AC29" s="200"/>
      <c r="AD29" s="201"/>
      <c r="AE29" s="201"/>
      <c r="AF29" s="201"/>
      <c r="AG29" s="201"/>
      <c r="AH29" s="202"/>
    </row>
    <row r="30" spans="1:34" ht="12.75" customHeight="1">
      <c r="A30" s="68">
        <v>42830</v>
      </c>
      <c r="B30" s="36"/>
      <c r="C30" s="36"/>
      <c r="D30" s="34"/>
      <c r="E30" s="37"/>
      <c r="F30" s="37"/>
      <c r="G30" s="34"/>
      <c r="H30" s="4"/>
      <c r="I30" s="4"/>
      <c r="J30" s="3"/>
      <c r="K30" s="3"/>
      <c r="L30" s="60"/>
      <c r="M30" s="61"/>
      <c r="N30" s="49"/>
      <c r="O30" s="71"/>
      <c r="P30" s="49"/>
      <c r="Q30" s="78"/>
      <c r="R30" s="78"/>
      <c r="S30" s="78"/>
      <c r="T30" s="78"/>
      <c r="U30" s="78"/>
      <c r="V30" s="70"/>
      <c r="W30" s="49"/>
      <c r="X30" s="49"/>
      <c r="Y30" s="52"/>
      <c r="Z30" s="76"/>
      <c r="AA30" s="49"/>
      <c r="AB30" s="49"/>
      <c r="AC30" s="203"/>
      <c r="AD30" s="204"/>
      <c r="AE30" s="204"/>
      <c r="AF30" s="204"/>
      <c r="AG30" s="204"/>
      <c r="AH30" s="205"/>
    </row>
    <row r="31" spans="1:34" ht="12.75" customHeight="1">
      <c r="A31" s="68">
        <v>42831</v>
      </c>
      <c r="B31" s="36"/>
      <c r="C31" s="36"/>
      <c r="D31" s="34"/>
      <c r="E31" s="37"/>
      <c r="F31" s="37"/>
      <c r="G31" s="34"/>
      <c r="H31" s="4"/>
      <c r="I31" s="4"/>
      <c r="J31" s="3"/>
      <c r="K31" s="3"/>
      <c r="L31" s="60"/>
      <c r="M31" s="61"/>
      <c r="N31" s="49"/>
      <c r="O31" s="71"/>
      <c r="P31" s="49"/>
      <c r="Q31" s="78"/>
      <c r="R31" s="78"/>
      <c r="S31" s="78"/>
      <c r="T31" s="78"/>
      <c r="U31" s="78"/>
      <c r="V31" s="70"/>
      <c r="W31" s="49"/>
      <c r="X31" s="49"/>
      <c r="Y31" s="52"/>
      <c r="Z31" s="76"/>
      <c r="AA31" s="49"/>
      <c r="AB31" s="49"/>
      <c r="AC31" s="203"/>
      <c r="AD31" s="204"/>
      <c r="AE31" s="204"/>
      <c r="AF31" s="204"/>
      <c r="AG31" s="204"/>
      <c r="AH31" s="205"/>
    </row>
    <row r="32" spans="1:34" ht="12.75" customHeight="1">
      <c r="A32" s="68">
        <v>42832</v>
      </c>
      <c r="B32" s="4"/>
      <c r="C32" s="4"/>
      <c r="D32" s="34"/>
      <c r="E32" s="37"/>
      <c r="F32" s="37"/>
      <c r="G32" s="34"/>
      <c r="H32" s="4"/>
      <c r="I32" s="4"/>
      <c r="J32" s="3"/>
      <c r="K32" s="3"/>
      <c r="L32" s="60"/>
      <c r="M32" s="61"/>
      <c r="N32" s="49"/>
      <c r="O32" s="71"/>
      <c r="P32" s="49"/>
      <c r="Q32" s="78"/>
      <c r="R32" s="78"/>
      <c r="S32" s="78"/>
      <c r="T32" s="78"/>
      <c r="U32" s="78"/>
      <c r="V32" s="49"/>
      <c r="W32" s="49"/>
      <c r="X32" s="49"/>
      <c r="Y32" s="52"/>
      <c r="Z32" s="76"/>
      <c r="AA32" s="49"/>
      <c r="AB32" s="49"/>
      <c r="AC32" s="203"/>
      <c r="AD32" s="204"/>
      <c r="AE32" s="204"/>
      <c r="AF32" s="204"/>
      <c r="AG32" s="204"/>
      <c r="AH32" s="205"/>
    </row>
    <row r="33" spans="1:34" ht="12.75" customHeight="1">
      <c r="A33" s="68">
        <v>42833</v>
      </c>
      <c r="B33" s="4"/>
      <c r="C33" s="4"/>
      <c r="D33" s="34"/>
      <c r="E33" s="37"/>
      <c r="F33" s="37"/>
      <c r="G33" s="34"/>
      <c r="H33" s="4"/>
      <c r="I33" s="4"/>
      <c r="J33" s="3"/>
      <c r="K33" s="3"/>
      <c r="L33" s="60"/>
      <c r="M33" s="61"/>
      <c r="N33" s="49"/>
      <c r="O33" s="71"/>
      <c r="P33" s="49"/>
      <c r="Q33" s="78"/>
      <c r="R33" s="78"/>
      <c r="S33" s="78"/>
      <c r="T33" s="78"/>
      <c r="U33" s="78"/>
      <c r="V33" s="70"/>
      <c r="W33" s="49"/>
      <c r="X33" s="49"/>
      <c r="Y33" s="52"/>
      <c r="Z33" s="76"/>
      <c r="AA33" s="49"/>
      <c r="AB33" s="49"/>
      <c r="AC33" s="203"/>
      <c r="AD33" s="204"/>
      <c r="AE33" s="204"/>
      <c r="AF33" s="204"/>
      <c r="AG33" s="204"/>
      <c r="AH33" s="205"/>
    </row>
    <row r="34" spans="1:34" ht="12.75" customHeight="1">
      <c r="A34" s="68">
        <v>42834</v>
      </c>
      <c r="B34" s="4"/>
      <c r="C34" s="4"/>
      <c r="D34" s="34"/>
      <c r="E34" s="37"/>
      <c r="F34" s="37"/>
      <c r="G34" s="34"/>
      <c r="H34" s="4"/>
      <c r="I34" s="4"/>
      <c r="J34" s="3"/>
      <c r="K34" s="3"/>
      <c r="L34" s="60"/>
      <c r="M34" s="61"/>
      <c r="N34" s="49"/>
      <c r="O34" s="71"/>
      <c r="P34" s="49"/>
      <c r="Q34" s="78"/>
      <c r="R34" s="78"/>
      <c r="S34" s="78"/>
      <c r="T34" s="78"/>
      <c r="U34" s="78"/>
      <c r="V34" s="49"/>
      <c r="W34" s="49"/>
      <c r="X34" s="49"/>
      <c r="Y34" s="49"/>
      <c r="Z34" s="76"/>
      <c r="AA34" s="49"/>
      <c r="AB34" s="49"/>
      <c r="AC34" s="200"/>
      <c r="AD34" s="201"/>
      <c r="AE34" s="201"/>
      <c r="AF34" s="201"/>
      <c r="AG34" s="201"/>
      <c r="AH34" s="202"/>
    </row>
    <row r="35" spans="1:34" ht="12.75" customHeight="1">
      <c r="A35" s="68">
        <v>42835</v>
      </c>
      <c r="B35" s="4"/>
      <c r="C35" s="4"/>
      <c r="D35" s="34"/>
      <c r="E35" s="37"/>
      <c r="F35" s="37"/>
      <c r="G35" s="34"/>
      <c r="H35" s="4"/>
      <c r="I35" s="4"/>
      <c r="J35" s="3"/>
      <c r="K35" s="3"/>
      <c r="L35" s="60"/>
      <c r="M35" s="61"/>
      <c r="N35" s="49"/>
      <c r="O35" s="71"/>
      <c r="P35" s="49"/>
      <c r="Q35" s="78"/>
      <c r="R35" s="78"/>
      <c r="S35" s="78"/>
      <c r="T35" s="78"/>
      <c r="U35" s="78"/>
      <c r="V35" s="49"/>
      <c r="W35" s="49"/>
      <c r="X35" s="49"/>
      <c r="Y35" s="49"/>
      <c r="Z35" s="76"/>
      <c r="AA35" s="49"/>
      <c r="AB35" s="49"/>
      <c r="AC35" s="200"/>
      <c r="AD35" s="201"/>
      <c r="AE35" s="201"/>
      <c r="AF35" s="201"/>
      <c r="AG35" s="201"/>
      <c r="AH35" s="202"/>
    </row>
    <row r="36" spans="1:34" ht="12.75" customHeight="1">
      <c r="A36" s="68">
        <v>42836</v>
      </c>
      <c r="B36" s="4"/>
      <c r="C36" s="4"/>
      <c r="D36" s="34"/>
      <c r="E36" s="37"/>
      <c r="F36" s="37"/>
      <c r="G36" s="34"/>
      <c r="H36" s="4"/>
      <c r="I36" s="4"/>
      <c r="J36" s="3"/>
      <c r="K36" s="3"/>
      <c r="L36" s="60"/>
      <c r="M36" s="61"/>
      <c r="N36" s="49"/>
      <c r="O36" s="71"/>
      <c r="P36" s="49"/>
      <c r="Q36" s="78"/>
      <c r="R36" s="78"/>
      <c r="S36" s="78"/>
      <c r="T36" s="78"/>
      <c r="U36" s="78"/>
      <c r="V36" s="49"/>
      <c r="W36" s="49"/>
      <c r="X36" s="49"/>
      <c r="Y36" s="49"/>
      <c r="Z36" s="76"/>
      <c r="AA36" s="49"/>
      <c r="AB36" s="49"/>
      <c r="AC36" s="206"/>
      <c r="AD36" s="207"/>
      <c r="AE36" s="207"/>
      <c r="AF36" s="207"/>
      <c r="AG36" s="207"/>
      <c r="AH36" s="208"/>
    </row>
    <row r="37" spans="1:34" ht="12.75" customHeight="1">
      <c r="A37" s="68">
        <v>42837</v>
      </c>
      <c r="B37" s="4"/>
      <c r="C37" s="4"/>
      <c r="D37" s="34"/>
      <c r="E37" s="37"/>
      <c r="F37" s="37"/>
      <c r="G37" s="34"/>
      <c r="H37" s="4"/>
      <c r="I37" s="4"/>
      <c r="J37" s="3"/>
      <c r="K37" s="3"/>
      <c r="L37" s="60"/>
      <c r="M37" s="61"/>
      <c r="N37" s="49"/>
      <c r="O37" s="71"/>
      <c r="P37" s="49"/>
      <c r="Q37" s="78"/>
      <c r="R37" s="78"/>
      <c r="S37" s="78"/>
      <c r="T37" s="78"/>
      <c r="U37" s="78"/>
      <c r="V37" s="49"/>
      <c r="W37" s="49"/>
      <c r="X37" s="49"/>
      <c r="Y37" s="49"/>
      <c r="Z37" s="76"/>
      <c r="AA37" s="49"/>
      <c r="AB37" s="49"/>
      <c r="AC37" s="206"/>
      <c r="AD37" s="207"/>
      <c r="AE37" s="207"/>
      <c r="AF37" s="207"/>
      <c r="AG37" s="207"/>
      <c r="AH37" s="208"/>
    </row>
    <row r="38" spans="1:34" ht="12.75" customHeight="1">
      <c r="A38" s="68">
        <v>42838</v>
      </c>
      <c r="B38" s="4"/>
      <c r="C38" s="4"/>
      <c r="D38" s="34"/>
      <c r="E38" s="37"/>
      <c r="F38" s="37"/>
      <c r="G38" s="34"/>
      <c r="H38" s="4"/>
      <c r="I38" s="4"/>
      <c r="J38" s="3"/>
      <c r="K38" s="3"/>
      <c r="L38" s="60"/>
      <c r="M38" s="61"/>
      <c r="N38" s="49"/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/>
      <c r="Z38" s="76"/>
      <c r="AA38" s="49"/>
      <c r="AB38" s="49"/>
      <c r="AC38" s="200"/>
      <c r="AD38" s="201"/>
      <c r="AE38" s="201"/>
      <c r="AF38" s="201"/>
      <c r="AG38" s="201"/>
      <c r="AH38" s="202"/>
    </row>
    <row r="39" spans="1:34" ht="12.75" customHeight="1">
      <c r="A39" s="68">
        <v>42839</v>
      </c>
      <c r="B39" s="4"/>
      <c r="C39" s="4"/>
      <c r="D39" s="34"/>
      <c r="E39" s="37"/>
      <c r="F39" s="37"/>
      <c r="G39" s="34"/>
      <c r="H39" s="4"/>
      <c r="I39" s="4"/>
      <c r="J39" s="3"/>
      <c r="K39" s="3"/>
      <c r="L39" s="60"/>
      <c r="M39" s="61"/>
      <c r="N39" s="49"/>
      <c r="O39" s="71"/>
      <c r="P39" s="49"/>
      <c r="Q39" s="78"/>
      <c r="R39" s="78"/>
      <c r="S39" s="78"/>
      <c r="T39" s="78"/>
      <c r="U39" s="78"/>
      <c r="V39" s="70"/>
      <c r="W39" s="70"/>
      <c r="X39" s="49"/>
      <c r="Y39" s="49"/>
      <c r="Z39" s="76"/>
      <c r="AA39" s="49"/>
      <c r="AB39" s="49"/>
      <c r="AC39" s="200"/>
      <c r="AD39" s="201"/>
      <c r="AE39" s="201"/>
      <c r="AF39" s="201"/>
      <c r="AG39" s="201"/>
      <c r="AH39" s="202"/>
    </row>
    <row r="40" spans="1:34" ht="12.75" customHeight="1">
      <c r="A40" s="68">
        <v>42840</v>
      </c>
      <c r="B40" s="4"/>
      <c r="C40" s="4"/>
      <c r="D40" s="34"/>
      <c r="E40" s="37"/>
      <c r="F40" s="37"/>
      <c r="G40" s="34"/>
      <c r="H40" s="4"/>
      <c r="I40" s="4"/>
      <c r="J40" s="3"/>
      <c r="K40" s="3"/>
      <c r="L40" s="60"/>
      <c r="M40" s="61"/>
      <c r="N40" s="49"/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/>
      <c r="Z40" s="76"/>
      <c r="AA40" s="49"/>
      <c r="AB40" s="49"/>
      <c r="AC40" s="200"/>
      <c r="AD40" s="201"/>
      <c r="AE40" s="201"/>
      <c r="AF40" s="201"/>
      <c r="AG40" s="201"/>
      <c r="AH40" s="202"/>
    </row>
    <row r="41" spans="1:34" ht="12.75" customHeight="1">
      <c r="A41" s="68">
        <v>42841</v>
      </c>
      <c r="B41" s="4"/>
      <c r="C41" s="4"/>
      <c r="D41" s="34"/>
      <c r="E41" s="37"/>
      <c r="F41" s="37"/>
      <c r="G41" s="34"/>
      <c r="H41" s="4"/>
      <c r="I41" s="4"/>
      <c r="J41" s="3"/>
      <c r="K41" s="3"/>
      <c r="L41" s="60"/>
      <c r="M41" s="61"/>
      <c r="N41" s="49"/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/>
      <c r="Z41" s="76"/>
      <c r="AA41" s="49"/>
      <c r="AB41" s="49"/>
      <c r="AC41" s="200"/>
      <c r="AD41" s="201"/>
      <c r="AE41" s="201"/>
      <c r="AF41" s="201"/>
      <c r="AG41" s="201"/>
      <c r="AH41" s="202"/>
    </row>
    <row r="42" spans="1:34" ht="12.75" customHeight="1">
      <c r="A42" s="68">
        <v>42842</v>
      </c>
      <c r="B42" s="4"/>
      <c r="C42" s="4"/>
      <c r="D42" s="34"/>
      <c r="E42" s="37"/>
      <c r="F42" s="37"/>
      <c r="G42" s="34"/>
      <c r="H42" s="4"/>
      <c r="I42" s="4"/>
      <c r="J42" s="3"/>
      <c r="K42" s="3"/>
      <c r="L42" s="60"/>
      <c r="M42" s="61"/>
      <c r="N42" s="49"/>
      <c r="O42" s="71"/>
      <c r="P42" s="49"/>
      <c r="Q42" s="78"/>
      <c r="R42" s="79"/>
      <c r="S42" s="78"/>
      <c r="T42" s="78"/>
      <c r="U42" s="78"/>
      <c r="V42" s="70"/>
      <c r="W42" s="70"/>
      <c r="X42" s="49"/>
      <c r="Y42" s="49"/>
      <c r="Z42" s="76"/>
      <c r="AA42" s="49"/>
      <c r="AB42" s="49"/>
      <c r="AC42" s="200"/>
      <c r="AD42" s="201"/>
      <c r="AE42" s="201"/>
      <c r="AF42" s="201"/>
      <c r="AG42" s="201"/>
      <c r="AH42" s="202"/>
    </row>
    <row r="43" spans="1:34" ht="12.75" customHeight="1">
      <c r="A43" s="68">
        <v>42843</v>
      </c>
      <c r="B43" s="4"/>
      <c r="C43" s="4"/>
      <c r="D43" s="34"/>
      <c r="E43" s="37"/>
      <c r="F43" s="37"/>
      <c r="G43" s="34"/>
      <c r="H43" s="4"/>
      <c r="I43" s="4"/>
      <c r="J43" s="3"/>
      <c r="K43" s="3"/>
      <c r="L43" s="60"/>
      <c r="M43" s="61"/>
      <c r="N43" s="49"/>
      <c r="O43" s="71"/>
      <c r="P43" s="49"/>
      <c r="Q43" s="78"/>
      <c r="R43" s="78"/>
      <c r="S43" s="78"/>
      <c r="T43" s="79"/>
      <c r="U43" s="78"/>
      <c r="V43" s="70"/>
      <c r="W43" s="70"/>
      <c r="X43" s="49"/>
      <c r="Y43" s="49"/>
      <c r="Z43" s="76"/>
      <c r="AA43" s="49"/>
      <c r="AB43" s="49"/>
      <c r="AC43" s="200"/>
      <c r="AD43" s="201"/>
      <c r="AE43" s="201"/>
      <c r="AF43" s="201"/>
      <c r="AG43" s="201"/>
      <c r="AH43" s="202"/>
    </row>
    <row r="44" spans="1:34" ht="12.75" customHeight="1">
      <c r="A44" s="68">
        <v>42844</v>
      </c>
      <c r="B44" s="4"/>
      <c r="C44" s="4"/>
      <c r="D44" s="34"/>
      <c r="E44" s="37"/>
      <c r="F44" s="37"/>
      <c r="G44" s="34"/>
      <c r="H44" s="4"/>
      <c r="I44" s="4"/>
      <c r="J44" s="3"/>
      <c r="K44" s="3"/>
      <c r="L44" s="60"/>
      <c r="M44" s="61"/>
      <c r="N44" s="49"/>
      <c r="O44" s="71"/>
      <c r="P44" s="49"/>
      <c r="Q44" s="78"/>
      <c r="R44" s="79"/>
      <c r="S44" s="78"/>
      <c r="T44" s="79"/>
      <c r="U44" s="78"/>
      <c r="V44" s="70"/>
      <c r="W44" s="70"/>
      <c r="X44" s="49"/>
      <c r="Y44" s="49"/>
      <c r="Z44" s="76"/>
      <c r="AA44" s="49"/>
      <c r="AB44" s="49"/>
      <c r="AC44" s="200"/>
      <c r="AD44" s="201"/>
      <c r="AE44" s="201"/>
      <c r="AF44" s="201"/>
      <c r="AG44" s="201"/>
      <c r="AH44" s="202"/>
    </row>
    <row r="45" spans="1:34" ht="12.75" customHeight="1">
      <c r="A45" s="68">
        <v>42845</v>
      </c>
      <c r="B45" s="4"/>
      <c r="C45" s="4"/>
      <c r="D45" s="34"/>
      <c r="E45" s="37"/>
      <c r="F45" s="37"/>
      <c r="G45" s="34"/>
      <c r="H45" s="4"/>
      <c r="I45" s="4"/>
      <c r="J45" s="3"/>
      <c r="K45" s="3"/>
      <c r="L45" s="60"/>
      <c r="M45" s="61"/>
      <c r="N45" s="49"/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/>
      <c r="Z45" s="76"/>
      <c r="AA45" s="49"/>
      <c r="AB45" s="49"/>
      <c r="AC45" s="200"/>
      <c r="AD45" s="201"/>
      <c r="AE45" s="201"/>
      <c r="AF45" s="201"/>
      <c r="AG45" s="201"/>
      <c r="AH45" s="202"/>
    </row>
    <row r="46" spans="1:34" ht="12.75" customHeight="1">
      <c r="A46" s="68">
        <v>42846</v>
      </c>
      <c r="B46" s="4"/>
      <c r="C46" s="4"/>
      <c r="D46" s="34"/>
      <c r="E46" s="37"/>
      <c r="F46" s="37"/>
      <c r="G46" s="34"/>
      <c r="H46" s="4"/>
      <c r="I46" s="4"/>
      <c r="J46" s="3"/>
      <c r="K46" s="3"/>
      <c r="L46" s="60"/>
      <c r="M46" s="61"/>
      <c r="N46" s="49"/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/>
      <c r="Z46" s="76"/>
      <c r="AA46" s="49"/>
      <c r="AB46" s="49"/>
      <c r="AC46" s="200"/>
      <c r="AD46" s="201"/>
      <c r="AE46" s="201"/>
      <c r="AF46" s="201"/>
      <c r="AG46" s="201"/>
      <c r="AH46" s="202"/>
    </row>
    <row r="47" spans="1:34" ht="12.75" customHeight="1">
      <c r="A47" s="68">
        <v>42847</v>
      </c>
      <c r="B47" s="4"/>
      <c r="C47" s="4"/>
      <c r="D47" s="34"/>
      <c r="E47" s="37"/>
      <c r="F47" s="37"/>
      <c r="G47" s="34"/>
      <c r="H47" s="4"/>
      <c r="I47" s="4"/>
      <c r="J47" s="3"/>
      <c r="K47" s="3"/>
      <c r="L47" s="60"/>
      <c r="M47" s="61"/>
      <c r="N47" s="49"/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/>
      <c r="Z47" s="76"/>
      <c r="AA47" s="49"/>
      <c r="AB47" s="49"/>
      <c r="AC47" s="200"/>
      <c r="AD47" s="201"/>
      <c r="AE47" s="201"/>
      <c r="AF47" s="201"/>
      <c r="AG47" s="201"/>
      <c r="AH47" s="202"/>
    </row>
    <row r="48" spans="1:34" ht="12.75" customHeight="1">
      <c r="A48" s="68">
        <v>42848</v>
      </c>
      <c r="B48" s="4"/>
      <c r="C48" s="4"/>
      <c r="D48" s="34"/>
      <c r="E48" s="37"/>
      <c r="F48" s="37"/>
      <c r="G48" s="34"/>
      <c r="H48" s="4"/>
      <c r="I48" s="4"/>
      <c r="J48" s="3"/>
      <c r="K48" s="3"/>
      <c r="L48" s="60"/>
      <c r="M48" s="61"/>
      <c r="N48" s="49"/>
      <c r="O48" s="71"/>
      <c r="P48" s="49"/>
      <c r="Q48" s="78"/>
      <c r="R48" s="78"/>
      <c r="S48" s="78"/>
      <c r="T48" s="78"/>
      <c r="U48" s="78"/>
      <c r="V48" s="70"/>
      <c r="W48" s="70"/>
      <c r="X48" s="49"/>
      <c r="Y48" s="49"/>
      <c r="Z48" s="76"/>
      <c r="AA48" s="49"/>
      <c r="AB48" s="49"/>
      <c r="AC48" s="209"/>
      <c r="AD48" s="201"/>
      <c r="AE48" s="201"/>
      <c r="AF48" s="201"/>
      <c r="AG48" s="201"/>
      <c r="AH48" s="202"/>
    </row>
    <row r="49" spans="1:34" ht="12.75" customHeight="1">
      <c r="A49" s="68">
        <v>42849</v>
      </c>
      <c r="B49" s="4"/>
      <c r="C49" s="4"/>
      <c r="D49" s="34"/>
      <c r="E49" s="37"/>
      <c r="F49" s="37"/>
      <c r="G49" s="34"/>
      <c r="H49" s="4"/>
      <c r="I49" s="4"/>
      <c r="J49" s="3"/>
      <c r="K49" s="3"/>
      <c r="L49" s="60"/>
      <c r="M49" s="61"/>
      <c r="N49" s="49"/>
      <c r="O49" s="71"/>
      <c r="P49" s="49"/>
      <c r="Q49" s="78"/>
      <c r="R49" s="79"/>
      <c r="S49" s="78"/>
      <c r="T49" s="79"/>
      <c r="U49" s="78"/>
      <c r="V49" s="70"/>
      <c r="W49" s="70"/>
      <c r="X49" s="49"/>
      <c r="Y49" s="49"/>
      <c r="Z49" s="76"/>
      <c r="AA49" s="49"/>
      <c r="AB49" s="49"/>
      <c r="AC49" s="200"/>
      <c r="AD49" s="201"/>
      <c r="AE49" s="201"/>
      <c r="AF49" s="201"/>
      <c r="AG49" s="201"/>
      <c r="AH49" s="202"/>
    </row>
    <row r="50" spans="1:34" ht="12.75" customHeight="1">
      <c r="A50" s="68">
        <v>42850</v>
      </c>
      <c r="B50" s="4"/>
      <c r="C50" s="4"/>
      <c r="D50" s="34"/>
      <c r="E50" s="37"/>
      <c r="F50" s="37"/>
      <c r="G50" s="34"/>
      <c r="H50" s="4"/>
      <c r="I50" s="4"/>
      <c r="J50" s="3"/>
      <c r="K50" s="3"/>
      <c r="L50" s="60"/>
      <c r="M50" s="61"/>
      <c r="N50" s="49"/>
      <c r="O50" s="71"/>
      <c r="P50" s="63"/>
      <c r="Q50" s="78"/>
      <c r="R50" s="78"/>
      <c r="S50" s="78"/>
      <c r="T50" s="78"/>
      <c r="U50" s="78"/>
      <c r="V50" s="70"/>
      <c r="W50" s="70"/>
      <c r="X50" s="49"/>
      <c r="Y50" s="49"/>
      <c r="Z50" s="76"/>
      <c r="AA50" s="49"/>
      <c r="AB50" s="49"/>
      <c r="AC50" s="200"/>
      <c r="AD50" s="201"/>
      <c r="AE50" s="201"/>
      <c r="AF50" s="201"/>
      <c r="AG50" s="201"/>
      <c r="AH50" s="202"/>
    </row>
    <row r="51" spans="1:34" ht="12.75" customHeight="1">
      <c r="A51" s="68">
        <v>42851</v>
      </c>
      <c r="B51" s="4"/>
      <c r="C51" s="4"/>
      <c r="D51" s="34"/>
      <c r="E51" s="37"/>
      <c r="F51" s="37"/>
      <c r="G51" s="34"/>
      <c r="H51" s="4"/>
      <c r="I51" s="4"/>
      <c r="J51" s="3"/>
      <c r="K51" s="3"/>
      <c r="L51" s="60"/>
      <c r="M51" s="61"/>
      <c r="N51" s="49"/>
      <c r="O51" s="71"/>
      <c r="P51" s="63"/>
      <c r="Q51" s="78"/>
      <c r="R51" s="78"/>
      <c r="S51" s="78"/>
      <c r="T51" s="78"/>
      <c r="U51" s="78"/>
      <c r="V51" s="70"/>
      <c r="W51" s="70"/>
      <c r="X51" s="49"/>
      <c r="Y51" s="49"/>
      <c r="Z51" s="76"/>
      <c r="AA51" s="49"/>
      <c r="AB51" s="49"/>
      <c r="AC51" s="200"/>
      <c r="AD51" s="201"/>
      <c r="AE51" s="201"/>
      <c r="AF51" s="201"/>
      <c r="AG51" s="201"/>
      <c r="AH51" s="202"/>
    </row>
    <row r="52" spans="1:34" ht="12.75" customHeight="1">
      <c r="A52" s="68">
        <v>42852</v>
      </c>
      <c r="B52" s="4"/>
      <c r="C52" s="4"/>
      <c r="D52" s="34"/>
      <c r="E52" s="37"/>
      <c r="F52" s="37"/>
      <c r="G52" s="34"/>
      <c r="H52" s="4"/>
      <c r="I52" s="4"/>
      <c r="J52" s="3"/>
      <c r="K52" s="3"/>
      <c r="L52" s="60"/>
      <c r="M52" s="61"/>
      <c r="N52" s="49"/>
      <c r="O52" s="71"/>
      <c r="P52" s="70"/>
      <c r="Q52" s="78"/>
      <c r="R52" s="79"/>
      <c r="S52" s="78"/>
      <c r="T52" s="78"/>
      <c r="U52" s="78"/>
      <c r="V52" s="70"/>
      <c r="W52" s="70"/>
      <c r="X52" s="49"/>
      <c r="Y52" s="49"/>
      <c r="Z52" s="76"/>
      <c r="AA52" s="49"/>
      <c r="AB52" s="49"/>
      <c r="AC52" s="200"/>
      <c r="AD52" s="201"/>
      <c r="AE52" s="201"/>
      <c r="AF52" s="201"/>
      <c r="AG52" s="201"/>
      <c r="AH52" s="202"/>
    </row>
    <row r="53" spans="1:34" ht="12.75" customHeight="1">
      <c r="A53" s="68">
        <v>42853</v>
      </c>
      <c r="B53" s="4"/>
      <c r="C53" s="4"/>
      <c r="D53" s="34"/>
      <c r="E53" s="37"/>
      <c r="F53" s="37"/>
      <c r="G53" s="34"/>
      <c r="H53" s="4"/>
      <c r="I53" s="4"/>
      <c r="J53" s="3"/>
      <c r="K53" s="3"/>
      <c r="L53" s="60"/>
      <c r="M53" s="61"/>
      <c r="N53" s="49"/>
      <c r="O53" s="71"/>
      <c r="P53" s="70"/>
      <c r="Q53" s="78"/>
      <c r="R53" s="79"/>
      <c r="S53" s="78"/>
      <c r="T53" s="78"/>
      <c r="U53" s="78"/>
      <c r="V53" s="70"/>
      <c r="W53" s="70"/>
      <c r="X53" s="49"/>
      <c r="Y53" s="49"/>
      <c r="Z53" s="76"/>
      <c r="AA53" s="49"/>
      <c r="AB53" s="49"/>
      <c r="AC53" s="200"/>
      <c r="AD53" s="201"/>
      <c r="AE53" s="201"/>
      <c r="AF53" s="201"/>
      <c r="AG53" s="201"/>
      <c r="AH53" s="202"/>
    </row>
    <row r="54" spans="1:34" ht="12.75" customHeight="1">
      <c r="A54" s="68">
        <v>42854</v>
      </c>
      <c r="B54" s="4"/>
      <c r="C54" s="4"/>
      <c r="D54" s="34"/>
      <c r="E54" s="37"/>
      <c r="F54" s="37"/>
      <c r="G54" s="34"/>
      <c r="H54" s="4"/>
      <c r="I54" s="4"/>
      <c r="J54" s="3"/>
      <c r="K54" s="3"/>
      <c r="L54" s="60"/>
      <c r="M54" s="61"/>
      <c r="N54" s="49"/>
      <c r="O54" s="71"/>
      <c r="P54" s="63"/>
      <c r="Q54" s="78"/>
      <c r="R54" s="78"/>
      <c r="S54" s="78"/>
      <c r="T54" s="78"/>
      <c r="U54" s="78"/>
      <c r="V54" s="70"/>
      <c r="W54" s="70"/>
      <c r="X54" s="49"/>
      <c r="Y54" s="49"/>
      <c r="Z54" s="76"/>
      <c r="AA54" s="49"/>
      <c r="AB54" s="49"/>
      <c r="AC54" s="200"/>
      <c r="AD54" s="201"/>
      <c r="AE54" s="201"/>
      <c r="AF54" s="201"/>
      <c r="AG54" s="201"/>
      <c r="AH54" s="202"/>
    </row>
    <row r="55" spans="1:34" ht="12.75" customHeight="1">
      <c r="A55" s="68">
        <v>42855</v>
      </c>
      <c r="B55" s="4"/>
      <c r="C55" s="4"/>
      <c r="D55" s="34"/>
      <c r="E55" s="37"/>
      <c r="F55" s="37"/>
      <c r="G55" s="34"/>
      <c r="H55" s="4"/>
      <c r="I55" s="4"/>
      <c r="J55" s="3"/>
      <c r="K55" s="3"/>
      <c r="L55" s="60"/>
      <c r="M55" s="61"/>
      <c r="N55" s="49"/>
      <c r="O55" s="71"/>
      <c r="P55" s="63"/>
      <c r="Q55" s="78"/>
      <c r="R55" s="78"/>
      <c r="S55" s="78"/>
      <c r="T55" s="78"/>
      <c r="U55" s="78"/>
      <c r="V55" s="70"/>
      <c r="W55" s="70"/>
      <c r="X55" s="49"/>
      <c r="Y55" s="49"/>
      <c r="Z55" s="52"/>
      <c r="AA55" s="49"/>
      <c r="AB55" s="49"/>
      <c r="AC55" s="200"/>
      <c r="AD55" s="201"/>
      <c r="AE55" s="201"/>
      <c r="AF55" s="201"/>
      <c r="AG55" s="201"/>
      <c r="AH55" s="202"/>
    </row>
    <row r="56" spans="1:34" ht="12.75" customHeight="1">
      <c r="A56" s="68">
        <v>42856</v>
      </c>
      <c r="B56" s="4"/>
      <c r="C56" s="4"/>
      <c r="D56" s="34"/>
      <c r="E56" s="37"/>
      <c r="F56" s="37"/>
      <c r="G56" s="34"/>
      <c r="H56" s="48"/>
      <c r="I56" s="4"/>
      <c r="J56" s="3"/>
      <c r="K56" s="3"/>
      <c r="L56" s="60"/>
      <c r="M56" s="61"/>
      <c r="N56" s="49"/>
      <c r="O56" s="75"/>
      <c r="P56" s="64"/>
      <c r="Q56" s="80"/>
      <c r="R56" s="80"/>
      <c r="S56" s="80"/>
      <c r="T56" s="80"/>
      <c r="U56" s="80"/>
      <c r="V56" s="74"/>
      <c r="W56" s="74"/>
      <c r="X56" s="49"/>
      <c r="Y56" s="49"/>
      <c r="Z56" s="52"/>
      <c r="AA56" s="49"/>
      <c r="AB56" s="49"/>
      <c r="AC56" s="200"/>
      <c r="AD56" s="201"/>
      <c r="AE56" s="201"/>
      <c r="AF56" s="201"/>
      <c r="AG56" s="201"/>
      <c r="AH56" s="202"/>
    </row>
    <row r="57" spans="1:34">
      <c r="A57" s="9"/>
      <c r="B57" s="44"/>
      <c r="C57" s="44"/>
      <c r="D57" s="44"/>
      <c r="E57" s="44"/>
      <c r="F57" s="44"/>
      <c r="G57" s="44"/>
      <c r="H57" s="44"/>
      <c r="I57" s="44"/>
      <c r="J57" s="44"/>
      <c r="K57" s="45" t="s">
        <v>49</v>
      </c>
      <c r="L57" s="46">
        <f>SUM(L27:L56)</f>
        <v>0</v>
      </c>
      <c r="M57" s="46">
        <f>SUM(M27:M56)</f>
        <v>0</v>
      </c>
      <c r="N57" s="47">
        <f>SUM(N27:N56)</f>
        <v>0</v>
      </c>
      <c r="O57" s="44"/>
      <c r="P57" s="44"/>
      <c r="Q57" s="44"/>
      <c r="R57" s="44"/>
      <c r="S57" s="44"/>
      <c r="T57" s="44"/>
      <c r="U57" s="47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K58" s="45" t="s">
        <v>50</v>
      </c>
      <c r="L58" s="46">
        <v>0</v>
      </c>
      <c r="M58" s="46">
        <v>0</v>
      </c>
      <c r="N58" s="46">
        <v>0</v>
      </c>
      <c r="O58" s="46"/>
      <c r="P58" s="46"/>
      <c r="Q58" s="46"/>
      <c r="R58" s="46"/>
      <c r="S58" s="46"/>
      <c r="T58" s="46"/>
      <c r="U58" s="46"/>
    </row>
    <row r="59" spans="1:34">
      <c r="K59" s="45" t="s">
        <v>51</v>
      </c>
      <c r="L59" s="46">
        <f>(L58+L57)</f>
        <v>0</v>
      </c>
      <c r="M59" s="46">
        <f>(M58+M57)</f>
        <v>0</v>
      </c>
      <c r="N59" s="46">
        <f>(N58+N57)</f>
        <v>0</v>
      </c>
    </row>
    <row r="60" spans="1:34">
      <c r="F60" s="1" t="s">
        <v>75</v>
      </c>
    </row>
    <row r="64" spans="1:34">
      <c r="A64" s="1" t="s">
        <v>66</v>
      </c>
    </row>
  </sheetData>
  <mergeCells count="66"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A58" sqref="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107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2018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06"/>
      <c r="AG25" s="106"/>
      <c r="AH25" s="106"/>
      <c r="AI25" s="106"/>
      <c r="AJ25" s="106"/>
      <c r="AK25" s="107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43313</v>
      </c>
      <c r="B27" s="4">
        <v>6</v>
      </c>
      <c r="C27" s="34">
        <v>5</v>
      </c>
      <c r="D27" s="4">
        <f>(B27*12+C27)*1.67</f>
        <v>128.59</v>
      </c>
      <c r="E27" s="4">
        <v>3</v>
      </c>
      <c r="F27" s="34">
        <v>2</v>
      </c>
      <c r="G27" s="48">
        <f>(E27*12+F27)*1.67</f>
        <v>63.459999999999994</v>
      </c>
      <c r="H27" s="4">
        <v>2</v>
      </c>
      <c r="I27" s="3">
        <v>9</v>
      </c>
      <c r="J27" s="3">
        <f>(H27*12+I27)*1.67</f>
        <v>55.11</v>
      </c>
      <c r="K27" s="52">
        <v>11</v>
      </c>
      <c r="L27" s="61">
        <v>4</v>
      </c>
      <c r="M27" s="49">
        <f>(K27*12+L27)*1.67</f>
        <v>227.12</v>
      </c>
      <c r="N27" s="103">
        <f>D27+G27+J27</f>
        <v>247.16000000000003</v>
      </c>
      <c r="O27" s="52">
        <v>71.81</v>
      </c>
      <c r="P27" s="77">
        <v>30.06</v>
      </c>
      <c r="Q27" s="77">
        <v>58</v>
      </c>
      <c r="R27" s="108">
        <v>43313</v>
      </c>
      <c r="S27" s="77">
        <v>12620540</v>
      </c>
      <c r="T27" s="77">
        <v>11</v>
      </c>
      <c r="U27" s="52">
        <v>9</v>
      </c>
      <c r="V27" s="52">
        <v>3</v>
      </c>
      <c r="W27" s="52">
        <v>2</v>
      </c>
      <c r="X27" s="52">
        <v>172</v>
      </c>
      <c r="Y27" s="76"/>
      <c r="Z27" s="52"/>
      <c r="AA27" s="52"/>
      <c r="AB27" s="49"/>
      <c r="AC27" s="52"/>
      <c r="AD27" s="49">
        <v>25</v>
      </c>
      <c r="AE27" s="49">
        <v>75</v>
      </c>
      <c r="AF27" s="200"/>
      <c r="AG27" s="201"/>
      <c r="AH27" s="201"/>
      <c r="AI27" s="201"/>
      <c r="AJ27" s="201"/>
      <c r="AK27" s="202"/>
    </row>
    <row r="28" spans="1:37" ht="12.75" customHeight="1">
      <c r="A28" s="68">
        <v>43314</v>
      </c>
      <c r="B28" s="4">
        <v>8</v>
      </c>
      <c r="C28" s="4">
        <v>4</v>
      </c>
      <c r="D28" s="34">
        <f t="shared" ref="D28:D41" si="0">(B28*12+C28)*1.67</f>
        <v>167</v>
      </c>
      <c r="E28" s="4">
        <v>3</v>
      </c>
      <c r="F28" s="4">
        <v>2</v>
      </c>
      <c r="G28" s="34">
        <f t="shared" ref="G28:G41" si="1">(E28*12+F28)*1.67</f>
        <v>63.459999999999994</v>
      </c>
      <c r="H28" s="4">
        <v>2</v>
      </c>
      <c r="I28" s="4">
        <v>9</v>
      </c>
      <c r="J28" s="34">
        <f t="shared" ref="J28:J41" si="2">(H28*12+I28)*1.67</f>
        <v>55.11</v>
      </c>
      <c r="K28" s="48">
        <v>5</v>
      </c>
      <c r="L28" s="4">
        <v>1</v>
      </c>
      <c r="M28" s="3">
        <f t="shared" ref="M28:M41" si="3">(K28*12+L28)*1.67</f>
        <v>101.86999999999999</v>
      </c>
      <c r="N28" s="3">
        <f t="shared" ref="N28:N57" si="4">D28+G28+J28</f>
        <v>285.57</v>
      </c>
      <c r="O28" s="60">
        <v>38.409999999999997</v>
      </c>
      <c r="P28" s="61">
        <v>15.03</v>
      </c>
      <c r="Q28" s="49">
        <v>56</v>
      </c>
      <c r="R28" s="72"/>
      <c r="S28" s="52"/>
      <c r="T28" s="77"/>
      <c r="U28" s="77"/>
      <c r="V28" s="77"/>
      <c r="W28" s="77"/>
      <c r="X28" s="77"/>
      <c r="Y28" s="52">
        <v>407211</v>
      </c>
      <c r="Z28" s="52">
        <v>140</v>
      </c>
      <c r="AA28" s="52"/>
      <c r="AB28" s="52"/>
      <c r="AC28" s="76"/>
      <c r="AD28" s="52">
        <v>25</v>
      </c>
      <c r="AE28" s="52">
        <v>75</v>
      </c>
      <c r="AF28" s="200"/>
      <c r="AG28" s="201"/>
      <c r="AH28" s="201"/>
      <c r="AI28" s="201"/>
      <c r="AJ28" s="201"/>
      <c r="AK28" s="202"/>
    </row>
    <row r="29" spans="1:37" ht="12.75" customHeight="1">
      <c r="A29" s="68">
        <v>43315</v>
      </c>
      <c r="B29" s="36">
        <v>11</v>
      </c>
      <c r="C29" s="36">
        <v>11</v>
      </c>
      <c r="D29" s="34">
        <f t="shared" si="0"/>
        <v>238.81</v>
      </c>
      <c r="E29" s="37">
        <v>3</v>
      </c>
      <c r="F29" s="37">
        <v>2</v>
      </c>
      <c r="G29" s="34">
        <f t="shared" si="1"/>
        <v>63.459999999999994</v>
      </c>
      <c r="H29" s="37">
        <v>2</v>
      </c>
      <c r="I29" s="37">
        <v>9</v>
      </c>
      <c r="J29" s="34">
        <f t="shared" si="2"/>
        <v>55.11</v>
      </c>
      <c r="K29" s="4">
        <v>6</v>
      </c>
      <c r="L29" s="4">
        <v>8</v>
      </c>
      <c r="M29" s="3">
        <f t="shared" si="3"/>
        <v>133.6</v>
      </c>
      <c r="N29" s="3">
        <f t="shared" si="4"/>
        <v>357.38</v>
      </c>
      <c r="O29" s="60">
        <v>71.81</v>
      </c>
      <c r="P29" s="61">
        <v>31.73</v>
      </c>
      <c r="Q29" s="49">
        <v>48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75</v>
      </c>
      <c r="AF29" s="200"/>
      <c r="AG29" s="201"/>
      <c r="AH29" s="201"/>
      <c r="AI29" s="201"/>
      <c r="AJ29" s="201"/>
      <c r="AK29" s="202"/>
    </row>
    <row r="30" spans="1:37" ht="12.75" customHeight="1">
      <c r="A30" s="68">
        <v>43316</v>
      </c>
      <c r="B30" s="36">
        <v>11</v>
      </c>
      <c r="C30" s="36">
        <v>11</v>
      </c>
      <c r="D30" s="34">
        <f t="shared" si="0"/>
        <v>238.81</v>
      </c>
      <c r="E30" s="37">
        <v>3</v>
      </c>
      <c r="F30" s="37">
        <v>2</v>
      </c>
      <c r="G30" s="34">
        <f t="shared" si="1"/>
        <v>63.459999999999994</v>
      </c>
      <c r="H30" s="37">
        <v>2</v>
      </c>
      <c r="I30" s="37">
        <v>9</v>
      </c>
      <c r="J30" s="34">
        <f t="shared" si="2"/>
        <v>55.11</v>
      </c>
      <c r="K30" s="4">
        <v>6</v>
      </c>
      <c r="L30" s="4">
        <v>8</v>
      </c>
      <c r="M30" s="3">
        <f t="shared" si="3"/>
        <v>133.6</v>
      </c>
      <c r="N30" s="3">
        <f t="shared" si="4"/>
        <v>357.38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555</v>
      </c>
      <c r="AF30" s="200" t="s">
        <v>95</v>
      </c>
      <c r="AG30" s="201"/>
      <c r="AH30" s="201"/>
      <c r="AI30" s="201"/>
      <c r="AJ30" s="201"/>
      <c r="AK30" s="202"/>
    </row>
    <row r="31" spans="1:37" ht="12.75" customHeight="1">
      <c r="A31" s="68">
        <v>43317</v>
      </c>
      <c r="B31" s="36">
        <v>11</v>
      </c>
      <c r="C31" s="36">
        <v>11</v>
      </c>
      <c r="D31" s="34">
        <f t="shared" si="0"/>
        <v>238.81</v>
      </c>
      <c r="E31" s="37">
        <v>3</v>
      </c>
      <c r="F31" s="37">
        <v>2</v>
      </c>
      <c r="G31" s="34">
        <f t="shared" si="1"/>
        <v>63.459999999999994</v>
      </c>
      <c r="H31" s="37">
        <v>2</v>
      </c>
      <c r="I31" s="37">
        <v>9</v>
      </c>
      <c r="J31" s="34">
        <f t="shared" si="2"/>
        <v>55.11</v>
      </c>
      <c r="K31" s="4">
        <v>6</v>
      </c>
      <c r="L31" s="4">
        <v>8</v>
      </c>
      <c r="M31" s="3">
        <f t="shared" si="3"/>
        <v>133.6</v>
      </c>
      <c r="N31" s="3">
        <f t="shared" si="4"/>
        <v>357.38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675</v>
      </c>
      <c r="AF31" s="203"/>
      <c r="AG31" s="204"/>
      <c r="AH31" s="204"/>
      <c r="AI31" s="204"/>
      <c r="AJ31" s="204"/>
      <c r="AK31" s="205"/>
    </row>
    <row r="32" spans="1:37" ht="12.75" customHeight="1">
      <c r="A32" s="68">
        <v>43318</v>
      </c>
      <c r="B32" s="36">
        <v>11</v>
      </c>
      <c r="C32" s="36">
        <v>11</v>
      </c>
      <c r="D32" s="34">
        <f t="shared" si="0"/>
        <v>238.81</v>
      </c>
      <c r="E32" s="37">
        <v>3</v>
      </c>
      <c r="F32" s="37">
        <v>2</v>
      </c>
      <c r="G32" s="34">
        <f t="shared" si="1"/>
        <v>63.459999999999994</v>
      </c>
      <c r="H32" s="37">
        <v>2</v>
      </c>
      <c r="I32" s="37">
        <v>9</v>
      </c>
      <c r="J32" s="34">
        <f t="shared" si="2"/>
        <v>55.11</v>
      </c>
      <c r="K32" s="4">
        <v>6</v>
      </c>
      <c r="L32" s="4">
        <v>8</v>
      </c>
      <c r="M32" s="3">
        <f t="shared" si="3"/>
        <v>133.6</v>
      </c>
      <c r="N32" s="3">
        <f t="shared" si="4"/>
        <v>357.38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800</v>
      </c>
      <c r="AF32" s="203"/>
      <c r="AG32" s="204"/>
      <c r="AH32" s="204"/>
      <c r="AI32" s="204"/>
      <c r="AJ32" s="204"/>
      <c r="AK32" s="205"/>
    </row>
    <row r="33" spans="1:37" ht="12.75" customHeight="1">
      <c r="A33" s="68">
        <v>43319</v>
      </c>
      <c r="B33" s="4">
        <v>11</v>
      </c>
      <c r="C33" s="4">
        <v>11</v>
      </c>
      <c r="D33" s="34">
        <f t="shared" si="0"/>
        <v>238.81</v>
      </c>
      <c r="E33" s="37">
        <v>3</v>
      </c>
      <c r="F33" s="37">
        <v>2</v>
      </c>
      <c r="G33" s="34">
        <f t="shared" si="1"/>
        <v>63.459999999999994</v>
      </c>
      <c r="H33" s="37">
        <v>2</v>
      </c>
      <c r="I33" s="37">
        <v>9</v>
      </c>
      <c r="J33" s="34">
        <f t="shared" si="2"/>
        <v>55.11</v>
      </c>
      <c r="K33" s="4">
        <v>6</v>
      </c>
      <c r="L33" s="4">
        <v>8</v>
      </c>
      <c r="M33" s="3">
        <f>(K33*12+L33)*1.67</f>
        <v>133.6</v>
      </c>
      <c r="N33" s="3">
        <f t="shared" si="4"/>
        <v>357.38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800</v>
      </c>
      <c r="AF33" s="203"/>
      <c r="AG33" s="204"/>
      <c r="AH33" s="204"/>
      <c r="AI33" s="204"/>
      <c r="AJ33" s="204"/>
      <c r="AK33" s="205"/>
    </row>
    <row r="34" spans="1:37" ht="12.75" customHeight="1">
      <c r="A34" s="68">
        <v>43320</v>
      </c>
      <c r="B34" s="4">
        <v>11</v>
      </c>
      <c r="C34" s="4">
        <v>11</v>
      </c>
      <c r="D34" s="34">
        <f t="shared" si="0"/>
        <v>238.81</v>
      </c>
      <c r="E34" s="37">
        <v>3</v>
      </c>
      <c r="F34" s="37">
        <v>2</v>
      </c>
      <c r="G34" s="34">
        <f t="shared" si="1"/>
        <v>63.459999999999994</v>
      </c>
      <c r="H34" s="37">
        <v>2</v>
      </c>
      <c r="I34" s="37">
        <v>9</v>
      </c>
      <c r="J34" s="34">
        <f t="shared" si="2"/>
        <v>55.11</v>
      </c>
      <c r="K34" s="4">
        <v>6</v>
      </c>
      <c r="L34" s="4">
        <v>8</v>
      </c>
      <c r="M34" s="3">
        <f t="shared" si="3"/>
        <v>133.6</v>
      </c>
      <c r="N34" s="3">
        <f t="shared" si="4"/>
        <v>357.38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800</v>
      </c>
      <c r="AF34" s="203"/>
      <c r="AG34" s="204"/>
      <c r="AH34" s="204"/>
      <c r="AI34" s="204"/>
      <c r="AJ34" s="204"/>
      <c r="AK34" s="205"/>
    </row>
    <row r="35" spans="1:37" ht="12.75" customHeight="1">
      <c r="A35" s="68">
        <v>43321</v>
      </c>
      <c r="B35" s="4">
        <v>11</v>
      </c>
      <c r="C35" s="4">
        <v>11</v>
      </c>
      <c r="D35" s="34">
        <f t="shared" si="0"/>
        <v>238.81</v>
      </c>
      <c r="E35" s="37">
        <v>3</v>
      </c>
      <c r="F35" s="37">
        <v>2</v>
      </c>
      <c r="G35" s="34">
        <f t="shared" si="1"/>
        <v>63.459999999999994</v>
      </c>
      <c r="H35" s="37">
        <v>2</v>
      </c>
      <c r="I35" s="37">
        <v>9</v>
      </c>
      <c r="J35" s="34">
        <f t="shared" si="2"/>
        <v>55.11</v>
      </c>
      <c r="K35" s="4">
        <v>6</v>
      </c>
      <c r="L35" s="4">
        <v>8</v>
      </c>
      <c r="M35" s="3">
        <f t="shared" si="3"/>
        <v>133.6</v>
      </c>
      <c r="N35" s="3">
        <f t="shared" si="4"/>
        <v>357.38</v>
      </c>
      <c r="O35" s="60">
        <v>0</v>
      </c>
      <c r="P35" s="61">
        <v>0</v>
      </c>
      <c r="Q35" s="49">
        <v>20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95</v>
      </c>
      <c r="AF35" s="200" t="s">
        <v>108</v>
      </c>
      <c r="AG35" s="201"/>
      <c r="AH35" s="201"/>
      <c r="AI35" s="201"/>
      <c r="AJ35" s="201"/>
      <c r="AK35" s="202"/>
    </row>
    <row r="36" spans="1:37" ht="12.75" customHeight="1">
      <c r="A36" s="68">
        <v>43322</v>
      </c>
      <c r="B36" s="4">
        <v>11</v>
      </c>
      <c r="C36" s="4">
        <v>11</v>
      </c>
      <c r="D36" s="34">
        <f t="shared" si="0"/>
        <v>238.81</v>
      </c>
      <c r="E36" s="37">
        <v>3</v>
      </c>
      <c r="F36" s="37">
        <v>2</v>
      </c>
      <c r="G36" s="34">
        <f t="shared" si="1"/>
        <v>63.459999999999994</v>
      </c>
      <c r="H36" s="37">
        <v>2</v>
      </c>
      <c r="I36" s="37">
        <v>9</v>
      </c>
      <c r="J36" s="34">
        <f t="shared" si="2"/>
        <v>55.11</v>
      </c>
      <c r="K36" s="4">
        <v>6</v>
      </c>
      <c r="L36" s="4">
        <v>8</v>
      </c>
      <c r="M36" s="3">
        <f t="shared" si="3"/>
        <v>133.6</v>
      </c>
      <c r="N36" s="3">
        <f t="shared" si="4"/>
        <v>357.38</v>
      </c>
      <c r="O36" s="60">
        <v>0</v>
      </c>
      <c r="P36" s="61">
        <v>0</v>
      </c>
      <c r="Q36" s="49">
        <v>20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95</v>
      </c>
      <c r="AF36" s="200" t="s">
        <v>109</v>
      </c>
      <c r="AG36" s="201"/>
      <c r="AH36" s="201"/>
      <c r="AI36" s="201"/>
      <c r="AJ36" s="201"/>
      <c r="AK36" s="202"/>
    </row>
    <row r="37" spans="1:37" ht="12.75" customHeight="1">
      <c r="A37" s="68">
        <v>43323</v>
      </c>
      <c r="B37" s="4">
        <v>11</v>
      </c>
      <c r="C37" s="4">
        <v>11</v>
      </c>
      <c r="D37" s="34">
        <f t="shared" si="0"/>
        <v>238.81</v>
      </c>
      <c r="E37" s="37">
        <v>3</v>
      </c>
      <c r="F37" s="37">
        <v>2</v>
      </c>
      <c r="G37" s="34">
        <f t="shared" si="1"/>
        <v>63.459999999999994</v>
      </c>
      <c r="H37" s="37">
        <v>2</v>
      </c>
      <c r="I37" s="37">
        <v>9</v>
      </c>
      <c r="J37" s="34">
        <f t="shared" si="2"/>
        <v>55.11</v>
      </c>
      <c r="K37" s="4">
        <v>6</v>
      </c>
      <c r="L37" s="4">
        <v>8</v>
      </c>
      <c r="M37" s="3">
        <f t="shared" si="3"/>
        <v>133.6</v>
      </c>
      <c r="N37" s="3">
        <f t="shared" si="4"/>
        <v>357.38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95</v>
      </c>
      <c r="AF37" s="200"/>
      <c r="AG37" s="201"/>
      <c r="AH37" s="201"/>
      <c r="AI37" s="201"/>
      <c r="AJ37" s="201"/>
      <c r="AK37" s="202"/>
    </row>
    <row r="38" spans="1:37" ht="12.75" customHeight="1">
      <c r="A38" s="68">
        <v>43324</v>
      </c>
      <c r="B38" s="4">
        <v>11</v>
      </c>
      <c r="C38" s="4">
        <v>11</v>
      </c>
      <c r="D38" s="34">
        <f t="shared" si="0"/>
        <v>238.81</v>
      </c>
      <c r="E38" s="37">
        <v>3</v>
      </c>
      <c r="F38" s="37">
        <v>2</v>
      </c>
      <c r="G38" s="34">
        <f t="shared" si="1"/>
        <v>63.459999999999994</v>
      </c>
      <c r="H38" s="37">
        <v>2</v>
      </c>
      <c r="I38" s="37">
        <v>9</v>
      </c>
      <c r="J38" s="34">
        <f t="shared" si="2"/>
        <v>55.11</v>
      </c>
      <c r="K38" s="4">
        <v>6</v>
      </c>
      <c r="L38" s="4">
        <v>8</v>
      </c>
      <c r="M38" s="3">
        <f t="shared" si="3"/>
        <v>133.6</v>
      </c>
      <c r="N38" s="3">
        <f t="shared" si="4"/>
        <v>357.38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95</v>
      </c>
      <c r="AF38" s="200"/>
      <c r="AG38" s="201"/>
      <c r="AH38" s="201"/>
      <c r="AI38" s="201"/>
      <c r="AJ38" s="201"/>
      <c r="AK38" s="202"/>
    </row>
    <row r="39" spans="1:37" ht="12.75" customHeight="1">
      <c r="A39" s="68">
        <v>43325</v>
      </c>
      <c r="B39" s="4">
        <v>11</v>
      </c>
      <c r="C39" s="4">
        <v>11</v>
      </c>
      <c r="D39" s="34">
        <f t="shared" si="0"/>
        <v>238.81</v>
      </c>
      <c r="E39" s="37">
        <v>3</v>
      </c>
      <c r="F39" s="37">
        <v>2</v>
      </c>
      <c r="G39" s="34">
        <f t="shared" si="1"/>
        <v>63.459999999999994</v>
      </c>
      <c r="H39" s="37">
        <v>2</v>
      </c>
      <c r="I39" s="37">
        <v>9</v>
      </c>
      <c r="J39" s="34">
        <f t="shared" si="2"/>
        <v>55.11</v>
      </c>
      <c r="K39" s="4">
        <v>6</v>
      </c>
      <c r="L39" s="4">
        <v>8</v>
      </c>
      <c r="M39" s="3">
        <f t="shared" si="3"/>
        <v>133.6</v>
      </c>
      <c r="N39" s="3">
        <f t="shared" si="4"/>
        <v>357.38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95</v>
      </c>
      <c r="AF39" s="200"/>
      <c r="AG39" s="201"/>
      <c r="AH39" s="201"/>
      <c r="AI39" s="201"/>
      <c r="AJ39" s="201"/>
      <c r="AK39" s="202"/>
    </row>
    <row r="40" spans="1:37" ht="12.75" customHeight="1">
      <c r="A40" s="68">
        <v>43326</v>
      </c>
      <c r="B40" s="4">
        <v>13</v>
      </c>
      <c r="C40" s="4">
        <v>4</v>
      </c>
      <c r="D40" s="34">
        <f t="shared" si="0"/>
        <v>267.2</v>
      </c>
      <c r="E40" s="37">
        <v>5</v>
      </c>
      <c r="F40" s="37">
        <v>5</v>
      </c>
      <c r="G40" s="34">
        <f t="shared" si="1"/>
        <v>108.55</v>
      </c>
      <c r="H40" s="37">
        <v>2</v>
      </c>
      <c r="I40" s="37">
        <v>9</v>
      </c>
      <c r="J40" s="34">
        <f t="shared" si="2"/>
        <v>55.11</v>
      </c>
      <c r="K40" s="4">
        <v>10</v>
      </c>
      <c r="L40" s="4">
        <v>2</v>
      </c>
      <c r="M40" s="3">
        <f t="shared" si="3"/>
        <v>203.73999999999998</v>
      </c>
      <c r="N40" s="3">
        <f t="shared" si="4"/>
        <v>430.86</v>
      </c>
      <c r="O40" s="60">
        <v>70.48</v>
      </c>
      <c r="P40" s="61">
        <v>70.14</v>
      </c>
      <c r="Q40" s="49">
        <v>79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40</v>
      </c>
      <c r="AE40" s="49">
        <v>60</v>
      </c>
      <c r="AF40" s="200"/>
      <c r="AG40" s="201"/>
      <c r="AH40" s="201"/>
      <c r="AI40" s="201"/>
      <c r="AJ40" s="201"/>
      <c r="AK40" s="202"/>
    </row>
    <row r="41" spans="1:37" ht="12.75" customHeight="1">
      <c r="A41" s="68">
        <v>43327</v>
      </c>
      <c r="B41" s="4">
        <v>13</v>
      </c>
      <c r="C41" s="4">
        <v>4</v>
      </c>
      <c r="D41" s="34">
        <f t="shared" si="0"/>
        <v>267.2</v>
      </c>
      <c r="E41" s="37">
        <v>10</v>
      </c>
      <c r="F41" s="37">
        <v>6</v>
      </c>
      <c r="G41" s="34">
        <f t="shared" si="1"/>
        <v>210.42</v>
      </c>
      <c r="H41" s="37">
        <v>2</v>
      </c>
      <c r="I41" s="37">
        <v>9</v>
      </c>
      <c r="J41" s="34">
        <f t="shared" si="2"/>
        <v>55.11</v>
      </c>
      <c r="K41" s="4">
        <v>12</v>
      </c>
      <c r="L41" s="4">
        <v>11</v>
      </c>
      <c r="M41" s="3">
        <f t="shared" si="3"/>
        <v>258.84999999999997</v>
      </c>
      <c r="N41" s="3">
        <f t="shared" si="4"/>
        <v>532.73</v>
      </c>
      <c r="O41" s="60">
        <v>101.87</v>
      </c>
      <c r="P41" s="61">
        <v>55.11</v>
      </c>
      <c r="Q41" s="49">
        <v>54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40</v>
      </c>
      <c r="AE41" s="49">
        <v>20</v>
      </c>
      <c r="AF41" s="200"/>
      <c r="AG41" s="201"/>
      <c r="AH41" s="201"/>
      <c r="AI41" s="201"/>
      <c r="AJ41" s="201"/>
      <c r="AK41" s="202"/>
    </row>
    <row r="42" spans="1:37" ht="12.75" customHeight="1">
      <c r="A42" s="68">
        <v>43328</v>
      </c>
      <c r="B42" s="4">
        <v>13</v>
      </c>
      <c r="C42" s="4">
        <v>4</v>
      </c>
      <c r="D42" s="34">
        <f>(B42*12+C42)*1.67</f>
        <v>267.2</v>
      </c>
      <c r="E42" s="37">
        <v>10</v>
      </c>
      <c r="F42" s="37">
        <v>6</v>
      </c>
      <c r="G42" s="34">
        <f>(E42*12+F42)*1.67</f>
        <v>210.42</v>
      </c>
      <c r="H42" s="37">
        <v>6</v>
      </c>
      <c r="I42" s="37">
        <v>3</v>
      </c>
      <c r="J42" s="34">
        <f>(H42*12+I42)*1.67</f>
        <v>125.25</v>
      </c>
      <c r="K42" s="4">
        <v>7</v>
      </c>
      <c r="L42" s="4">
        <v>8</v>
      </c>
      <c r="M42" s="3">
        <f>(K42*12+L42)*1.67</f>
        <v>153.63999999999999</v>
      </c>
      <c r="N42" s="3">
        <f t="shared" si="4"/>
        <v>602.87</v>
      </c>
      <c r="O42" s="60">
        <v>70.14</v>
      </c>
      <c r="P42" s="61">
        <v>35.07</v>
      </c>
      <c r="Q42" s="49">
        <v>55</v>
      </c>
      <c r="R42" s="71"/>
      <c r="S42" s="49"/>
      <c r="T42" s="78"/>
      <c r="U42" s="78"/>
      <c r="V42" s="78"/>
      <c r="W42" s="78"/>
      <c r="X42" s="78"/>
      <c r="Y42" s="49">
        <v>401201</v>
      </c>
      <c r="Z42" s="49">
        <v>140</v>
      </c>
      <c r="AA42" s="49"/>
      <c r="AB42" s="49"/>
      <c r="AC42" s="76"/>
      <c r="AD42" s="49">
        <v>40</v>
      </c>
      <c r="AE42" s="49">
        <v>20</v>
      </c>
      <c r="AF42" s="200"/>
      <c r="AG42" s="201"/>
      <c r="AH42" s="201"/>
      <c r="AI42" s="201"/>
      <c r="AJ42" s="201"/>
      <c r="AK42" s="202"/>
    </row>
    <row r="43" spans="1:37" ht="12.75" customHeight="1">
      <c r="A43" s="68">
        <v>43329</v>
      </c>
      <c r="B43" s="4">
        <v>4</v>
      </c>
      <c r="C43" s="4">
        <v>11</v>
      </c>
      <c r="D43" s="34">
        <f t="shared" ref="D43:D57" si="5">(B43*12+C43)*1.67</f>
        <v>98.53</v>
      </c>
      <c r="E43" s="37">
        <v>10</v>
      </c>
      <c r="F43" s="37">
        <v>6</v>
      </c>
      <c r="G43" s="34">
        <f t="shared" ref="G43:G57" si="6">(E43*12+F43)*1.67</f>
        <v>210.42</v>
      </c>
      <c r="H43" s="37">
        <v>10</v>
      </c>
      <c r="I43" s="37">
        <v>5</v>
      </c>
      <c r="J43" s="34">
        <f t="shared" ref="J43:J57" si="7">(H43*12+I43)*1.67</f>
        <v>208.75</v>
      </c>
      <c r="K43" s="4">
        <v>9</v>
      </c>
      <c r="L43" s="4">
        <v>3</v>
      </c>
      <c r="M43" s="3">
        <f t="shared" ref="M43:M57" si="8">(K43*12+L43)*1.67</f>
        <v>185.37</v>
      </c>
      <c r="N43" s="3">
        <f t="shared" si="4"/>
        <v>517.70000000000005</v>
      </c>
      <c r="O43" s="60">
        <v>83.5</v>
      </c>
      <c r="P43" s="61">
        <v>31.73</v>
      </c>
      <c r="Q43" s="49">
        <v>45</v>
      </c>
      <c r="R43" s="71">
        <v>43329</v>
      </c>
      <c r="S43" s="49">
        <v>12635058</v>
      </c>
      <c r="T43" s="78">
        <v>13</v>
      </c>
      <c r="U43" s="78">
        <v>4</v>
      </c>
      <c r="V43" s="78">
        <v>4</v>
      </c>
      <c r="W43" s="78">
        <v>11</v>
      </c>
      <c r="X43" s="78">
        <v>168</v>
      </c>
      <c r="Y43" s="49"/>
      <c r="Z43" s="49"/>
      <c r="AA43" s="49"/>
      <c r="AB43" s="49"/>
      <c r="AC43" s="76"/>
      <c r="AD43" s="49">
        <v>40</v>
      </c>
      <c r="AE43" s="49">
        <v>20</v>
      </c>
      <c r="AF43" s="200"/>
      <c r="AG43" s="201"/>
      <c r="AH43" s="201"/>
      <c r="AI43" s="201"/>
      <c r="AJ43" s="201"/>
      <c r="AK43" s="202"/>
    </row>
    <row r="44" spans="1:37" ht="12.75" customHeight="1">
      <c r="A44" s="68">
        <v>43330</v>
      </c>
      <c r="B44" s="4">
        <v>9</v>
      </c>
      <c r="C44" s="4">
        <v>2</v>
      </c>
      <c r="D44" s="34">
        <f t="shared" si="5"/>
        <v>183.7</v>
      </c>
      <c r="E44" s="37">
        <v>1</v>
      </c>
      <c r="F44" s="37">
        <v>9</v>
      </c>
      <c r="G44" s="34">
        <f t="shared" si="6"/>
        <v>35.07</v>
      </c>
      <c r="H44" s="37">
        <v>10</v>
      </c>
      <c r="I44" s="37">
        <v>5</v>
      </c>
      <c r="J44" s="34">
        <f t="shared" si="7"/>
        <v>208.75</v>
      </c>
      <c r="K44" s="4">
        <v>11</v>
      </c>
      <c r="L44" s="4">
        <v>8</v>
      </c>
      <c r="M44" s="3">
        <f t="shared" si="8"/>
        <v>233.79999999999998</v>
      </c>
      <c r="N44" s="3">
        <f t="shared" si="4"/>
        <v>427.52</v>
      </c>
      <c r="O44" s="60">
        <v>85.17</v>
      </c>
      <c r="P44" s="61">
        <v>48.43</v>
      </c>
      <c r="Q44" s="49">
        <v>36</v>
      </c>
      <c r="R44" s="71">
        <v>43320</v>
      </c>
      <c r="S44" s="49">
        <v>12636518</v>
      </c>
      <c r="T44" s="78">
        <v>10</v>
      </c>
      <c r="U44" s="78">
        <v>6</v>
      </c>
      <c r="V44" s="78">
        <v>1</v>
      </c>
      <c r="W44" s="78">
        <v>9</v>
      </c>
      <c r="X44" s="78">
        <v>175</v>
      </c>
      <c r="Y44" s="49"/>
      <c r="Z44" s="49"/>
      <c r="AA44" s="49"/>
      <c r="AB44" s="49"/>
      <c r="AC44" s="76"/>
      <c r="AD44" s="49">
        <v>40</v>
      </c>
      <c r="AE44" s="49">
        <v>20</v>
      </c>
      <c r="AF44" s="200"/>
      <c r="AG44" s="201"/>
      <c r="AH44" s="201"/>
      <c r="AI44" s="201"/>
      <c r="AJ44" s="201"/>
      <c r="AK44" s="202"/>
    </row>
    <row r="45" spans="1:37" ht="12.75" customHeight="1">
      <c r="A45" s="68">
        <v>43331</v>
      </c>
      <c r="B45" s="4">
        <v>12</v>
      </c>
      <c r="C45" s="4">
        <v>10</v>
      </c>
      <c r="D45" s="34">
        <f t="shared" si="5"/>
        <v>257.18</v>
      </c>
      <c r="E45" s="37">
        <v>1</v>
      </c>
      <c r="F45" s="37">
        <v>9</v>
      </c>
      <c r="G45" s="34">
        <f t="shared" si="6"/>
        <v>35.07</v>
      </c>
      <c r="H45" s="37">
        <v>10</v>
      </c>
      <c r="I45" s="37">
        <v>5</v>
      </c>
      <c r="J45" s="34">
        <f t="shared" si="7"/>
        <v>208.75</v>
      </c>
      <c r="K45" s="4">
        <v>6</v>
      </c>
      <c r="L45" s="4">
        <v>4</v>
      </c>
      <c r="M45" s="3">
        <f t="shared" si="8"/>
        <v>126.91999999999999</v>
      </c>
      <c r="N45" s="3">
        <f t="shared" si="4"/>
        <v>501</v>
      </c>
      <c r="O45" s="60">
        <v>73.48</v>
      </c>
      <c r="P45" s="61">
        <v>33.4</v>
      </c>
      <c r="Q45" s="49">
        <v>24</v>
      </c>
      <c r="R45" s="71"/>
      <c r="S45" s="49"/>
      <c r="T45" s="78"/>
      <c r="U45" s="78"/>
      <c r="V45" s="78"/>
      <c r="W45" s="78"/>
      <c r="X45" s="78"/>
      <c r="Y45" s="49">
        <v>401222</v>
      </c>
      <c r="Z45" s="49">
        <v>140</v>
      </c>
      <c r="AA45" s="49"/>
      <c r="AB45" s="49"/>
      <c r="AC45" s="76"/>
      <c r="AD45" s="49">
        <v>40</v>
      </c>
      <c r="AE45" s="49">
        <v>20</v>
      </c>
      <c r="AF45" s="200"/>
      <c r="AG45" s="201"/>
      <c r="AH45" s="201"/>
      <c r="AI45" s="201"/>
      <c r="AJ45" s="201"/>
      <c r="AK45" s="202"/>
    </row>
    <row r="46" spans="1:37" ht="12.75" customHeight="1">
      <c r="A46" s="68">
        <v>43332</v>
      </c>
      <c r="B46" s="4">
        <v>12</v>
      </c>
      <c r="C46" s="4">
        <v>10</v>
      </c>
      <c r="D46" s="34">
        <f t="shared" si="5"/>
        <v>257.18</v>
      </c>
      <c r="E46" s="37">
        <v>5</v>
      </c>
      <c r="F46" s="37">
        <v>3</v>
      </c>
      <c r="G46" s="34">
        <f t="shared" si="6"/>
        <v>105.21</v>
      </c>
      <c r="H46" s="37">
        <v>10</v>
      </c>
      <c r="I46" s="37">
        <v>5</v>
      </c>
      <c r="J46" s="34">
        <f t="shared" si="7"/>
        <v>208.75</v>
      </c>
      <c r="K46" s="4">
        <v>7</v>
      </c>
      <c r="L46" s="4">
        <v>9</v>
      </c>
      <c r="M46" s="3">
        <f t="shared" si="8"/>
        <v>155.31</v>
      </c>
      <c r="N46" s="3">
        <f>D46+G46+J46</f>
        <v>571.14</v>
      </c>
      <c r="O46" s="60">
        <v>70.14</v>
      </c>
      <c r="P46" s="61">
        <v>28.39</v>
      </c>
      <c r="Q46" s="49">
        <v>20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40</v>
      </c>
      <c r="AE46" s="49">
        <v>20</v>
      </c>
      <c r="AF46" s="200"/>
      <c r="AG46" s="201"/>
      <c r="AH46" s="201"/>
      <c r="AI46" s="201"/>
      <c r="AJ46" s="201"/>
      <c r="AK46" s="202"/>
    </row>
    <row r="47" spans="1:37" ht="12.75" customHeight="1">
      <c r="A47" s="68">
        <v>43333</v>
      </c>
      <c r="B47" s="4">
        <v>12</v>
      </c>
      <c r="C47" s="4">
        <v>10</v>
      </c>
      <c r="D47" s="34">
        <f t="shared" si="5"/>
        <v>257.18</v>
      </c>
      <c r="E47" s="37">
        <v>8</v>
      </c>
      <c r="F47" s="37">
        <v>8</v>
      </c>
      <c r="G47" s="34">
        <f t="shared" si="6"/>
        <v>173.68</v>
      </c>
      <c r="H47" s="37">
        <v>1</v>
      </c>
      <c r="I47" s="37">
        <v>8</v>
      </c>
      <c r="J47" s="34">
        <f t="shared" si="7"/>
        <v>33.4</v>
      </c>
      <c r="K47" s="4">
        <v>9</v>
      </c>
      <c r="L47" s="4">
        <v>2</v>
      </c>
      <c r="M47" s="3">
        <f t="shared" si="8"/>
        <v>183.7</v>
      </c>
      <c r="N47" s="3">
        <f t="shared" si="4"/>
        <v>464.26</v>
      </c>
      <c r="O47" s="60">
        <v>68.47</v>
      </c>
      <c r="P47" s="61">
        <v>28.39</v>
      </c>
      <c r="Q47" s="49">
        <v>19</v>
      </c>
      <c r="R47" s="71">
        <v>43333</v>
      </c>
      <c r="S47" s="49">
        <v>12638228</v>
      </c>
      <c r="T47" s="78">
        <v>10</v>
      </c>
      <c r="U47" s="78">
        <v>5</v>
      </c>
      <c r="V47" s="78">
        <v>1</v>
      </c>
      <c r="W47" s="78">
        <v>8</v>
      </c>
      <c r="X47" s="78">
        <v>175</v>
      </c>
      <c r="Y47" s="49"/>
      <c r="Z47" s="49"/>
      <c r="AA47" s="49"/>
      <c r="AB47" s="49"/>
      <c r="AC47" s="76"/>
      <c r="AD47" s="49">
        <v>40</v>
      </c>
      <c r="AE47" s="49">
        <v>20</v>
      </c>
      <c r="AF47" s="200"/>
      <c r="AG47" s="201"/>
      <c r="AH47" s="201"/>
      <c r="AI47" s="201"/>
      <c r="AJ47" s="201"/>
      <c r="AK47" s="202"/>
    </row>
    <row r="48" spans="1:37" ht="12.75" customHeight="1">
      <c r="A48" s="68">
        <v>43334</v>
      </c>
      <c r="B48" s="4">
        <v>4</v>
      </c>
      <c r="C48" s="4">
        <v>11</v>
      </c>
      <c r="D48" s="34">
        <f t="shared" si="5"/>
        <v>98.53</v>
      </c>
      <c r="E48" s="37">
        <v>12</v>
      </c>
      <c r="F48" s="37">
        <v>2</v>
      </c>
      <c r="G48" s="34">
        <f t="shared" si="6"/>
        <v>243.82</v>
      </c>
      <c r="H48" s="37">
        <v>1</v>
      </c>
      <c r="I48" s="37">
        <v>8</v>
      </c>
      <c r="J48" s="34">
        <f t="shared" si="7"/>
        <v>33.4</v>
      </c>
      <c r="K48" s="4">
        <v>10</v>
      </c>
      <c r="L48" s="4">
        <v>7</v>
      </c>
      <c r="M48" s="3">
        <f t="shared" si="8"/>
        <v>212.09</v>
      </c>
      <c r="N48" s="3">
        <f t="shared" si="4"/>
        <v>375.75</v>
      </c>
      <c r="O48" s="60">
        <v>70.14</v>
      </c>
      <c r="P48" s="61">
        <v>28.39</v>
      </c>
      <c r="Q48" s="49">
        <v>18</v>
      </c>
      <c r="R48" s="71">
        <v>43334</v>
      </c>
      <c r="S48" s="49">
        <v>12640556</v>
      </c>
      <c r="T48" s="78">
        <v>12</v>
      </c>
      <c r="U48" s="78">
        <v>10</v>
      </c>
      <c r="V48" s="78">
        <v>4</v>
      </c>
      <c r="W48" s="78">
        <v>11</v>
      </c>
      <c r="X48" s="78">
        <v>158</v>
      </c>
      <c r="Y48" s="49"/>
      <c r="Z48" s="49"/>
      <c r="AA48" s="49"/>
      <c r="AB48" s="49"/>
      <c r="AC48" s="76"/>
      <c r="AD48" s="49">
        <v>40</v>
      </c>
      <c r="AE48" s="49">
        <v>20</v>
      </c>
      <c r="AF48" s="200"/>
      <c r="AG48" s="201"/>
      <c r="AH48" s="201"/>
      <c r="AI48" s="201"/>
      <c r="AJ48" s="201"/>
      <c r="AK48" s="202"/>
    </row>
    <row r="49" spans="1:37" ht="12.75" customHeight="1">
      <c r="A49" s="68">
        <v>43335</v>
      </c>
      <c r="B49" s="4">
        <v>4</v>
      </c>
      <c r="C49" s="4">
        <v>11</v>
      </c>
      <c r="D49" s="34">
        <f t="shared" si="5"/>
        <v>98.53</v>
      </c>
      <c r="E49" s="37">
        <v>12</v>
      </c>
      <c r="F49" s="37">
        <v>2</v>
      </c>
      <c r="G49" s="34">
        <f t="shared" si="6"/>
        <v>243.82</v>
      </c>
      <c r="H49" s="37">
        <v>4</v>
      </c>
      <c r="I49" s="37">
        <v>11</v>
      </c>
      <c r="J49" s="34">
        <f t="shared" si="7"/>
        <v>98.53</v>
      </c>
      <c r="K49" s="4">
        <v>5</v>
      </c>
      <c r="L49" s="4">
        <v>0</v>
      </c>
      <c r="M49" s="3">
        <f t="shared" si="8"/>
        <v>100.19999999999999</v>
      </c>
      <c r="N49" s="3">
        <f t="shared" si="4"/>
        <v>440.88</v>
      </c>
      <c r="O49" s="60">
        <v>65.13</v>
      </c>
      <c r="P49" s="61">
        <v>28.39</v>
      </c>
      <c r="Q49" s="49">
        <v>20</v>
      </c>
      <c r="R49" s="71"/>
      <c r="S49" s="49"/>
      <c r="T49" s="78"/>
      <c r="U49" s="78"/>
      <c r="V49" s="78"/>
      <c r="W49" s="78"/>
      <c r="X49" s="78"/>
      <c r="Y49" s="49">
        <v>401157</v>
      </c>
      <c r="Z49" s="49">
        <v>140</v>
      </c>
      <c r="AA49" s="49"/>
      <c r="AB49" s="49"/>
      <c r="AC49" s="76"/>
      <c r="AD49" s="49">
        <v>40</v>
      </c>
      <c r="AE49" s="49">
        <v>20</v>
      </c>
      <c r="AF49" s="200"/>
      <c r="AG49" s="201"/>
      <c r="AH49" s="201"/>
      <c r="AI49" s="201"/>
      <c r="AJ49" s="201"/>
      <c r="AK49" s="202"/>
    </row>
    <row r="50" spans="1:37" ht="12.75" customHeight="1">
      <c r="A50" s="68">
        <v>43336</v>
      </c>
      <c r="B50" s="4">
        <v>4</v>
      </c>
      <c r="C50" s="4">
        <v>11</v>
      </c>
      <c r="D50" s="34">
        <f t="shared" si="5"/>
        <v>98.53</v>
      </c>
      <c r="E50" s="37">
        <v>12</v>
      </c>
      <c r="F50" s="37">
        <v>2</v>
      </c>
      <c r="G50" s="34">
        <f t="shared" si="6"/>
        <v>243.82</v>
      </c>
      <c r="H50" s="37">
        <v>8</v>
      </c>
      <c r="I50" s="37">
        <v>5</v>
      </c>
      <c r="J50" s="34">
        <f t="shared" si="7"/>
        <v>168.67</v>
      </c>
      <c r="K50" s="4">
        <v>9</v>
      </c>
      <c r="L50" s="4">
        <v>5</v>
      </c>
      <c r="M50" s="3">
        <f t="shared" si="8"/>
        <v>188.70999999999998</v>
      </c>
      <c r="N50" s="3">
        <f t="shared" si="4"/>
        <v>511.02</v>
      </c>
      <c r="O50" s="60">
        <v>70.14</v>
      </c>
      <c r="P50" s="61">
        <v>25.05</v>
      </c>
      <c r="Q50" s="49">
        <v>17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40</v>
      </c>
      <c r="AE50" s="49">
        <v>20</v>
      </c>
      <c r="AF50" s="200" t="s">
        <v>110</v>
      </c>
      <c r="AG50" s="201"/>
      <c r="AH50" s="201"/>
      <c r="AI50" s="201"/>
      <c r="AJ50" s="201"/>
      <c r="AK50" s="202"/>
    </row>
    <row r="51" spans="1:37" ht="12.75" customHeight="1">
      <c r="A51" s="68">
        <v>43337</v>
      </c>
      <c r="B51" s="4">
        <v>4</v>
      </c>
      <c r="C51" s="4">
        <v>11</v>
      </c>
      <c r="D51" s="34">
        <f t="shared" si="5"/>
        <v>98.53</v>
      </c>
      <c r="E51" s="37">
        <v>3</v>
      </c>
      <c r="F51" s="37">
        <v>7</v>
      </c>
      <c r="G51" s="34">
        <f t="shared" si="6"/>
        <v>71.81</v>
      </c>
      <c r="H51" s="37">
        <v>11</v>
      </c>
      <c r="I51" s="37">
        <v>11</v>
      </c>
      <c r="J51" s="34">
        <f t="shared" si="7"/>
        <v>238.81</v>
      </c>
      <c r="K51" s="4">
        <v>10</v>
      </c>
      <c r="L51" s="4">
        <v>9</v>
      </c>
      <c r="M51" s="3">
        <f t="shared" si="8"/>
        <v>215.42999999999998</v>
      </c>
      <c r="N51" s="3">
        <f t="shared" si="4"/>
        <v>409.15</v>
      </c>
      <c r="O51" s="60">
        <v>70.14</v>
      </c>
      <c r="P51" s="61">
        <v>26.72</v>
      </c>
      <c r="Q51" s="49">
        <v>13</v>
      </c>
      <c r="R51" s="71">
        <v>43337</v>
      </c>
      <c r="S51" s="49">
        <v>12643826</v>
      </c>
      <c r="T51" s="78">
        <v>12</v>
      </c>
      <c r="U51" s="78">
        <v>1</v>
      </c>
      <c r="V51" s="78">
        <v>3</v>
      </c>
      <c r="W51" s="78">
        <v>7</v>
      </c>
      <c r="X51" s="78">
        <v>170</v>
      </c>
      <c r="Y51" s="49"/>
      <c r="Z51" s="49"/>
      <c r="AA51" s="49"/>
      <c r="AB51" s="49"/>
      <c r="AC51" s="76"/>
      <c r="AD51" s="49">
        <v>40</v>
      </c>
      <c r="AE51" s="49">
        <v>20</v>
      </c>
      <c r="AF51" s="200"/>
      <c r="AG51" s="201"/>
      <c r="AH51" s="201"/>
      <c r="AI51" s="201"/>
      <c r="AJ51" s="201"/>
      <c r="AK51" s="202"/>
    </row>
    <row r="52" spans="1:37" ht="12.75" customHeight="1">
      <c r="A52" s="68">
        <v>43338</v>
      </c>
      <c r="B52" s="4">
        <v>8</v>
      </c>
      <c r="C52" s="4">
        <v>5</v>
      </c>
      <c r="D52" s="34">
        <f t="shared" si="5"/>
        <v>168.67</v>
      </c>
      <c r="E52" s="37">
        <v>3</v>
      </c>
      <c r="F52" s="37">
        <v>7</v>
      </c>
      <c r="G52" s="34">
        <f t="shared" si="6"/>
        <v>71.81</v>
      </c>
      <c r="H52" s="37">
        <v>2</v>
      </c>
      <c r="I52" s="37">
        <v>11</v>
      </c>
      <c r="J52" s="34">
        <f t="shared" si="7"/>
        <v>58.449999999999996</v>
      </c>
      <c r="K52" s="4">
        <v>12</v>
      </c>
      <c r="L52" s="4">
        <v>0</v>
      </c>
      <c r="M52" s="3">
        <f t="shared" si="8"/>
        <v>240.48</v>
      </c>
      <c r="N52" s="3">
        <f t="shared" si="4"/>
        <v>298.93</v>
      </c>
      <c r="O52" s="60">
        <v>70.14</v>
      </c>
      <c r="P52" s="61">
        <v>25.05</v>
      </c>
      <c r="Q52" s="49">
        <v>13</v>
      </c>
      <c r="R52" s="71">
        <v>43338</v>
      </c>
      <c r="S52" s="49">
        <v>12647303</v>
      </c>
      <c r="T52" s="78">
        <v>11</v>
      </c>
      <c r="U52" s="78">
        <v>11</v>
      </c>
      <c r="V52" s="78">
        <v>2</v>
      </c>
      <c r="W52" s="78">
        <v>11</v>
      </c>
      <c r="X52" s="78">
        <v>180</v>
      </c>
      <c r="Y52" s="49"/>
      <c r="Z52" s="49"/>
      <c r="AA52" s="49"/>
      <c r="AB52" s="49"/>
      <c r="AC52" s="76"/>
      <c r="AD52" s="49">
        <v>40</v>
      </c>
      <c r="AE52" s="49">
        <v>20</v>
      </c>
      <c r="AF52" s="200"/>
      <c r="AG52" s="201"/>
      <c r="AH52" s="201"/>
      <c r="AI52" s="201"/>
      <c r="AJ52" s="201"/>
      <c r="AK52" s="202"/>
    </row>
    <row r="53" spans="1:37" ht="12.75" customHeight="1">
      <c r="A53" s="68">
        <v>43339</v>
      </c>
      <c r="B53" s="4">
        <v>11</v>
      </c>
      <c r="C53" s="4">
        <v>1</v>
      </c>
      <c r="D53" s="34">
        <f t="shared" si="5"/>
        <v>222.10999999999999</v>
      </c>
      <c r="E53" s="37">
        <v>3</v>
      </c>
      <c r="F53" s="37">
        <v>7</v>
      </c>
      <c r="G53" s="34">
        <f t="shared" si="6"/>
        <v>71.81</v>
      </c>
      <c r="H53" s="37">
        <v>2</v>
      </c>
      <c r="I53" s="37">
        <v>11</v>
      </c>
      <c r="J53" s="34">
        <f t="shared" si="7"/>
        <v>58.449999999999996</v>
      </c>
      <c r="K53" s="4">
        <v>6</v>
      </c>
      <c r="L53" s="4">
        <v>1</v>
      </c>
      <c r="M53" s="3">
        <f t="shared" si="8"/>
        <v>121.91</v>
      </c>
      <c r="N53" s="3">
        <f t="shared" si="4"/>
        <v>352.36999999999995</v>
      </c>
      <c r="O53" s="60">
        <v>53.44</v>
      </c>
      <c r="P53" s="61">
        <v>21.71</v>
      </c>
      <c r="Q53" s="49">
        <v>10</v>
      </c>
      <c r="R53" s="71"/>
      <c r="S53" s="49"/>
      <c r="T53" s="78"/>
      <c r="U53" s="78"/>
      <c r="V53" s="78"/>
      <c r="W53" s="78"/>
      <c r="X53" s="78"/>
      <c r="Y53" s="49">
        <v>401139</v>
      </c>
      <c r="Z53" s="49">
        <v>140</v>
      </c>
      <c r="AA53" s="49"/>
      <c r="AB53" s="49"/>
      <c r="AC53" s="76"/>
      <c r="AD53" s="49">
        <v>40</v>
      </c>
      <c r="AE53" s="49">
        <v>20</v>
      </c>
      <c r="AF53" s="200"/>
      <c r="AG53" s="201"/>
      <c r="AH53" s="201"/>
      <c r="AI53" s="201"/>
      <c r="AJ53" s="201"/>
      <c r="AK53" s="202"/>
    </row>
    <row r="54" spans="1:37" ht="12.75" customHeight="1">
      <c r="A54" s="68">
        <v>43340</v>
      </c>
      <c r="B54" s="4">
        <v>11</v>
      </c>
      <c r="C54" s="4">
        <v>1</v>
      </c>
      <c r="D54" s="34">
        <f t="shared" si="5"/>
        <v>222.10999999999999</v>
      </c>
      <c r="E54" s="37">
        <v>6</v>
      </c>
      <c r="F54" s="37">
        <v>7</v>
      </c>
      <c r="G54" s="34">
        <f t="shared" si="6"/>
        <v>131.93</v>
      </c>
      <c r="H54" s="37">
        <v>2</v>
      </c>
      <c r="I54" s="37">
        <v>11</v>
      </c>
      <c r="J54" s="34">
        <f t="shared" si="7"/>
        <v>58.449999999999996</v>
      </c>
      <c r="K54" s="4">
        <v>7</v>
      </c>
      <c r="L54" s="4">
        <v>4</v>
      </c>
      <c r="M54" s="3">
        <f t="shared" si="8"/>
        <v>146.95999999999998</v>
      </c>
      <c r="N54" s="3">
        <f t="shared" si="4"/>
        <v>412.48999999999995</v>
      </c>
      <c r="O54" s="60">
        <v>60.12</v>
      </c>
      <c r="P54" s="61">
        <v>25.05</v>
      </c>
      <c r="Q54" s="49">
        <v>11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40</v>
      </c>
      <c r="AE54" s="49">
        <v>20</v>
      </c>
      <c r="AF54" s="200"/>
      <c r="AG54" s="201"/>
      <c r="AH54" s="201"/>
      <c r="AI54" s="201"/>
      <c r="AJ54" s="201"/>
      <c r="AK54" s="202"/>
    </row>
    <row r="55" spans="1:37" ht="12.75" customHeight="1">
      <c r="A55" s="68">
        <v>43341</v>
      </c>
      <c r="B55" s="4">
        <v>11</v>
      </c>
      <c r="C55" s="4">
        <v>1</v>
      </c>
      <c r="D55" s="34">
        <f t="shared" si="5"/>
        <v>222.10999999999999</v>
      </c>
      <c r="E55" s="37">
        <v>9</v>
      </c>
      <c r="F55" s="37">
        <v>9</v>
      </c>
      <c r="G55" s="34">
        <f t="shared" si="6"/>
        <v>195.39</v>
      </c>
      <c r="H55" s="37">
        <v>2</v>
      </c>
      <c r="I55" s="37">
        <v>11</v>
      </c>
      <c r="J55" s="34">
        <f t="shared" si="7"/>
        <v>58.449999999999996</v>
      </c>
      <c r="K55" s="4">
        <v>8</v>
      </c>
      <c r="L55" s="4">
        <v>7</v>
      </c>
      <c r="M55" s="3">
        <f t="shared" si="8"/>
        <v>172.01</v>
      </c>
      <c r="N55" s="3">
        <f t="shared" si="4"/>
        <v>475.95</v>
      </c>
      <c r="O55" s="60">
        <v>63.46</v>
      </c>
      <c r="P55" s="61">
        <v>25.05</v>
      </c>
      <c r="Q55" s="49">
        <v>17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40</v>
      </c>
      <c r="AE55" s="49">
        <v>20</v>
      </c>
      <c r="AF55" s="200"/>
      <c r="AG55" s="201"/>
      <c r="AH55" s="201"/>
      <c r="AI55" s="201"/>
      <c r="AJ55" s="201"/>
      <c r="AK55" s="202"/>
    </row>
    <row r="56" spans="1:37" ht="12.75" customHeight="1">
      <c r="A56" s="68">
        <v>43342</v>
      </c>
      <c r="B56" s="4">
        <v>11</v>
      </c>
      <c r="C56" s="4">
        <v>1</v>
      </c>
      <c r="D56" s="34">
        <f t="shared" si="5"/>
        <v>222.10999999999999</v>
      </c>
      <c r="E56" s="37">
        <v>12</v>
      </c>
      <c r="F56" s="37">
        <v>10</v>
      </c>
      <c r="G56" s="34">
        <f t="shared" si="6"/>
        <v>257.18</v>
      </c>
      <c r="H56" s="37">
        <v>2</v>
      </c>
      <c r="I56" s="37">
        <v>11</v>
      </c>
      <c r="J56" s="34">
        <f t="shared" si="7"/>
        <v>58.449999999999996</v>
      </c>
      <c r="K56" s="4">
        <v>9</v>
      </c>
      <c r="L56" s="4">
        <v>10</v>
      </c>
      <c r="M56" s="3">
        <f t="shared" si="8"/>
        <v>197.06</v>
      </c>
      <c r="N56" s="3">
        <f t="shared" si="4"/>
        <v>537.74</v>
      </c>
      <c r="O56" s="60">
        <v>61.79</v>
      </c>
      <c r="P56" s="61">
        <v>25.05</v>
      </c>
      <c r="Q56" s="49">
        <v>18</v>
      </c>
      <c r="R56" s="71">
        <v>43343</v>
      </c>
      <c r="S56" s="63">
        <v>12649418</v>
      </c>
      <c r="T56" s="78">
        <v>11</v>
      </c>
      <c r="U56" s="78">
        <v>0</v>
      </c>
      <c r="V56" s="78">
        <v>2</v>
      </c>
      <c r="W56" s="78">
        <v>3</v>
      </c>
      <c r="X56" s="78">
        <v>175</v>
      </c>
      <c r="Y56" s="101"/>
      <c r="Z56" s="70"/>
      <c r="AA56" s="49"/>
      <c r="AB56" s="49"/>
      <c r="AC56" s="52"/>
      <c r="AD56" s="49">
        <v>40</v>
      </c>
      <c r="AE56" s="49">
        <v>20</v>
      </c>
      <c r="AF56" s="200"/>
      <c r="AG56" s="201"/>
      <c r="AH56" s="201"/>
      <c r="AI56" s="201"/>
      <c r="AJ56" s="201"/>
      <c r="AK56" s="202"/>
    </row>
    <row r="57" spans="1:37" ht="12.75" customHeight="1">
      <c r="A57" s="68">
        <v>43343</v>
      </c>
      <c r="B57" s="92">
        <v>2</v>
      </c>
      <c r="C57" s="92">
        <v>3</v>
      </c>
      <c r="D57" s="34">
        <f t="shared" si="5"/>
        <v>45.089999999999996</v>
      </c>
      <c r="E57" s="93">
        <v>4</v>
      </c>
      <c r="F57" s="93">
        <v>2</v>
      </c>
      <c r="G57" s="34">
        <f t="shared" si="6"/>
        <v>83.5</v>
      </c>
      <c r="H57" s="93">
        <v>5</v>
      </c>
      <c r="I57" s="93">
        <v>10</v>
      </c>
      <c r="J57" s="34">
        <f t="shared" si="7"/>
        <v>116.89999999999999</v>
      </c>
      <c r="K57" s="92">
        <v>11</v>
      </c>
      <c r="L57" s="92">
        <v>1</v>
      </c>
      <c r="M57" s="94">
        <f t="shared" si="8"/>
        <v>222.10999999999999</v>
      </c>
      <c r="N57" s="94">
        <f t="shared" si="4"/>
        <v>245.49</v>
      </c>
      <c r="O57" s="60">
        <v>58.45</v>
      </c>
      <c r="P57" s="61">
        <v>25.05</v>
      </c>
      <c r="Q57" s="49">
        <v>19</v>
      </c>
      <c r="R57" s="75">
        <v>43343</v>
      </c>
      <c r="S57" s="64">
        <v>12652923</v>
      </c>
      <c r="T57" s="80">
        <v>12</v>
      </c>
      <c r="U57" s="80">
        <v>11</v>
      </c>
      <c r="V57" s="80">
        <v>4</v>
      </c>
      <c r="W57" s="80">
        <v>2</v>
      </c>
      <c r="X57" s="80">
        <v>174</v>
      </c>
      <c r="Y57" s="101"/>
      <c r="Z57" s="74"/>
      <c r="AA57" s="49"/>
      <c r="AB57" s="49"/>
      <c r="AC57" s="52"/>
      <c r="AD57" s="49">
        <v>40</v>
      </c>
      <c r="AE57" s="49">
        <v>20</v>
      </c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1376.42</v>
      </c>
      <c r="P59" s="46">
        <f>SUM(P28:P58)</f>
        <v>632.92999999999972</v>
      </c>
      <c r="Q59" s="47">
        <f>SUM(Q28:Q58)</f>
        <v>632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B27" sqref="B2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107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2018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09"/>
      <c r="AG25" s="109"/>
      <c r="AH25" s="109"/>
      <c r="AI25" s="109"/>
      <c r="AJ25" s="109"/>
      <c r="AK25" s="11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43313</v>
      </c>
      <c r="B27" s="4">
        <v>2</v>
      </c>
      <c r="C27" s="34">
        <v>3</v>
      </c>
      <c r="D27" s="4">
        <f>(B27*12+C27)*1.67</f>
        <v>45.089999999999996</v>
      </c>
      <c r="E27" s="4">
        <v>4</v>
      </c>
      <c r="F27" s="34">
        <v>2</v>
      </c>
      <c r="G27" s="48">
        <f>(E27*12+F27)*1.67</f>
        <v>83.5</v>
      </c>
      <c r="H27" s="4">
        <v>9</v>
      </c>
      <c r="I27" s="3">
        <v>0</v>
      </c>
      <c r="J27" s="3">
        <f>(H27*12+I27)*1.67</f>
        <v>180.35999999999999</v>
      </c>
      <c r="K27" s="52">
        <v>12</v>
      </c>
      <c r="L27" s="61">
        <v>4</v>
      </c>
      <c r="M27" s="49">
        <f>(K27*12+L27)*1.67</f>
        <v>247.16</v>
      </c>
      <c r="N27" s="103">
        <f>D27+G27+J27</f>
        <v>308.95</v>
      </c>
      <c r="O27" s="52">
        <v>63.46</v>
      </c>
      <c r="P27" s="77">
        <v>25.05</v>
      </c>
      <c r="Q27" s="77">
        <v>16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85</v>
      </c>
      <c r="AE27" s="49">
        <v>20</v>
      </c>
      <c r="AF27" s="200"/>
      <c r="AG27" s="201"/>
      <c r="AH27" s="201"/>
      <c r="AI27" s="201"/>
      <c r="AJ27" s="201"/>
      <c r="AK27" s="202"/>
    </row>
    <row r="28" spans="1:37" ht="12.75" customHeight="1">
      <c r="A28" s="68">
        <v>43314</v>
      </c>
      <c r="B28" s="4">
        <v>2</v>
      </c>
      <c r="C28" s="4">
        <v>3</v>
      </c>
      <c r="D28" s="34">
        <f t="shared" ref="D28:D41" si="0">(B28*12+C28)*1.67</f>
        <v>45.089999999999996</v>
      </c>
      <c r="E28" s="4">
        <v>4</v>
      </c>
      <c r="F28" s="4">
        <v>2</v>
      </c>
      <c r="G28" s="34">
        <f t="shared" ref="G28:G41" si="1">(E28*12+F28)*1.67</f>
        <v>83.5</v>
      </c>
      <c r="H28" s="4">
        <v>11</v>
      </c>
      <c r="I28" s="4">
        <v>11</v>
      </c>
      <c r="J28" s="34">
        <f t="shared" ref="J28:J41" si="2">(H28*12+I28)*1.67</f>
        <v>238.81</v>
      </c>
      <c r="K28" s="48">
        <v>13</v>
      </c>
      <c r="L28" s="4">
        <v>1</v>
      </c>
      <c r="M28" s="3">
        <f t="shared" ref="M28:M41" si="3">(K28*12+L28)*1.67</f>
        <v>262.19</v>
      </c>
      <c r="N28" s="3">
        <f t="shared" ref="N28:N57" si="4">D28+G28+J28</f>
        <v>367.4</v>
      </c>
      <c r="O28" s="60">
        <v>58.45</v>
      </c>
      <c r="P28" s="61">
        <v>15.03</v>
      </c>
      <c r="Q28" s="49">
        <v>16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40</v>
      </c>
      <c r="AE28" s="52">
        <v>20</v>
      </c>
      <c r="AF28" s="200"/>
      <c r="AG28" s="201"/>
      <c r="AH28" s="201"/>
      <c r="AI28" s="201"/>
      <c r="AJ28" s="201"/>
      <c r="AK28" s="202"/>
    </row>
    <row r="29" spans="1:37" ht="12.75" customHeight="1">
      <c r="A29" s="68">
        <v>43315</v>
      </c>
      <c r="B29" s="36">
        <v>4</v>
      </c>
      <c r="C29" s="36">
        <v>9</v>
      </c>
      <c r="D29" s="34">
        <f t="shared" si="0"/>
        <v>95.19</v>
      </c>
      <c r="E29" s="37">
        <v>4</v>
      </c>
      <c r="F29" s="37">
        <v>2</v>
      </c>
      <c r="G29" s="34">
        <f t="shared" si="1"/>
        <v>83.5</v>
      </c>
      <c r="H29" s="37">
        <v>3</v>
      </c>
      <c r="I29" s="37">
        <v>5</v>
      </c>
      <c r="J29" s="34">
        <f t="shared" si="2"/>
        <v>68.47</v>
      </c>
      <c r="K29" s="4">
        <v>7</v>
      </c>
      <c r="L29" s="4">
        <v>10</v>
      </c>
      <c r="M29" s="3">
        <f t="shared" si="3"/>
        <v>156.97999999999999</v>
      </c>
      <c r="N29" s="3">
        <f t="shared" si="4"/>
        <v>247.16</v>
      </c>
      <c r="O29" s="60">
        <v>50.1</v>
      </c>
      <c r="P29" s="61">
        <v>35.07</v>
      </c>
      <c r="Q29" s="49">
        <v>16</v>
      </c>
      <c r="R29" s="71">
        <v>43346</v>
      </c>
      <c r="S29" s="49">
        <v>12656266</v>
      </c>
      <c r="T29" s="78">
        <v>11</v>
      </c>
      <c r="U29" s="78">
        <v>11</v>
      </c>
      <c r="V29" s="78">
        <v>3</v>
      </c>
      <c r="W29" s="78">
        <v>5</v>
      </c>
      <c r="X29" s="78">
        <v>170</v>
      </c>
      <c r="Y29" s="49">
        <v>401038</v>
      </c>
      <c r="Z29" s="49">
        <v>140</v>
      </c>
      <c r="AA29" s="49"/>
      <c r="AB29" s="52"/>
      <c r="AC29" s="76"/>
      <c r="AD29" s="49">
        <v>40</v>
      </c>
      <c r="AE29" s="49">
        <v>20</v>
      </c>
      <c r="AF29" s="200"/>
      <c r="AG29" s="201"/>
      <c r="AH29" s="201"/>
      <c r="AI29" s="201"/>
      <c r="AJ29" s="201"/>
      <c r="AK29" s="202"/>
    </row>
    <row r="30" spans="1:37" ht="12.75" customHeight="1">
      <c r="A30" s="68">
        <v>43316</v>
      </c>
      <c r="B30" s="36">
        <v>7</v>
      </c>
      <c r="C30" s="36">
        <v>6</v>
      </c>
      <c r="D30" s="34">
        <f t="shared" si="0"/>
        <v>150.29999999999998</v>
      </c>
      <c r="E30" s="37">
        <v>4</v>
      </c>
      <c r="F30" s="37">
        <v>2</v>
      </c>
      <c r="G30" s="34">
        <f t="shared" si="1"/>
        <v>83.5</v>
      </c>
      <c r="H30" s="37">
        <v>3</v>
      </c>
      <c r="I30" s="37">
        <v>5</v>
      </c>
      <c r="J30" s="34">
        <f t="shared" si="2"/>
        <v>68.47</v>
      </c>
      <c r="K30" s="4">
        <v>9</v>
      </c>
      <c r="L30" s="4">
        <v>1</v>
      </c>
      <c r="M30" s="3">
        <f t="shared" si="3"/>
        <v>182.03</v>
      </c>
      <c r="N30" s="3">
        <f t="shared" si="4"/>
        <v>302.27</v>
      </c>
      <c r="O30" s="60">
        <v>55.11</v>
      </c>
      <c r="P30" s="61">
        <v>25.05</v>
      </c>
      <c r="Q30" s="49">
        <v>12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40</v>
      </c>
      <c r="AE30" s="49">
        <v>20</v>
      </c>
      <c r="AF30" s="200"/>
      <c r="AG30" s="201"/>
      <c r="AH30" s="201"/>
      <c r="AI30" s="201"/>
      <c r="AJ30" s="201"/>
      <c r="AK30" s="202"/>
    </row>
    <row r="31" spans="1:37" ht="12.75" customHeight="1">
      <c r="A31" s="68">
        <v>43317</v>
      </c>
      <c r="B31" s="36">
        <v>10</v>
      </c>
      <c r="C31" s="36">
        <v>4</v>
      </c>
      <c r="D31" s="34">
        <f t="shared" si="0"/>
        <v>207.07999999999998</v>
      </c>
      <c r="E31" s="37">
        <v>4</v>
      </c>
      <c r="F31" s="37">
        <v>2</v>
      </c>
      <c r="G31" s="34">
        <f t="shared" si="1"/>
        <v>83.5</v>
      </c>
      <c r="H31" s="37">
        <v>3</v>
      </c>
      <c r="I31" s="37">
        <v>5</v>
      </c>
      <c r="J31" s="34">
        <f t="shared" si="2"/>
        <v>68.47</v>
      </c>
      <c r="K31" s="4">
        <v>10</v>
      </c>
      <c r="L31" s="4">
        <v>6</v>
      </c>
      <c r="M31" s="3">
        <f>(K31*12+L31)*1.67</f>
        <v>210.42</v>
      </c>
      <c r="N31" s="3">
        <f t="shared" si="4"/>
        <v>359.04999999999995</v>
      </c>
      <c r="O31" s="60">
        <v>56.78</v>
      </c>
      <c r="P31" s="61">
        <v>28.39</v>
      </c>
      <c r="Q31" s="49">
        <v>10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40</v>
      </c>
      <c r="AE31" s="49">
        <v>20</v>
      </c>
      <c r="AF31" s="203"/>
      <c r="AG31" s="204"/>
      <c r="AH31" s="204"/>
      <c r="AI31" s="204"/>
      <c r="AJ31" s="204"/>
      <c r="AK31" s="205"/>
    </row>
    <row r="32" spans="1:37" ht="12.75" customHeight="1">
      <c r="A32" s="68">
        <v>43318</v>
      </c>
      <c r="B32" s="36">
        <v>1</v>
      </c>
      <c r="C32" s="36">
        <v>4</v>
      </c>
      <c r="D32" s="34">
        <f t="shared" si="0"/>
        <v>26.72</v>
      </c>
      <c r="E32" s="37">
        <v>6</v>
      </c>
      <c r="F32" s="37">
        <v>11</v>
      </c>
      <c r="G32" s="34">
        <f t="shared" si="1"/>
        <v>138.60999999999999</v>
      </c>
      <c r="H32" s="37">
        <v>3</v>
      </c>
      <c r="I32" s="37">
        <v>5</v>
      </c>
      <c r="J32" s="34">
        <f t="shared" si="2"/>
        <v>68.47</v>
      </c>
      <c r="K32" s="4">
        <v>4</v>
      </c>
      <c r="L32" s="4">
        <v>10</v>
      </c>
      <c r="M32" s="3">
        <f t="shared" si="3"/>
        <v>96.86</v>
      </c>
      <c r="N32" s="3">
        <f t="shared" si="4"/>
        <v>233.79999999999998</v>
      </c>
      <c r="O32" s="60">
        <v>55.11</v>
      </c>
      <c r="P32" s="61">
        <v>26.44</v>
      </c>
      <c r="Q32" s="49">
        <v>11</v>
      </c>
      <c r="R32" s="71">
        <v>43349</v>
      </c>
      <c r="S32" s="49">
        <v>12659234</v>
      </c>
      <c r="T32" s="78">
        <v>10</v>
      </c>
      <c r="U32" s="78">
        <v>3</v>
      </c>
      <c r="V32" s="78">
        <v>1</v>
      </c>
      <c r="W32" s="78">
        <v>4</v>
      </c>
      <c r="X32" s="78">
        <v>180</v>
      </c>
      <c r="Y32" s="70">
        <v>401017</v>
      </c>
      <c r="Z32" s="49">
        <v>140</v>
      </c>
      <c r="AA32" s="49"/>
      <c r="AB32" s="52"/>
      <c r="AC32" s="76"/>
      <c r="AD32" s="49">
        <v>40</v>
      </c>
      <c r="AE32" s="49">
        <v>20</v>
      </c>
      <c r="AF32" s="203"/>
      <c r="AG32" s="204"/>
      <c r="AH32" s="204"/>
      <c r="AI32" s="204"/>
      <c r="AJ32" s="204"/>
      <c r="AK32" s="205"/>
    </row>
    <row r="33" spans="1:37" ht="12.75" customHeight="1">
      <c r="A33" s="68">
        <v>43319</v>
      </c>
      <c r="B33" s="4">
        <v>1</v>
      </c>
      <c r="C33" s="4">
        <v>4</v>
      </c>
      <c r="D33" s="34">
        <f t="shared" si="0"/>
        <v>26.72</v>
      </c>
      <c r="E33" s="37">
        <v>9</v>
      </c>
      <c r="F33" s="37">
        <v>2</v>
      </c>
      <c r="G33" s="34">
        <f t="shared" si="1"/>
        <v>183.7</v>
      </c>
      <c r="H33" s="37">
        <v>3</v>
      </c>
      <c r="I33" s="37">
        <v>5</v>
      </c>
      <c r="J33" s="34">
        <f t="shared" si="2"/>
        <v>68.47</v>
      </c>
      <c r="K33" s="4">
        <v>6</v>
      </c>
      <c r="L33" s="4">
        <v>4</v>
      </c>
      <c r="M33" s="3">
        <f>(K33*12+L33)*1.67</f>
        <v>126.91999999999999</v>
      </c>
      <c r="N33" s="3">
        <f t="shared" si="4"/>
        <v>278.89</v>
      </c>
      <c r="O33" s="60">
        <v>45.09</v>
      </c>
      <c r="P33" s="61">
        <v>30.06</v>
      </c>
      <c r="Q33" s="49">
        <v>10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40</v>
      </c>
      <c r="AE33" s="49">
        <v>20</v>
      </c>
      <c r="AF33" s="203"/>
      <c r="AG33" s="204"/>
      <c r="AH33" s="204"/>
      <c r="AI33" s="204"/>
      <c r="AJ33" s="204"/>
      <c r="AK33" s="205"/>
    </row>
    <row r="34" spans="1:37" ht="12.75" customHeight="1">
      <c r="A34" s="68">
        <v>43320</v>
      </c>
      <c r="B34" s="4">
        <v>1</v>
      </c>
      <c r="C34" s="4">
        <v>4</v>
      </c>
      <c r="D34" s="34">
        <f t="shared" si="0"/>
        <v>26.72</v>
      </c>
      <c r="E34" s="37">
        <v>11</v>
      </c>
      <c r="F34" s="37">
        <v>11</v>
      </c>
      <c r="G34" s="34">
        <f t="shared" si="1"/>
        <v>238.81</v>
      </c>
      <c r="H34" s="37">
        <v>3</v>
      </c>
      <c r="I34" s="37">
        <v>5</v>
      </c>
      <c r="J34" s="34">
        <f t="shared" si="2"/>
        <v>68.47</v>
      </c>
      <c r="K34" s="4">
        <v>7</v>
      </c>
      <c r="L34" s="4">
        <v>11</v>
      </c>
      <c r="M34" s="3">
        <f t="shared" si="3"/>
        <v>158.65</v>
      </c>
      <c r="N34" s="3">
        <f t="shared" si="4"/>
        <v>334</v>
      </c>
      <c r="O34" s="60">
        <v>55.11</v>
      </c>
      <c r="P34" s="61">
        <v>31.3</v>
      </c>
      <c r="Q34" s="49">
        <v>10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40</v>
      </c>
      <c r="AE34" s="49">
        <v>20</v>
      </c>
      <c r="AF34" s="203"/>
      <c r="AG34" s="204"/>
      <c r="AH34" s="204"/>
      <c r="AI34" s="204"/>
      <c r="AJ34" s="204"/>
      <c r="AK34" s="205"/>
    </row>
    <row r="35" spans="1:37" ht="12.75" customHeight="1">
      <c r="A35" s="68">
        <v>43321</v>
      </c>
      <c r="B35" s="4">
        <v>1</v>
      </c>
      <c r="C35" s="4">
        <v>4</v>
      </c>
      <c r="D35" s="34">
        <f t="shared" si="0"/>
        <v>26.72</v>
      </c>
      <c r="E35" s="37">
        <v>11</v>
      </c>
      <c r="F35" s="37">
        <v>11</v>
      </c>
      <c r="G35" s="34">
        <f t="shared" si="1"/>
        <v>238.81</v>
      </c>
      <c r="H35" s="37">
        <v>5</v>
      </c>
      <c r="I35" s="37">
        <v>11</v>
      </c>
      <c r="J35" s="34">
        <f t="shared" si="2"/>
        <v>118.57</v>
      </c>
      <c r="K35" s="4">
        <v>9</v>
      </c>
      <c r="L35" s="4">
        <v>3</v>
      </c>
      <c r="M35" s="3">
        <f t="shared" si="3"/>
        <v>185.37</v>
      </c>
      <c r="N35" s="3">
        <f t="shared" si="4"/>
        <v>384.09999999999997</v>
      </c>
      <c r="O35" s="60">
        <v>50.1</v>
      </c>
      <c r="P35" s="61">
        <v>26.72</v>
      </c>
      <c r="Q35" s="49">
        <v>24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40</v>
      </c>
      <c r="AE35" s="49">
        <v>20</v>
      </c>
      <c r="AF35" s="200"/>
      <c r="AG35" s="201"/>
      <c r="AH35" s="201"/>
      <c r="AI35" s="201"/>
      <c r="AJ35" s="201"/>
      <c r="AK35" s="202"/>
    </row>
    <row r="36" spans="1:37" ht="12.75" customHeight="1">
      <c r="A36" s="68">
        <v>43322</v>
      </c>
      <c r="B36" s="4">
        <v>1</v>
      </c>
      <c r="C36" s="4">
        <v>4</v>
      </c>
      <c r="D36" s="34">
        <f t="shared" si="0"/>
        <v>26.72</v>
      </c>
      <c r="E36" s="37">
        <v>11</v>
      </c>
      <c r="F36" s="37">
        <v>11</v>
      </c>
      <c r="G36" s="34">
        <f t="shared" si="1"/>
        <v>238.81</v>
      </c>
      <c r="H36" s="37">
        <v>8</v>
      </c>
      <c r="I36" s="37">
        <v>3</v>
      </c>
      <c r="J36" s="34">
        <f t="shared" si="2"/>
        <v>165.32999999999998</v>
      </c>
      <c r="K36" s="4">
        <v>10</v>
      </c>
      <c r="L36" s="4">
        <v>7</v>
      </c>
      <c r="M36" s="3">
        <f t="shared" si="3"/>
        <v>212.09</v>
      </c>
      <c r="N36" s="3">
        <f t="shared" si="4"/>
        <v>430.85999999999996</v>
      </c>
      <c r="O36" s="60">
        <v>46.76</v>
      </c>
      <c r="P36" s="61">
        <v>26.72</v>
      </c>
      <c r="Q36" s="49">
        <v>6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40</v>
      </c>
      <c r="AE36" s="49">
        <v>20</v>
      </c>
      <c r="AF36" s="200"/>
      <c r="AG36" s="201"/>
      <c r="AH36" s="201"/>
      <c r="AI36" s="201"/>
      <c r="AJ36" s="201"/>
      <c r="AK36" s="202"/>
    </row>
    <row r="37" spans="1:37" ht="12.75" customHeight="1">
      <c r="A37" s="68">
        <v>43323</v>
      </c>
      <c r="B37" s="4">
        <v>1</v>
      </c>
      <c r="C37" s="4">
        <v>4</v>
      </c>
      <c r="D37" s="34">
        <f t="shared" si="0"/>
        <v>26.72</v>
      </c>
      <c r="E37" s="37">
        <v>3</v>
      </c>
      <c r="F37" s="37">
        <v>1</v>
      </c>
      <c r="G37" s="34">
        <f t="shared" si="1"/>
        <v>61.79</v>
      </c>
      <c r="H37" s="37">
        <v>10</v>
      </c>
      <c r="I37" s="37">
        <v>9</v>
      </c>
      <c r="J37" s="34">
        <f t="shared" si="2"/>
        <v>215.42999999999998</v>
      </c>
      <c r="K37" s="4">
        <v>4</v>
      </c>
      <c r="L37" s="4">
        <v>10</v>
      </c>
      <c r="M37" s="3">
        <f t="shared" si="3"/>
        <v>96.86</v>
      </c>
      <c r="N37" s="3">
        <f t="shared" si="4"/>
        <v>303.93999999999994</v>
      </c>
      <c r="O37" s="60">
        <v>50.1</v>
      </c>
      <c r="P37" s="61">
        <v>25.05</v>
      </c>
      <c r="Q37" s="49">
        <v>0</v>
      </c>
      <c r="R37" s="71"/>
      <c r="S37" s="49"/>
      <c r="T37" s="78"/>
      <c r="U37" s="78"/>
      <c r="V37" s="78"/>
      <c r="W37" s="78"/>
      <c r="X37" s="78"/>
      <c r="Y37" s="49">
        <v>400908</v>
      </c>
      <c r="Z37" s="49">
        <v>140</v>
      </c>
      <c r="AA37" s="49"/>
      <c r="AB37" s="49"/>
      <c r="AC37" s="76"/>
      <c r="AD37" s="49">
        <v>40</v>
      </c>
      <c r="AE37" s="49">
        <v>20</v>
      </c>
      <c r="AF37" s="200"/>
      <c r="AG37" s="201"/>
      <c r="AH37" s="201"/>
      <c r="AI37" s="201"/>
      <c r="AJ37" s="201"/>
      <c r="AK37" s="202"/>
    </row>
    <row r="38" spans="1:37" ht="12.75" customHeight="1">
      <c r="A38" s="68">
        <v>43324</v>
      </c>
      <c r="B38" s="4">
        <v>3</v>
      </c>
      <c r="C38" s="4">
        <v>10</v>
      </c>
      <c r="D38" s="34">
        <f t="shared" si="0"/>
        <v>76.819999999999993</v>
      </c>
      <c r="E38" s="37">
        <v>3</v>
      </c>
      <c r="F38" s="37">
        <v>1</v>
      </c>
      <c r="G38" s="34">
        <f t="shared" si="1"/>
        <v>61.79</v>
      </c>
      <c r="H38" s="37">
        <v>10</v>
      </c>
      <c r="I38" s="37">
        <v>9</v>
      </c>
      <c r="J38" s="34">
        <f t="shared" si="2"/>
        <v>215.42999999999998</v>
      </c>
      <c r="K38" s="4">
        <v>6</v>
      </c>
      <c r="L38" s="4">
        <v>2</v>
      </c>
      <c r="M38" s="3">
        <f t="shared" si="3"/>
        <v>123.58</v>
      </c>
      <c r="N38" s="3">
        <f t="shared" si="4"/>
        <v>354.03999999999996</v>
      </c>
      <c r="O38" s="60">
        <v>50.1</v>
      </c>
      <c r="P38" s="61">
        <v>26.72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40</v>
      </c>
      <c r="AE38" s="49">
        <v>20</v>
      </c>
      <c r="AF38" s="200"/>
      <c r="AG38" s="201"/>
      <c r="AH38" s="201"/>
      <c r="AI38" s="201"/>
      <c r="AJ38" s="201"/>
      <c r="AK38" s="202"/>
    </row>
    <row r="39" spans="1:37" ht="12.75" customHeight="1">
      <c r="A39" s="68">
        <v>43325</v>
      </c>
      <c r="B39" s="4">
        <v>6</v>
      </c>
      <c r="C39" s="4">
        <v>3</v>
      </c>
      <c r="D39" s="34">
        <f t="shared" si="0"/>
        <v>125.25</v>
      </c>
      <c r="E39" s="37">
        <v>3</v>
      </c>
      <c r="F39" s="37">
        <v>1</v>
      </c>
      <c r="G39" s="34">
        <f t="shared" si="1"/>
        <v>61.79</v>
      </c>
      <c r="H39" s="37">
        <v>10</v>
      </c>
      <c r="I39" s="37">
        <v>9</v>
      </c>
      <c r="J39" s="34">
        <f t="shared" si="2"/>
        <v>215.42999999999998</v>
      </c>
      <c r="K39" s="4">
        <v>7</v>
      </c>
      <c r="L39" s="4">
        <v>7</v>
      </c>
      <c r="M39" s="3">
        <f t="shared" si="3"/>
        <v>151.97</v>
      </c>
      <c r="N39" s="3">
        <f t="shared" si="4"/>
        <v>402.46999999999997</v>
      </c>
      <c r="O39" s="60">
        <v>48.43</v>
      </c>
      <c r="P39" s="61">
        <v>28.39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40</v>
      </c>
      <c r="AE39" s="49">
        <v>20</v>
      </c>
      <c r="AF39" s="200"/>
      <c r="AG39" s="201"/>
      <c r="AH39" s="201"/>
      <c r="AI39" s="201"/>
      <c r="AJ39" s="201"/>
      <c r="AK39" s="202"/>
    </row>
    <row r="40" spans="1:37" ht="12.75" customHeight="1">
      <c r="A40" s="68">
        <v>43326</v>
      </c>
      <c r="B40" s="4">
        <v>9</v>
      </c>
      <c r="C40" s="4">
        <v>1</v>
      </c>
      <c r="D40" s="34">
        <f t="shared" si="0"/>
        <v>182.03</v>
      </c>
      <c r="E40" s="37">
        <v>3</v>
      </c>
      <c r="F40" s="37">
        <v>1</v>
      </c>
      <c r="G40" s="34">
        <f t="shared" si="1"/>
        <v>61.79</v>
      </c>
      <c r="H40" s="37">
        <v>10</v>
      </c>
      <c r="I40" s="37">
        <v>9</v>
      </c>
      <c r="J40" s="34">
        <f t="shared" si="2"/>
        <v>215.42999999999998</v>
      </c>
      <c r="K40" s="4">
        <v>8</v>
      </c>
      <c r="L40" s="4">
        <v>9</v>
      </c>
      <c r="M40" s="3">
        <f t="shared" si="3"/>
        <v>175.35</v>
      </c>
      <c r="N40" s="3">
        <f t="shared" si="4"/>
        <v>459.25</v>
      </c>
      <c r="O40" s="60">
        <v>56.78</v>
      </c>
      <c r="P40" s="61">
        <v>23.38</v>
      </c>
      <c r="Q40" s="49">
        <v>10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40</v>
      </c>
      <c r="AE40" s="49">
        <v>20</v>
      </c>
      <c r="AF40" s="200"/>
      <c r="AG40" s="201"/>
      <c r="AH40" s="201"/>
      <c r="AI40" s="201"/>
      <c r="AJ40" s="201"/>
      <c r="AK40" s="202"/>
    </row>
    <row r="41" spans="1:37" ht="12.75" customHeight="1">
      <c r="A41" s="68">
        <v>43327</v>
      </c>
      <c r="B41" s="4">
        <v>11</v>
      </c>
      <c r="C41" s="4">
        <v>4</v>
      </c>
      <c r="D41" s="34">
        <f t="shared" si="0"/>
        <v>227.12</v>
      </c>
      <c r="E41" s="37">
        <v>3</v>
      </c>
      <c r="F41" s="37">
        <v>1</v>
      </c>
      <c r="G41" s="34">
        <f t="shared" si="1"/>
        <v>61.79</v>
      </c>
      <c r="H41" s="37">
        <v>10</v>
      </c>
      <c r="I41" s="37">
        <v>9</v>
      </c>
      <c r="J41" s="34">
        <f t="shared" si="2"/>
        <v>215.42999999999998</v>
      </c>
      <c r="K41" s="4">
        <v>10</v>
      </c>
      <c r="L41" s="4">
        <v>0</v>
      </c>
      <c r="M41" s="3">
        <f t="shared" si="3"/>
        <v>200.39999999999998</v>
      </c>
      <c r="N41" s="3">
        <f t="shared" si="4"/>
        <v>504.34000000000003</v>
      </c>
      <c r="O41" s="60">
        <v>45.09</v>
      </c>
      <c r="P41" s="61">
        <v>25.05</v>
      </c>
      <c r="Q41" s="49">
        <v>20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60</v>
      </c>
      <c r="AE41" s="49">
        <v>20</v>
      </c>
      <c r="AF41" s="200"/>
      <c r="AG41" s="201"/>
      <c r="AH41" s="201"/>
      <c r="AI41" s="201"/>
      <c r="AJ41" s="201"/>
      <c r="AK41" s="202"/>
    </row>
    <row r="42" spans="1:37" ht="12.75" customHeight="1">
      <c r="A42" s="68">
        <v>43328</v>
      </c>
      <c r="B42" s="4">
        <v>11</v>
      </c>
      <c r="C42" s="4">
        <v>4</v>
      </c>
      <c r="D42" s="34">
        <f>(B42*12+C42)*1.67</f>
        <v>227.12</v>
      </c>
      <c r="E42" s="37">
        <v>5</v>
      </c>
      <c r="F42" s="37">
        <v>7</v>
      </c>
      <c r="G42" s="34">
        <f>(E42*12+F42)*1.67</f>
        <v>111.89</v>
      </c>
      <c r="H42" s="37">
        <v>10</v>
      </c>
      <c r="I42" s="37">
        <v>9</v>
      </c>
      <c r="J42" s="34">
        <f>(H42*12+I42)*1.67</f>
        <v>215.42999999999998</v>
      </c>
      <c r="K42" s="4">
        <v>4</v>
      </c>
      <c r="L42" s="4">
        <v>4</v>
      </c>
      <c r="M42" s="3">
        <f>(K42*12+L42)*1.67</f>
        <v>86.84</v>
      </c>
      <c r="N42" s="3">
        <f t="shared" si="4"/>
        <v>554.43999999999994</v>
      </c>
      <c r="O42" s="60">
        <v>50.1</v>
      </c>
      <c r="P42" s="61">
        <v>25.05</v>
      </c>
      <c r="Q42" s="49">
        <v>20</v>
      </c>
      <c r="R42" s="71"/>
      <c r="S42" s="49"/>
      <c r="T42" s="78"/>
      <c r="U42" s="78"/>
      <c r="V42" s="78"/>
      <c r="W42" s="78"/>
      <c r="X42" s="78"/>
      <c r="Y42" s="49">
        <v>401261</v>
      </c>
      <c r="Z42" s="49">
        <v>140</v>
      </c>
      <c r="AA42" s="49"/>
      <c r="AB42" s="49"/>
      <c r="AC42" s="76"/>
      <c r="AD42" s="49">
        <v>60</v>
      </c>
      <c r="AE42" s="49">
        <v>20</v>
      </c>
      <c r="AF42" s="200"/>
      <c r="AG42" s="201"/>
      <c r="AH42" s="201"/>
      <c r="AI42" s="201"/>
      <c r="AJ42" s="201"/>
      <c r="AK42" s="202"/>
    </row>
    <row r="43" spans="1:37" ht="12.75" customHeight="1">
      <c r="A43" s="68">
        <v>43329</v>
      </c>
      <c r="B43" s="4">
        <v>11</v>
      </c>
      <c r="C43" s="4">
        <v>4</v>
      </c>
      <c r="D43" s="34">
        <f t="shared" ref="D43:D57" si="5">(B43*12+C43)*1.67</f>
        <v>227.12</v>
      </c>
      <c r="E43" s="37">
        <v>8</v>
      </c>
      <c r="F43" s="37">
        <v>2</v>
      </c>
      <c r="G43" s="34">
        <f t="shared" ref="G43:G57" si="6">(E43*12+F43)*1.67</f>
        <v>163.66</v>
      </c>
      <c r="H43" s="37">
        <v>10</v>
      </c>
      <c r="I43" s="37">
        <v>9</v>
      </c>
      <c r="J43" s="34">
        <f t="shared" ref="J43:J57" si="7">(H43*12+I43)*1.67</f>
        <v>215.42999999999998</v>
      </c>
      <c r="K43" s="4">
        <v>5</v>
      </c>
      <c r="L43" s="4">
        <v>9</v>
      </c>
      <c r="M43" s="3">
        <f t="shared" ref="M43:M57" si="8">(K43*12+L43)*1.67</f>
        <v>115.22999999999999</v>
      </c>
      <c r="N43" s="3">
        <f t="shared" si="4"/>
        <v>606.20999999999992</v>
      </c>
      <c r="O43" s="60">
        <v>51.77</v>
      </c>
      <c r="P43" s="61">
        <v>28.39</v>
      </c>
      <c r="Q43" s="49">
        <v>20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60</v>
      </c>
      <c r="AE43" s="49">
        <v>20</v>
      </c>
      <c r="AF43" s="200"/>
      <c r="AG43" s="201"/>
      <c r="AH43" s="201"/>
      <c r="AI43" s="201"/>
      <c r="AJ43" s="201"/>
      <c r="AK43" s="202"/>
    </row>
    <row r="44" spans="1:37" ht="12.75" customHeight="1">
      <c r="A44" s="68">
        <v>43330</v>
      </c>
      <c r="B44" s="4">
        <v>2</v>
      </c>
      <c r="C44" s="4">
        <v>4</v>
      </c>
      <c r="D44" s="34">
        <f t="shared" si="5"/>
        <v>46.76</v>
      </c>
      <c r="E44" s="37">
        <v>11</v>
      </c>
      <c r="F44" s="37">
        <v>3</v>
      </c>
      <c r="G44" s="34">
        <f t="shared" si="6"/>
        <v>225.45</v>
      </c>
      <c r="H44" s="37">
        <v>10</v>
      </c>
      <c r="I44" s="37">
        <v>9</v>
      </c>
      <c r="J44" s="34">
        <f t="shared" si="7"/>
        <v>215.42999999999998</v>
      </c>
      <c r="K44" s="4">
        <v>7</v>
      </c>
      <c r="L44" s="4">
        <v>4</v>
      </c>
      <c r="M44" s="3">
        <f t="shared" si="8"/>
        <v>146.95999999999998</v>
      </c>
      <c r="N44" s="3">
        <f t="shared" si="4"/>
        <v>487.64</v>
      </c>
      <c r="O44" s="60">
        <v>61.79</v>
      </c>
      <c r="P44" s="61">
        <v>31.73</v>
      </c>
      <c r="Q44" s="49">
        <v>20</v>
      </c>
      <c r="R44" s="71">
        <v>43361</v>
      </c>
      <c r="S44" s="49">
        <v>12670037</v>
      </c>
      <c r="T44" s="78">
        <v>11</v>
      </c>
      <c r="U44" s="78">
        <v>4</v>
      </c>
      <c r="V44" s="78">
        <v>2</v>
      </c>
      <c r="W44" s="78">
        <v>4</v>
      </c>
      <c r="X44" s="78">
        <v>180</v>
      </c>
      <c r="Y44" s="49"/>
      <c r="Z44" s="49"/>
      <c r="AA44" s="49"/>
      <c r="AB44" s="49"/>
      <c r="AC44" s="76"/>
      <c r="AD44" s="49">
        <v>60</v>
      </c>
      <c r="AE44" s="49">
        <v>20</v>
      </c>
      <c r="AF44" s="200"/>
      <c r="AG44" s="201"/>
      <c r="AH44" s="201"/>
      <c r="AI44" s="201"/>
      <c r="AJ44" s="201"/>
      <c r="AK44" s="202"/>
    </row>
    <row r="45" spans="1:37" ht="12.75" customHeight="1">
      <c r="A45" s="68">
        <v>43331</v>
      </c>
      <c r="B45" s="4">
        <v>4</v>
      </c>
      <c r="C45" s="4">
        <v>5</v>
      </c>
      <c r="D45" s="34">
        <f t="shared" si="5"/>
        <v>88.509999999999991</v>
      </c>
      <c r="E45" s="37">
        <v>11</v>
      </c>
      <c r="F45" s="37">
        <v>3</v>
      </c>
      <c r="G45" s="34">
        <f t="shared" si="6"/>
        <v>225.45</v>
      </c>
      <c r="H45" s="37">
        <v>10</v>
      </c>
      <c r="I45" s="37">
        <v>9</v>
      </c>
      <c r="J45" s="34">
        <f t="shared" si="7"/>
        <v>215.42999999999998</v>
      </c>
      <c r="K45" s="4">
        <v>8</v>
      </c>
      <c r="L45" s="4">
        <v>4</v>
      </c>
      <c r="M45" s="3">
        <f t="shared" si="8"/>
        <v>167</v>
      </c>
      <c r="N45" s="3">
        <f t="shared" si="4"/>
        <v>529.39</v>
      </c>
      <c r="O45" s="60">
        <v>41.75</v>
      </c>
      <c r="P45" s="61">
        <v>20.010000000000002</v>
      </c>
      <c r="Q45" s="49">
        <v>20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60</v>
      </c>
      <c r="AE45" s="49">
        <v>20</v>
      </c>
      <c r="AF45" s="200"/>
      <c r="AG45" s="201"/>
      <c r="AH45" s="201"/>
      <c r="AI45" s="201"/>
      <c r="AJ45" s="201"/>
      <c r="AK45" s="202"/>
    </row>
    <row r="46" spans="1:37" ht="12.75" customHeight="1">
      <c r="A46" s="68">
        <v>43332</v>
      </c>
      <c r="B46" s="4">
        <v>6</v>
      </c>
      <c r="C46" s="4">
        <v>2</v>
      </c>
      <c r="D46" s="34">
        <f t="shared" si="5"/>
        <v>123.58</v>
      </c>
      <c r="E46" s="37">
        <v>2</v>
      </c>
      <c r="F46" s="37">
        <v>1</v>
      </c>
      <c r="G46" s="34">
        <f t="shared" si="6"/>
        <v>41.75</v>
      </c>
      <c r="H46" s="37">
        <v>10</v>
      </c>
      <c r="I46" s="37">
        <v>9</v>
      </c>
      <c r="J46" s="34">
        <f t="shared" si="7"/>
        <v>215.42999999999998</v>
      </c>
      <c r="K46" s="4">
        <v>9</v>
      </c>
      <c r="L46" s="4">
        <v>8</v>
      </c>
      <c r="M46" s="3">
        <f t="shared" si="8"/>
        <v>193.72</v>
      </c>
      <c r="N46" s="3">
        <f>D46+G46+J46</f>
        <v>380.76</v>
      </c>
      <c r="O46" s="60">
        <v>35.07</v>
      </c>
      <c r="P46" s="61">
        <v>26.72</v>
      </c>
      <c r="Q46" s="49">
        <v>20</v>
      </c>
      <c r="R46" s="71">
        <v>43363</v>
      </c>
      <c r="S46" s="49">
        <v>12674588</v>
      </c>
      <c r="T46" s="78">
        <v>11</v>
      </c>
      <c r="U46" s="78">
        <v>1</v>
      </c>
      <c r="V46" s="78">
        <v>2</v>
      </c>
      <c r="W46" s="78">
        <v>1</v>
      </c>
      <c r="X46" s="78">
        <v>180</v>
      </c>
      <c r="Y46" s="49"/>
      <c r="Z46" s="49"/>
      <c r="AA46" s="49"/>
      <c r="AB46" s="49"/>
      <c r="AC46" s="76"/>
      <c r="AD46" s="49">
        <v>60</v>
      </c>
      <c r="AE46" s="49">
        <v>20</v>
      </c>
      <c r="AF46" s="200"/>
      <c r="AG46" s="201"/>
      <c r="AH46" s="201"/>
      <c r="AI46" s="201"/>
      <c r="AJ46" s="201"/>
      <c r="AK46" s="202"/>
    </row>
    <row r="47" spans="1:37" ht="12.75" customHeight="1">
      <c r="A47" s="68">
        <v>43333</v>
      </c>
      <c r="B47" s="4">
        <v>8</v>
      </c>
      <c r="C47" s="4">
        <v>6</v>
      </c>
      <c r="D47" s="34">
        <f t="shared" si="5"/>
        <v>170.34</v>
      </c>
      <c r="E47" s="37">
        <v>2</v>
      </c>
      <c r="F47" s="37">
        <v>1</v>
      </c>
      <c r="G47" s="34">
        <f t="shared" si="6"/>
        <v>41.75</v>
      </c>
      <c r="H47" s="37">
        <v>2</v>
      </c>
      <c r="I47" s="37">
        <v>3</v>
      </c>
      <c r="J47" s="34">
        <f t="shared" si="7"/>
        <v>45.089999999999996</v>
      </c>
      <c r="K47" s="4">
        <v>11</v>
      </c>
      <c r="L47" s="4">
        <v>0</v>
      </c>
      <c r="M47" s="3">
        <f t="shared" si="8"/>
        <v>220.44</v>
      </c>
      <c r="N47" s="3">
        <f t="shared" si="4"/>
        <v>257.18</v>
      </c>
      <c r="O47" s="60">
        <v>46.76</v>
      </c>
      <c r="P47" s="61">
        <v>26.72</v>
      </c>
      <c r="Q47" s="49">
        <v>15</v>
      </c>
      <c r="R47" s="71">
        <v>43364</v>
      </c>
      <c r="S47" s="49">
        <v>12674586</v>
      </c>
      <c r="T47" s="78">
        <v>10</v>
      </c>
      <c r="U47" s="78">
        <v>9</v>
      </c>
      <c r="V47" s="78">
        <v>2</v>
      </c>
      <c r="W47" s="78">
        <v>3</v>
      </c>
      <c r="X47" s="78">
        <v>170</v>
      </c>
      <c r="Y47" s="49"/>
      <c r="Z47" s="49"/>
      <c r="AA47" s="49"/>
      <c r="AB47" s="49"/>
      <c r="AC47" s="76"/>
      <c r="AD47" s="49">
        <v>60</v>
      </c>
      <c r="AE47" s="49">
        <v>20</v>
      </c>
      <c r="AF47" s="200"/>
      <c r="AG47" s="201"/>
      <c r="AH47" s="201"/>
      <c r="AI47" s="201"/>
      <c r="AJ47" s="201"/>
      <c r="AK47" s="202"/>
    </row>
    <row r="48" spans="1:37" ht="12.75" customHeight="1">
      <c r="A48" s="68">
        <v>43334</v>
      </c>
      <c r="B48" s="4">
        <v>10</v>
      </c>
      <c r="C48" s="4">
        <v>11</v>
      </c>
      <c r="D48" s="34">
        <f t="shared" si="5"/>
        <v>218.76999999999998</v>
      </c>
      <c r="E48" s="37">
        <v>2</v>
      </c>
      <c r="F48" s="37">
        <v>1</v>
      </c>
      <c r="G48" s="34">
        <f t="shared" si="6"/>
        <v>41.75</v>
      </c>
      <c r="H48" s="37">
        <v>2</v>
      </c>
      <c r="I48" s="37">
        <v>3</v>
      </c>
      <c r="J48" s="34">
        <f t="shared" si="7"/>
        <v>45.089999999999996</v>
      </c>
      <c r="K48" s="4">
        <v>12</v>
      </c>
      <c r="L48" s="4">
        <v>5</v>
      </c>
      <c r="M48" s="3">
        <f t="shared" si="8"/>
        <v>248.82999999999998</v>
      </c>
      <c r="N48" s="3">
        <f t="shared" si="4"/>
        <v>305.60999999999996</v>
      </c>
      <c r="O48" s="60">
        <v>48.43</v>
      </c>
      <c r="P48" s="61">
        <v>28.39</v>
      </c>
      <c r="Q48" s="49">
        <v>16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60</v>
      </c>
      <c r="AE48" s="49">
        <v>20</v>
      </c>
      <c r="AF48" s="200"/>
      <c r="AG48" s="201"/>
      <c r="AH48" s="201"/>
      <c r="AI48" s="201"/>
      <c r="AJ48" s="201"/>
      <c r="AK48" s="202"/>
    </row>
    <row r="49" spans="1:37" ht="12.75" customHeight="1">
      <c r="A49" s="68">
        <v>43335</v>
      </c>
      <c r="B49" s="4">
        <v>10</v>
      </c>
      <c r="C49" s="4">
        <v>11</v>
      </c>
      <c r="D49" s="34">
        <f t="shared" si="5"/>
        <v>218.76999999999998</v>
      </c>
      <c r="E49" s="37">
        <v>2</v>
      </c>
      <c r="F49" s="37">
        <v>1</v>
      </c>
      <c r="G49" s="34">
        <f t="shared" si="6"/>
        <v>41.75</v>
      </c>
      <c r="H49" s="37">
        <v>4</v>
      </c>
      <c r="I49" s="37">
        <v>3</v>
      </c>
      <c r="J49" s="34">
        <f t="shared" si="7"/>
        <v>85.17</v>
      </c>
      <c r="K49" s="4">
        <v>6</v>
      </c>
      <c r="L49" s="4">
        <v>9</v>
      </c>
      <c r="M49" s="3">
        <f t="shared" si="8"/>
        <v>135.26999999999998</v>
      </c>
      <c r="N49" s="3">
        <f t="shared" si="4"/>
        <v>345.69</v>
      </c>
      <c r="O49" s="60">
        <v>40.08</v>
      </c>
      <c r="P49" s="61">
        <v>26.72</v>
      </c>
      <c r="Q49" s="49">
        <v>16</v>
      </c>
      <c r="R49" s="71"/>
      <c r="S49" s="49"/>
      <c r="T49" s="78"/>
      <c r="U49" s="78"/>
      <c r="V49" s="78"/>
      <c r="W49" s="78"/>
      <c r="X49" s="78"/>
      <c r="Y49" s="49">
        <v>401384</v>
      </c>
      <c r="Z49" s="49">
        <v>140</v>
      </c>
      <c r="AA49" s="49"/>
      <c r="AB49" s="49"/>
      <c r="AC49" s="76"/>
      <c r="AD49" s="49">
        <v>60</v>
      </c>
      <c r="AE49" s="49">
        <v>20</v>
      </c>
      <c r="AF49" s="200"/>
      <c r="AG49" s="201"/>
      <c r="AH49" s="201"/>
      <c r="AI49" s="201"/>
      <c r="AJ49" s="201"/>
      <c r="AK49" s="202"/>
    </row>
    <row r="50" spans="1:37" ht="12.75" customHeight="1">
      <c r="A50" s="68">
        <v>43336</v>
      </c>
      <c r="B50" s="4">
        <v>10</v>
      </c>
      <c r="C50" s="4">
        <v>11</v>
      </c>
      <c r="D50" s="34">
        <f t="shared" si="5"/>
        <v>218.76999999999998</v>
      </c>
      <c r="E50" s="37">
        <v>2</v>
      </c>
      <c r="F50" s="37">
        <v>1</v>
      </c>
      <c r="G50" s="34">
        <f t="shared" si="6"/>
        <v>41.75</v>
      </c>
      <c r="H50" s="37">
        <v>6</v>
      </c>
      <c r="I50" s="37">
        <v>4</v>
      </c>
      <c r="J50" s="34">
        <f t="shared" si="7"/>
        <v>126.91999999999999</v>
      </c>
      <c r="K50" s="4">
        <v>8</v>
      </c>
      <c r="L50" s="4">
        <v>2</v>
      </c>
      <c r="M50" s="3">
        <f t="shared" si="8"/>
        <v>163.66</v>
      </c>
      <c r="N50" s="3">
        <f t="shared" si="4"/>
        <v>387.43999999999994</v>
      </c>
      <c r="O50" s="60">
        <v>41.75</v>
      </c>
      <c r="P50" s="61">
        <v>28.39</v>
      </c>
      <c r="Q50" s="49">
        <v>17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60</v>
      </c>
      <c r="AE50" s="49">
        <v>20</v>
      </c>
      <c r="AF50" s="200"/>
      <c r="AG50" s="201"/>
      <c r="AH50" s="201"/>
      <c r="AI50" s="201"/>
      <c r="AJ50" s="201"/>
      <c r="AK50" s="202"/>
    </row>
    <row r="51" spans="1:37" ht="12.75" customHeight="1">
      <c r="A51" s="68">
        <v>43337</v>
      </c>
      <c r="B51" s="4">
        <v>2</v>
      </c>
      <c r="C51" s="4">
        <v>6</v>
      </c>
      <c r="D51" s="34">
        <f t="shared" si="5"/>
        <v>50.099999999999994</v>
      </c>
      <c r="E51" s="37">
        <v>2</v>
      </c>
      <c r="F51" s="37">
        <v>1</v>
      </c>
      <c r="G51" s="34">
        <f t="shared" si="6"/>
        <v>41.75</v>
      </c>
      <c r="H51" s="37">
        <v>8</v>
      </c>
      <c r="I51" s="37">
        <v>6</v>
      </c>
      <c r="J51" s="34">
        <f t="shared" si="7"/>
        <v>170.34</v>
      </c>
      <c r="K51" s="4">
        <v>9</v>
      </c>
      <c r="L51" s="4">
        <v>6</v>
      </c>
      <c r="M51" s="3">
        <f t="shared" si="8"/>
        <v>190.38</v>
      </c>
      <c r="N51" s="3">
        <f t="shared" si="4"/>
        <v>262.19</v>
      </c>
      <c r="O51" s="60">
        <v>43.42</v>
      </c>
      <c r="P51" s="61">
        <v>26.72</v>
      </c>
      <c r="Q51" s="49">
        <v>13</v>
      </c>
      <c r="R51" s="71">
        <v>43368</v>
      </c>
      <c r="S51" s="49">
        <v>12678177</v>
      </c>
      <c r="T51" s="78">
        <v>11</v>
      </c>
      <c r="U51" s="78">
        <v>0</v>
      </c>
      <c r="V51" s="78">
        <v>2</v>
      </c>
      <c r="W51" s="78">
        <v>6</v>
      </c>
      <c r="X51" s="78">
        <v>170</v>
      </c>
      <c r="Y51" s="49"/>
      <c r="Z51" s="49"/>
      <c r="AA51" s="49"/>
      <c r="AB51" s="49"/>
      <c r="AC51" s="76"/>
      <c r="AD51" s="49">
        <v>60</v>
      </c>
      <c r="AE51" s="49">
        <v>20</v>
      </c>
      <c r="AF51" s="200"/>
      <c r="AG51" s="201"/>
      <c r="AH51" s="201"/>
      <c r="AI51" s="201"/>
      <c r="AJ51" s="201"/>
      <c r="AK51" s="202"/>
    </row>
    <row r="52" spans="1:37" ht="12.75" customHeight="1">
      <c r="A52" s="68">
        <v>43338</v>
      </c>
      <c r="B52" s="4">
        <v>2</v>
      </c>
      <c r="C52" s="4">
        <v>6</v>
      </c>
      <c r="D52" s="34">
        <f t="shared" si="5"/>
        <v>50.099999999999994</v>
      </c>
      <c r="E52" s="37">
        <v>2</v>
      </c>
      <c r="F52" s="37">
        <v>1</v>
      </c>
      <c r="G52" s="34">
        <f t="shared" si="6"/>
        <v>41.75</v>
      </c>
      <c r="H52" s="37">
        <v>10</v>
      </c>
      <c r="I52" s="37">
        <v>6</v>
      </c>
      <c r="J52" s="34">
        <f t="shared" si="7"/>
        <v>210.42</v>
      </c>
      <c r="K52" s="4">
        <v>10</v>
      </c>
      <c r="L52" s="4">
        <v>11</v>
      </c>
      <c r="M52" s="3">
        <f t="shared" si="8"/>
        <v>218.76999999999998</v>
      </c>
      <c r="N52" s="3">
        <f t="shared" si="4"/>
        <v>302.27</v>
      </c>
      <c r="O52" s="60">
        <v>40.08</v>
      </c>
      <c r="P52" s="61">
        <v>28.39</v>
      </c>
      <c r="Q52" s="49">
        <v>12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60</v>
      </c>
      <c r="AE52" s="49">
        <v>20</v>
      </c>
      <c r="AF52" s="200"/>
      <c r="AG52" s="201"/>
      <c r="AH52" s="201"/>
      <c r="AI52" s="201"/>
      <c r="AJ52" s="201"/>
      <c r="AK52" s="202"/>
    </row>
    <row r="53" spans="1:37" ht="12.75" customHeight="1">
      <c r="A53" s="68">
        <v>43339</v>
      </c>
      <c r="B53" s="4">
        <v>4</v>
      </c>
      <c r="C53" s="4">
        <v>8</v>
      </c>
      <c r="D53" s="34">
        <f t="shared" si="5"/>
        <v>93.52</v>
      </c>
      <c r="E53" s="37">
        <v>2</v>
      </c>
      <c r="F53" s="37">
        <v>1</v>
      </c>
      <c r="G53" s="34">
        <f t="shared" si="6"/>
        <v>41.75</v>
      </c>
      <c r="H53" s="37">
        <v>10</v>
      </c>
      <c r="I53" s="37">
        <v>6</v>
      </c>
      <c r="J53" s="34">
        <f t="shared" si="7"/>
        <v>210.42</v>
      </c>
      <c r="K53" s="4">
        <v>12</v>
      </c>
      <c r="L53" s="4">
        <v>3</v>
      </c>
      <c r="M53" s="3">
        <f t="shared" si="8"/>
        <v>245.48999999999998</v>
      </c>
      <c r="N53" s="3">
        <f t="shared" si="4"/>
        <v>345.68999999999994</v>
      </c>
      <c r="O53" s="60">
        <v>43.42</v>
      </c>
      <c r="P53" s="61">
        <v>26.72</v>
      </c>
      <c r="Q53" s="49">
        <v>13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65</v>
      </c>
      <c r="AE53" s="49">
        <v>20</v>
      </c>
      <c r="AF53" s="200"/>
      <c r="AG53" s="201"/>
      <c r="AH53" s="201"/>
      <c r="AI53" s="201"/>
      <c r="AJ53" s="201"/>
      <c r="AK53" s="202"/>
    </row>
    <row r="54" spans="1:37" ht="12.75" customHeight="1">
      <c r="A54" s="68">
        <v>43340</v>
      </c>
      <c r="B54" s="4">
        <v>6</v>
      </c>
      <c r="C54" s="4">
        <v>10</v>
      </c>
      <c r="D54" s="34">
        <f t="shared" si="5"/>
        <v>136.94</v>
      </c>
      <c r="E54" s="37">
        <v>2</v>
      </c>
      <c r="F54" s="37">
        <v>1</v>
      </c>
      <c r="G54" s="34">
        <f t="shared" si="6"/>
        <v>41.75</v>
      </c>
      <c r="H54" s="37">
        <v>10</v>
      </c>
      <c r="I54" s="37">
        <v>6</v>
      </c>
      <c r="J54" s="34">
        <f t="shared" si="7"/>
        <v>210.42</v>
      </c>
      <c r="K54" s="4">
        <v>6</v>
      </c>
      <c r="L54" s="4">
        <v>6</v>
      </c>
      <c r="M54" s="3">
        <f t="shared" si="8"/>
        <v>130.26</v>
      </c>
      <c r="N54" s="3">
        <f t="shared" si="4"/>
        <v>389.11</v>
      </c>
      <c r="O54" s="60">
        <v>43.42</v>
      </c>
      <c r="P54" s="61">
        <v>23.38</v>
      </c>
      <c r="Q54" s="49">
        <v>10</v>
      </c>
      <c r="R54" s="71"/>
      <c r="S54" s="49"/>
      <c r="T54" s="78"/>
      <c r="U54" s="78"/>
      <c r="V54" s="78"/>
      <c r="W54" s="78"/>
      <c r="X54" s="78"/>
      <c r="Y54" s="49">
        <v>401459</v>
      </c>
      <c r="Z54" s="49">
        <v>140</v>
      </c>
      <c r="AA54" s="49"/>
      <c r="AB54" s="49"/>
      <c r="AC54" s="76"/>
      <c r="AD54" s="49">
        <v>65</v>
      </c>
      <c r="AE54" s="49">
        <v>20</v>
      </c>
      <c r="AF54" s="200"/>
      <c r="AG54" s="201"/>
      <c r="AH54" s="201"/>
      <c r="AI54" s="201"/>
      <c r="AJ54" s="201"/>
      <c r="AK54" s="202"/>
    </row>
    <row r="55" spans="1:37" ht="12.75" customHeight="1">
      <c r="A55" s="68">
        <v>43341</v>
      </c>
      <c r="B55" s="4">
        <v>9</v>
      </c>
      <c r="C55" s="4">
        <v>0</v>
      </c>
      <c r="D55" s="34">
        <f t="shared" si="5"/>
        <v>180.35999999999999</v>
      </c>
      <c r="E55" s="37">
        <v>2</v>
      </c>
      <c r="F55" s="37">
        <v>1</v>
      </c>
      <c r="G55" s="34">
        <f t="shared" si="6"/>
        <v>41.75</v>
      </c>
      <c r="H55" s="37">
        <v>2</v>
      </c>
      <c r="I55" s="37">
        <v>0</v>
      </c>
      <c r="J55" s="34">
        <f t="shared" si="7"/>
        <v>40.08</v>
      </c>
      <c r="K55" s="4">
        <v>8</v>
      </c>
      <c r="L55" s="4">
        <v>0</v>
      </c>
      <c r="M55" s="3">
        <f t="shared" si="8"/>
        <v>160.32</v>
      </c>
      <c r="N55" s="3">
        <f t="shared" si="4"/>
        <v>262.19</v>
      </c>
      <c r="O55" s="60">
        <v>43.42</v>
      </c>
      <c r="P55" s="61">
        <v>30.06</v>
      </c>
      <c r="Q55" s="49">
        <v>19</v>
      </c>
      <c r="R55" s="71">
        <v>43372</v>
      </c>
      <c r="S55" s="63">
        <v>12682170</v>
      </c>
      <c r="T55" s="78">
        <v>10</v>
      </c>
      <c r="U55" s="78">
        <v>6</v>
      </c>
      <c r="V55" s="78">
        <v>2</v>
      </c>
      <c r="W55" s="78">
        <v>0</v>
      </c>
      <c r="X55" s="78">
        <v>170</v>
      </c>
      <c r="Y55" s="70"/>
      <c r="Z55" s="70"/>
      <c r="AA55" s="49"/>
      <c r="AB55" s="49"/>
      <c r="AC55" s="76"/>
      <c r="AD55" s="49">
        <v>65</v>
      </c>
      <c r="AE55" s="49">
        <v>20</v>
      </c>
      <c r="AF55" s="200"/>
      <c r="AG55" s="201"/>
      <c r="AH55" s="201"/>
      <c r="AI55" s="201"/>
      <c r="AJ55" s="201"/>
      <c r="AK55" s="202"/>
    </row>
    <row r="56" spans="1:37" ht="12.75" customHeight="1">
      <c r="A56" s="68">
        <v>43342</v>
      </c>
      <c r="B56" s="4">
        <v>9</v>
      </c>
      <c r="C56" s="4">
        <v>7</v>
      </c>
      <c r="D56" s="34">
        <f t="shared" si="5"/>
        <v>192.04999999999998</v>
      </c>
      <c r="E56" s="37">
        <v>2</v>
      </c>
      <c r="F56" s="37">
        <v>1</v>
      </c>
      <c r="G56" s="34">
        <f t="shared" si="6"/>
        <v>41.75</v>
      </c>
      <c r="H56" s="37">
        <v>2</v>
      </c>
      <c r="I56" s="37">
        <v>0</v>
      </c>
      <c r="J56" s="34">
        <f t="shared" si="7"/>
        <v>40.08</v>
      </c>
      <c r="K56" s="4">
        <v>8</v>
      </c>
      <c r="L56" s="4">
        <v>6</v>
      </c>
      <c r="M56" s="3">
        <f t="shared" si="8"/>
        <v>170.34</v>
      </c>
      <c r="N56" s="3">
        <f t="shared" si="4"/>
        <v>273.88</v>
      </c>
      <c r="O56" s="60">
        <v>11.69</v>
      </c>
      <c r="P56" s="61">
        <v>10.02</v>
      </c>
      <c r="Q56" s="49">
        <v>18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65</v>
      </c>
      <c r="AE56" s="49">
        <v>20</v>
      </c>
      <c r="AF56" s="200" t="s">
        <v>111</v>
      </c>
      <c r="AG56" s="201"/>
      <c r="AH56" s="201"/>
      <c r="AI56" s="201"/>
      <c r="AJ56" s="201"/>
      <c r="AK56" s="202"/>
    </row>
    <row r="57" spans="1:37" ht="12.75" customHeight="1">
      <c r="A57" s="68">
        <v>43343</v>
      </c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1366.0600000000002</v>
      </c>
      <c r="P59" s="46">
        <f>SUM(P28:P58)</f>
        <v>760.78000000000009</v>
      </c>
      <c r="Q59" s="47">
        <f>SUM(Q28:Q58)</f>
        <v>394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A58" sqref="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112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2018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1"/>
      <c r="AG25" s="111"/>
      <c r="AH25" s="111"/>
      <c r="AI25" s="111"/>
      <c r="AJ25" s="111"/>
      <c r="AK25" s="11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43313</v>
      </c>
      <c r="B27" s="4">
        <v>9</v>
      </c>
      <c r="C27" s="34">
        <v>7</v>
      </c>
      <c r="D27" s="4">
        <f>(B27*12+C27)*1.67</f>
        <v>192.04999999999998</v>
      </c>
      <c r="E27" s="4">
        <v>2</v>
      </c>
      <c r="F27" s="34">
        <v>1</v>
      </c>
      <c r="G27" s="48">
        <f>(E27*12+F27)*1.67</f>
        <v>41.75</v>
      </c>
      <c r="H27" s="4">
        <v>2</v>
      </c>
      <c r="I27" s="3">
        <v>0</v>
      </c>
      <c r="J27" s="3">
        <f>(H27*12+I27)*1.67</f>
        <v>40.08</v>
      </c>
      <c r="K27" s="52">
        <v>8</v>
      </c>
      <c r="L27" s="61">
        <v>6</v>
      </c>
      <c r="M27" s="49">
        <f>(K27*12+L27)*1.67</f>
        <v>170.34</v>
      </c>
      <c r="N27" s="103">
        <f>D27+G27+J27</f>
        <v>273.88</v>
      </c>
      <c r="O27" s="52">
        <v>0</v>
      </c>
      <c r="P27" s="77">
        <v>0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60</v>
      </c>
      <c r="AE27" s="49">
        <v>20</v>
      </c>
      <c r="AF27" s="200" t="s">
        <v>111</v>
      </c>
      <c r="AG27" s="201"/>
      <c r="AH27" s="201"/>
      <c r="AI27" s="201"/>
      <c r="AJ27" s="201"/>
      <c r="AK27" s="202"/>
    </row>
    <row r="28" spans="1:37" ht="12.75" customHeight="1">
      <c r="A28" s="68">
        <v>43314</v>
      </c>
      <c r="B28" s="4">
        <v>9</v>
      </c>
      <c r="C28" s="4">
        <v>7</v>
      </c>
      <c r="D28" s="34">
        <f t="shared" ref="D28:D41" si="0">(B28*12+C28)*1.67</f>
        <v>192.04999999999998</v>
      </c>
      <c r="E28" s="4">
        <v>2</v>
      </c>
      <c r="F28" s="4">
        <v>1</v>
      </c>
      <c r="G28" s="34">
        <f t="shared" ref="G28:G41" si="1">(E28*12+F28)*1.67</f>
        <v>41.75</v>
      </c>
      <c r="H28" s="4">
        <v>2</v>
      </c>
      <c r="I28" s="4">
        <v>0</v>
      </c>
      <c r="J28" s="34">
        <f t="shared" ref="J28:J41" si="2">(H28*12+I28)*1.67</f>
        <v>40.08</v>
      </c>
      <c r="K28" s="48">
        <v>8</v>
      </c>
      <c r="L28" s="4">
        <v>6</v>
      </c>
      <c r="M28" s="3">
        <f t="shared" ref="M28:M41" si="3">(K28*12+L28)*1.67</f>
        <v>170.34</v>
      </c>
      <c r="N28" s="3">
        <f t="shared" ref="N28:N57" si="4">D28+G28+J28</f>
        <v>273.88</v>
      </c>
      <c r="O28" s="60">
        <v>0</v>
      </c>
      <c r="P28" s="61">
        <v>0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60</v>
      </c>
      <c r="AE28" s="52">
        <v>20</v>
      </c>
      <c r="AF28" s="200"/>
      <c r="AG28" s="201"/>
      <c r="AH28" s="201"/>
      <c r="AI28" s="201"/>
      <c r="AJ28" s="201"/>
      <c r="AK28" s="202"/>
    </row>
    <row r="29" spans="1:37" ht="12.75" customHeight="1">
      <c r="A29" s="68">
        <v>43315</v>
      </c>
      <c r="B29" s="36">
        <v>9</v>
      </c>
      <c r="C29" s="36">
        <v>7</v>
      </c>
      <c r="D29" s="34">
        <f t="shared" si="0"/>
        <v>192.04999999999998</v>
      </c>
      <c r="E29" s="37">
        <v>2</v>
      </c>
      <c r="F29" s="37">
        <v>1</v>
      </c>
      <c r="G29" s="34">
        <f t="shared" si="1"/>
        <v>41.75</v>
      </c>
      <c r="H29" s="37">
        <v>2</v>
      </c>
      <c r="I29" s="37">
        <v>0</v>
      </c>
      <c r="J29" s="34">
        <f t="shared" si="2"/>
        <v>40.08</v>
      </c>
      <c r="K29" s="4">
        <v>8</v>
      </c>
      <c r="L29" s="4">
        <v>6</v>
      </c>
      <c r="M29" s="3">
        <f t="shared" si="3"/>
        <v>170.34</v>
      </c>
      <c r="N29" s="3">
        <f t="shared" si="4"/>
        <v>273.88</v>
      </c>
      <c r="O29" s="60">
        <v>0</v>
      </c>
      <c r="P29" s="61">
        <v>0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30</v>
      </c>
      <c r="AE29" s="49">
        <v>20</v>
      </c>
      <c r="AF29" s="200"/>
      <c r="AG29" s="201"/>
      <c r="AH29" s="201"/>
      <c r="AI29" s="201"/>
      <c r="AJ29" s="201"/>
      <c r="AK29" s="202"/>
    </row>
    <row r="30" spans="1:37" ht="12.75" customHeight="1">
      <c r="A30" s="68">
        <v>43316</v>
      </c>
      <c r="B30" s="36">
        <v>9</v>
      </c>
      <c r="C30" s="36">
        <v>7</v>
      </c>
      <c r="D30" s="34">
        <f t="shared" si="0"/>
        <v>192.04999999999998</v>
      </c>
      <c r="E30" s="37">
        <v>2</v>
      </c>
      <c r="F30" s="37">
        <v>1</v>
      </c>
      <c r="G30" s="34">
        <f t="shared" si="1"/>
        <v>41.75</v>
      </c>
      <c r="H30" s="37">
        <v>2</v>
      </c>
      <c r="I30" s="37">
        <v>0</v>
      </c>
      <c r="J30" s="34">
        <f t="shared" si="2"/>
        <v>40.08</v>
      </c>
      <c r="K30" s="4">
        <v>8</v>
      </c>
      <c r="L30" s="4">
        <v>6</v>
      </c>
      <c r="M30" s="3">
        <f t="shared" si="3"/>
        <v>170.34</v>
      </c>
      <c r="N30" s="3">
        <f t="shared" si="4"/>
        <v>273.88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150</v>
      </c>
      <c r="AE30" s="49">
        <v>60</v>
      </c>
      <c r="AF30" s="200"/>
      <c r="AG30" s="201"/>
      <c r="AH30" s="201"/>
      <c r="AI30" s="201"/>
      <c r="AJ30" s="201"/>
      <c r="AK30" s="202"/>
    </row>
    <row r="31" spans="1:37" ht="12.75" customHeight="1">
      <c r="A31" s="68">
        <v>43317</v>
      </c>
      <c r="B31" s="36">
        <v>9</v>
      </c>
      <c r="C31" s="36">
        <v>7</v>
      </c>
      <c r="D31" s="34">
        <f t="shared" si="0"/>
        <v>192.04999999999998</v>
      </c>
      <c r="E31" s="37">
        <v>2</v>
      </c>
      <c r="F31" s="37">
        <v>1</v>
      </c>
      <c r="G31" s="34">
        <f t="shared" si="1"/>
        <v>41.75</v>
      </c>
      <c r="H31" s="37">
        <v>2</v>
      </c>
      <c r="I31" s="37">
        <v>0</v>
      </c>
      <c r="J31" s="34">
        <f t="shared" si="2"/>
        <v>40.08</v>
      </c>
      <c r="K31" s="4">
        <v>8</v>
      </c>
      <c r="L31" s="4">
        <v>6</v>
      </c>
      <c r="M31" s="3">
        <f>(K31*12+L31)*1.67</f>
        <v>170.34</v>
      </c>
      <c r="N31" s="3">
        <f t="shared" si="4"/>
        <v>273.88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130</v>
      </c>
      <c r="AE31" s="49">
        <v>100</v>
      </c>
      <c r="AF31" s="203"/>
      <c r="AG31" s="204"/>
      <c r="AH31" s="204"/>
      <c r="AI31" s="204"/>
      <c r="AJ31" s="204"/>
      <c r="AK31" s="205"/>
    </row>
    <row r="32" spans="1:37" ht="12.75" customHeight="1">
      <c r="A32" s="68">
        <v>43318</v>
      </c>
      <c r="B32" s="36">
        <v>9</v>
      </c>
      <c r="C32" s="36">
        <v>7</v>
      </c>
      <c r="D32" s="34">
        <f t="shared" si="0"/>
        <v>192.04999999999998</v>
      </c>
      <c r="E32" s="37">
        <v>2</v>
      </c>
      <c r="F32" s="37">
        <v>1</v>
      </c>
      <c r="G32" s="34">
        <f t="shared" si="1"/>
        <v>41.75</v>
      </c>
      <c r="H32" s="37">
        <v>2</v>
      </c>
      <c r="I32" s="37">
        <v>0</v>
      </c>
      <c r="J32" s="34">
        <f t="shared" si="2"/>
        <v>40.08</v>
      </c>
      <c r="K32" s="4">
        <v>8</v>
      </c>
      <c r="L32" s="4">
        <v>6</v>
      </c>
      <c r="M32" s="3">
        <f t="shared" si="3"/>
        <v>170.34</v>
      </c>
      <c r="N32" s="3">
        <f t="shared" si="4"/>
        <v>273.88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150</v>
      </c>
      <c r="AE32" s="49">
        <v>100</v>
      </c>
      <c r="AF32" s="203"/>
      <c r="AG32" s="204"/>
      <c r="AH32" s="204"/>
      <c r="AI32" s="204"/>
      <c r="AJ32" s="204"/>
      <c r="AK32" s="205"/>
    </row>
    <row r="33" spans="1:37" ht="12.75" customHeight="1">
      <c r="A33" s="68">
        <v>43319</v>
      </c>
      <c r="B33" s="4">
        <v>9</v>
      </c>
      <c r="C33" s="4">
        <v>7</v>
      </c>
      <c r="D33" s="34">
        <f t="shared" si="0"/>
        <v>192.04999999999998</v>
      </c>
      <c r="E33" s="37">
        <v>2</v>
      </c>
      <c r="F33" s="37">
        <v>1</v>
      </c>
      <c r="G33" s="34">
        <f t="shared" si="1"/>
        <v>41.75</v>
      </c>
      <c r="H33" s="37">
        <v>2</v>
      </c>
      <c r="I33" s="37">
        <v>0</v>
      </c>
      <c r="J33" s="34">
        <f t="shared" si="2"/>
        <v>40.08</v>
      </c>
      <c r="K33" s="4">
        <v>8</v>
      </c>
      <c r="L33" s="4">
        <v>6</v>
      </c>
      <c r="M33" s="3">
        <f>(K33*12+L33)*1.67</f>
        <v>170.34</v>
      </c>
      <c r="N33" s="3">
        <f t="shared" si="4"/>
        <v>273.88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160</v>
      </c>
      <c r="AE33" s="49">
        <v>120</v>
      </c>
      <c r="AF33" s="203"/>
      <c r="AG33" s="204"/>
      <c r="AH33" s="204"/>
      <c r="AI33" s="204"/>
      <c r="AJ33" s="204"/>
      <c r="AK33" s="205"/>
    </row>
    <row r="34" spans="1:37" ht="12.75" customHeight="1">
      <c r="A34" s="68">
        <v>43320</v>
      </c>
      <c r="B34" s="4">
        <v>9</v>
      </c>
      <c r="C34" s="4">
        <v>7</v>
      </c>
      <c r="D34" s="34">
        <f t="shared" si="0"/>
        <v>192.04999999999998</v>
      </c>
      <c r="E34" s="37">
        <v>2</v>
      </c>
      <c r="F34" s="37">
        <v>1</v>
      </c>
      <c r="G34" s="34">
        <f t="shared" si="1"/>
        <v>41.75</v>
      </c>
      <c r="H34" s="37">
        <v>2</v>
      </c>
      <c r="I34" s="37">
        <v>0</v>
      </c>
      <c r="J34" s="34">
        <f t="shared" si="2"/>
        <v>40.08</v>
      </c>
      <c r="K34" s="4">
        <v>8</v>
      </c>
      <c r="L34" s="4">
        <v>6</v>
      </c>
      <c r="M34" s="3">
        <f t="shared" si="3"/>
        <v>170.34</v>
      </c>
      <c r="N34" s="3">
        <f t="shared" si="4"/>
        <v>273.88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160</v>
      </c>
      <c r="AE34" s="49">
        <v>120</v>
      </c>
      <c r="AF34" s="203"/>
      <c r="AG34" s="204"/>
      <c r="AH34" s="204"/>
      <c r="AI34" s="204"/>
      <c r="AJ34" s="204"/>
      <c r="AK34" s="205"/>
    </row>
    <row r="35" spans="1:37" ht="12.75" customHeight="1">
      <c r="A35" s="68">
        <v>43321</v>
      </c>
      <c r="B35" s="4">
        <v>9</v>
      </c>
      <c r="C35" s="4">
        <v>7</v>
      </c>
      <c r="D35" s="34">
        <f t="shared" si="0"/>
        <v>192.04999999999998</v>
      </c>
      <c r="E35" s="37">
        <v>2</v>
      </c>
      <c r="F35" s="37">
        <v>1</v>
      </c>
      <c r="G35" s="34">
        <f t="shared" si="1"/>
        <v>41.75</v>
      </c>
      <c r="H35" s="37">
        <v>2</v>
      </c>
      <c r="I35" s="37">
        <v>0</v>
      </c>
      <c r="J35" s="34">
        <f t="shared" si="2"/>
        <v>40.08</v>
      </c>
      <c r="K35" s="4">
        <v>8</v>
      </c>
      <c r="L35" s="4">
        <v>6</v>
      </c>
      <c r="M35" s="3">
        <f t="shared" si="3"/>
        <v>170.34</v>
      </c>
      <c r="N35" s="3">
        <f t="shared" si="4"/>
        <v>273.88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0</v>
      </c>
      <c r="AE35" s="49">
        <v>0</v>
      </c>
      <c r="AF35" s="200" t="s">
        <v>113</v>
      </c>
      <c r="AG35" s="201"/>
      <c r="AH35" s="201"/>
      <c r="AI35" s="201"/>
      <c r="AJ35" s="201"/>
      <c r="AK35" s="202"/>
    </row>
    <row r="36" spans="1:37" ht="12.75" customHeight="1">
      <c r="A36" s="68">
        <v>43322</v>
      </c>
      <c r="B36" s="4">
        <v>9</v>
      </c>
      <c r="C36" s="4">
        <v>7</v>
      </c>
      <c r="D36" s="34">
        <f t="shared" si="0"/>
        <v>192.04999999999998</v>
      </c>
      <c r="E36" s="37">
        <v>2</v>
      </c>
      <c r="F36" s="37">
        <v>1</v>
      </c>
      <c r="G36" s="34">
        <f t="shared" si="1"/>
        <v>41.75</v>
      </c>
      <c r="H36" s="37">
        <v>2</v>
      </c>
      <c r="I36" s="37">
        <v>0</v>
      </c>
      <c r="J36" s="34">
        <f t="shared" si="2"/>
        <v>40.08</v>
      </c>
      <c r="K36" s="4">
        <v>8</v>
      </c>
      <c r="L36" s="4">
        <v>6</v>
      </c>
      <c r="M36" s="3">
        <f t="shared" si="3"/>
        <v>170.34</v>
      </c>
      <c r="N36" s="3">
        <f t="shared" si="4"/>
        <v>273.88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0</v>
      </c>
      <c r="AE36" s="49">
        <v>0</v>
      </c>
      <c r="AF36" s="200" t="s">
        <v>113</v>
      </c>
      <c r="AG36" s="201"/>
      <c r="AH36" s="201"/>
      <c r="AI36" s="201"/>
      <c r="AJ36" s="201"/>
      <c r="AK36" s="202"/>
    </row>
    <row r="37" spans="1:37" ht="12.75" customHeight="1">
      <c r="A37" s="68">
        <v>43323</v>
      </c>
      <c r="B37" s="4">
        <v>9</v>
      </c>
      <c r="C37" s="4">
        <v>7</v>
      </c>
      <c r="D37" s="34">
        <f t="shared" si="0"/>
        <v>192.04999999999998</v>
      </c>
      <c r="E37" s="37">
        <v>2</v>
      </c>
      <c r="F37" s="37">
        <v>1</v>
      </c>
      <c r="G37" s="34">
        <f t="shared" si="1"/>
        <v>41.75</v>
      </c>
      <c r="H37" s="37">
        <v>2</v>
      </c>
      <c r="I37" s="37">
        <v>0</v>
      </c>
      <c r="J37" s="34">
        <f t="shared" si="2"/>
        <v>40.08</v>
      </c>
      <c r="K37" s="4">
        <v>8</v>
      </c>
      <c r="L37" s="4">
        <v>6</v>
      </c>
      <c r="M37" s="3">
        <f t="shared" si="3"/>
        <v>170.34</v>
      </c>
      <c r="N37" s="3">
        <f t="shared" si="4"/>
        <v>273.88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0</v>
      </c>
      <c r="AE37" s="49">
        <v>0</v>
      </c>
      <c r="AF37" s="200" t="s">
        <v>113</v>
      </c>
      <c r="AG37" s="201"/>
      <c r="AH37" s="201"/>
      <c r="AI37" s="201"/>
      <c r="AJ37" s="201"/>
      <c r="AK37" s="202"/>
    </row>
    <row r="38" spans="1:37" ht="12.75" customHeight="1">
      <c r="A38" s="68">
        <v>43324</v>
      </c>
      <c r="B38" s="4">
        <v>9</v>
      </c>
      <c r="C38" s="4">
        <v>7</v>
      </c>
      <c r="D38" s="34">
        <f t="shared" si="0"/>
        <v>192.04999999999998</v>
      </c>
      <c r="E38" s="37">
        <v>2</v>
      </c>
      <c r="F38" s="37">
        <v>1</v>
      </c>
      <c r="G38" s="34">
        <f t="shared" si="1"/>
        <v>41.75</v>
      </c>
      <c r="H38" s="37">
        <v>2</v>
      </c>
      <c r="I38" s="37">
        <v>0</v>
      </c>
      <c r="J38" s="34">
        <f t="shared" si="2"/>
        <v>40.08</v>
      </c>
      <c r="K38" s="4">
        <v>8</v>
      </c>
      <c r="L38" s="4">
        <v>6</v>
      </c>
      <c r="M38" s="3">
        <f t="shared" si="3"/>
        <v>170.34</v>
      </c>
      <c r="N38" s="3">
        <f t="shared" si="4"/>
        <v>273.88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150</v>
      </c>
      <c r="AE38" s="49">
        <v>30</v>
      </c>
      <c r="AF38" s="200" t="s">
        <v>114</v>
      </c>
      <c r="AG38" s="201"/>
      <c r="AH38" s="201"/>
      <c r="AI38" s="201"/>
      <c r="AJ38" s="201"/>
      <c r="AK38" s="202"/>
    </row>
    <row r="39" spans="1:37" ht="12.75" customHeight="1">
      <c r="A39" s="68">
        <v>43325</v>
      </c>
      <c r="B39" s="4">
        <v>10</v>
      </c>
      <c r="C39" s="4">
        <v>9</v>
      </c>
      <c r="D39" s="34">
        <f t="shared" si="0"/>
        <v>215.42999999999998</v>
      </c>
      <c r="E39" s="37">
        <v>2</v>
      </c>
      <c r="F39" s="37">
        <v>1</v>
      </c>
      <c r="G39" s="34">
        <f t="shared" si="1"/>
        <v>41.75</v>
      </c>
      <c r="H39" s="37">
        <v>3</v>
      </c>
      <c r="I39" s="37">
        <v>3</v>
      </c>
      <c r="J39" s="34">
        <f t="shared" si="2"/>
        <v>65.13</v>
      </c>
      <c r="K39" s="4">
        <v>8</v>
      </c>
      <c r="L39" s="4">
        <v>11</v>
      </c>
      <c r="M39" s="3">
        <f t="shared" si="3"/>
        <v>178.69</v>
      </c>
      <c r="N39" s="3">
        <f t="shared" si="4"/>
        <v>322.30999999999995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150</v>
      </c>
      <c r="AE39" s="49">
        <v>30</v>
      </c>
      <c r="AF39" s="200" t="s">
        <v>115</v>
      </c>
      <c r="AG39" s="201"/>
      <c r="AH39" s="201"/>
      <c r="AI39" s="201"/>
      <c r="AJ39" s="201"/>
      <c r="AK39" s="202"/>
    </row>
    <row r="40" spans="1:37" ht="12.75" customHeight="1">
      <c r="A40" s="68">
        <v>43326</v>
      </c>
      <c r="B40" s="4">
        <v>10</v>
      </c>
      <c r="C40" s="4">
        <v>9</v>
      </c>
      <c r="D40" s="34">
        <f t="shared" si="0"/>
        <v>215.42999999999998</v>
      </c>
      <c r="E40" s="37">
        <v>2</v>
      </c>
      <c r="F40" s="37">
        <v>7</v>
      </c>
      <c r="G40" s="34">
        <f t="shared" si="1"/>
        <v>51.769999999999996</v>
      </c>
      <c r="H40" s="37">
        <v>3</v>
      </c>
      <c r="I40" s="37">
        <v>3</v>
      </c>
      <c r="J40" s="34">
        <f t="shared" si="2"/>
        <v>65.13</v>
      </c>
      <c r="K40" s="4">
        <v>14</v>
      </c>
      <c r="L40" s="4">
        <v>1</v>
      </c>
      <c r="M40" s="3">
        <f t="shared" si="3"/>
        <v>282.22999999999996</v>
      </c>
      <c r="N40" s="3">
        <f t="shared" si="4"/>
        <v>332.33</v>
      </c>
      <c r="O40" s="60">
        <v>10.02</v>
      </c>
      <c r="P40" s="61">
        <v>103.54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155</v>
      </c>
      <c r="AE40" s="49">
        <v>35</v>
      </c>
      <c r="AF40" s="200" t="s">
        <v>116</v>
      </c>
      <c r="AG40" s="201"/>
      <c r="AH40" s="201"/>
      <c r="AI40" s="201"/>
      <c r="AJ40" s="201"/>
      <c r="AK40" s="202"/>
    </row>
    <row r="41" spans="1:37" ht="12.75" customHeight="1">
      <c r="A41" s="68">
        <v>43327</v>
      </c>
      <c r="B41" s="4">
        <v>10</v>
      </c>
      <c r="C41" s="4">
        <v>9</v>
      </c>
      <c r="D41" s="34">
        <f t="shared" si="0"/>
        <v>215.42999999999998</v>
      </c>
      <c r="E41" s="37">
        <v>4</v>
      </c>
      <c r="F41" s="37">
        <v>1</v>
      </c>
      <c r="G41" s="34">
        <f t="shared" si="1"/>
        <v>81.83</v>
      </c>
      <c r="H41" s="37">
        <v>3</v>
      </c>
      <c r="I41" s="37">
        <v>3</v>
      </c>
      <c r="J41" s="34">
        <f t="shared" si="2"/>
        <v>65.13</v>
      </c>
      <c r="K41" s="4">
        <v>10</v>
      </c>
      <c r="L41" s="4">
        <v>0</v>
      </c>
      <c r="M41" s="3">
        <f t="shared" si="3"/>
        <v>200.39999999999998</v>
      </c>
      <c r="N41" s="3">
        <f t="shared" si="4"/>
        <v>362.39</v>
      </c>
      <c r="O41" s="60">
        <v>30.06</v>
      </c>
      <c r="P41" s="61">
        <v>55.11</v>
      </c>
      <c r="Q41" s="49">
        <v>56</v>
      </c>
      <c r="R41" s="71"/>
      <c r="S41" s="49"/>
      <c r="T41" s="78"/>
      <c r="U41" s="78"/>
      <c r="V41" s="78"/>
      <c r="W41" s="78"/>
      <c r="X41" s="78"/>
      <c r="Y41" s="49">
        <v>406804</v>
      </c>
      <c r="Z41" s="49">
        <v>140</v>
      </c>
      <c r="AA41" s="49"/>
      <c r="AB41" s="49"/>
      <c r="AC41" s="76"/>
      <c r="AD41" s="49">
        <v>185</v>
      </c>
      <c r="AE41" s="49">
        <v>55</v>
      </c>
      <c r="AF41" s="200"/>
      <c r="AG41" s="201"/>
      <c r="AH41" s="201"/>
      <c r="AI41" s="201"/>
      <c r="AJ41" s="201"/>
      <c r="AK41" s="202"/>
    </row>
    <row r="42" spans="1:37" ht="12.75" customHeight="1">
      <c r="A42" s="68">
        <v>43328</v>
      </c>
      <c r="B42" s="4">
        <v>10</v>
      </c>
      <c r="C42" s="4">
        <v>9</v>
      </c>
      <c r="D42" s="34">
        <f>(B42*12+C42)*1.67</f>
        <v>215.42999999999998</v>
      </c>
      <c r="E42" s="37">
        <v>6</v>
      </c>
      <c r="F42" s="37">
        <v>0</v>
      </c>
      <c r="G42" s="34">
        <f>(E42*12+F42)*1.67</f>
        <v>120.24</v>
      </c>
      <c r="H42" s="37">
        <v>3</v>
      </c>
      <c r="I42" s="37">
        <v>3</v>
      </c>
      <c r="J42" s="34">
        <f>(H42*12+I42)*1.67</f>
        <v>65.13</v>
      </c>
      <c r="K42" s="4">
        <v>6</v>
      </c>
      <c r="L42" s="4">
        <v>3</v>
      </c>
      <c r="M42" s="3">
        <f>(K42*12+L42)*1.67</f>
        <v>125.25</v>
      </c>
      <c r="N42" s="3">
        <f t="shared" si="4"/>
        <v>400.79999999999995</v>
      </c>
      <c r="O42" s="60">
        <v>38.409999999999997</v>
      </c>
      <c r="P42" s="61">
        <v>65.13</v>
      </c>
      <c r="Q42" s="49">
        <v>100</v>
      </c>
      <c r="R42" s="71"/>
      <c r="S42" s="49"/>
      <c r="T42" s="78"/>
      <c r="U42" s="78"/>
      <c r="V42" s="78"/>
      <c r="W42" s="78"/>
      <c r="X42" s="78"/>
      <c r="Y42" s="49">
        <v>406650</v>
      </c>
      <c r="Z42" s="49">
        <v>140</v>
      </c>
      <c r="AA42" s="49"/>
      <c r="AB42" s="49"/>
      <c r="AC42" s="76"/>
      <c r="AD42" s="49">
        <v>140</v>
      </c>
      <c r="AE42" s="49">
        <v>20</v>
      </c>
      <c r="AF42" s="200"/>
      <c r="AG42" s="201"/>
      <c r="AH42" s="201"/>
      <c r="AI42" s="201"/>
      <c r="AJ42" s="201"/>
      <c r="AK42" s="202"/>
    </row>
    <row r="43" spans="1:37" ht="12.75" customHeight="1">
      <c r="A43" s="68">
        <v>43329</v>
      </c>
      <c r="B43" s="4">
        <v>10</v>
      </c>
      <c r="C43" s="4">
        <v>9</v>
      </c>
      <c r="D43" s="34">
        <f t="shared" ref="D43:D57" si="5">(B43*12+C43)*1.67</f>
        <v>215.42999999999998</v>
      </c>
      <c r="E43" s="37">
        <v>7</v>
      </c>
      <c r="F43" s="37">
        <v>10</v>
      </c>
      <c r="G43" s="34">
        <f t="shared" ref="G43:G57" si="6">(E43*12+F43)*1.67</f>
        <v>156.97999999999999</v>
      </c>
      <c r="H43" s="37">
        <v>3</v>
      </c>
      <c r="I43" s="37">
        <v>3</v>
      </c>
      <c r="J43" s="34">
        <f t="shared" ref="J43:J57" si="7">(H43*12+I43)*1.67</f>
        <v>65.13</v>
      </c>
      <c r="K43" s="4">
        <v>8</v>
      </c>
      <c r="L43" s="4">
        <v>11</v>
      </c>
      <c r="M43" s="3">
        <f t="shared" ref="M43:M57" si="8">(K43*12+L43)*1.67</f>
        <v>178.69</v>
      </c>
      <c r="N43" s="3">
        <f t="shared" si="4"/>
        <v>437.53999999999996</v>
      </c>
      <c r="O43" s="60">
        <v>36.74</v>
      </c>
      <c r="P43" s="61">
        <v>53.44</v>
      </c>
      <c r="Q43" s="49">
        <v>18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135</v>
      </c>
      <c r="AE43" s="49">
        <v>20</v>
      </c>
      <c r="AF43" s="200"/>
      <c r="AG43" s="201"/>
      <c r="AH43" s="201"/>
      <c r="AI43" s="201"/>
      <c r="AJ43" s="201"/>
      <c r="AK43" s="202"/>
    </row>
    <row r="44" spans="1:37" ht="12.75" customHeight="1">
      <c r="A44" s="68">
        <v>43330</v>
      </c>
      <c r="B44" s="4">
        <v>10</v>
      </c>
      <c r="C44" s="4">
        <v>9</v>
      </c>
      <c r="D44" s="34">
        <f t="shared" si="5"/>
        <v>215.42999999999998</v>
      </c>
      <c r="E44" s="37">
        <v>9</v>
      </c>
      <c r="F44" s="37">
        <v>11</v>
      </c>
      <c r="G44" s="34">
        <f t="shared" si="6"/>
        <v>198.73</v>
      </c>
      <c r="H44" s="37">
        <v>3</v>
      </c>
      <c r="I44" s="37">
        <v>3</v>
      </c>
      <c r="J44" s="34">
        <f t="shared" si="7"/>
        <v>65.13</v>
      </c>
      <c r="K44" s="4">
        <v>11</v>
      </c>
      <c r="L44" s="4">
        <v>11</v>
      </c>
      <c r="M44" s="3">
        <f t="shared" si="8"/>
        <v>238.81</v>
      </c>
      <c r="N44" s="3">
        <f t="shared" si="4"/>
        <v>479.28999999999996</v>
      </c>
      <c r="O44" s="60">
        <v>41.75</v>
      </c>
      <c r="P44" s="61">
        <v>60.12</v>
      </c>
      <c r="Q44" s="49">
        <v>10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150</v>
      </c>
      <c r="AE44" s="49">
        <v>20</v>
      </c>
      <c r="AF44" s="200"/>
      <c r="AG44" s="201"/>
      <c r="AH44" s="201"/>
      <c r="AI44" s="201"/>
      <c r="AJ44" s="201"/>
      <c r="AK44" s="202"/>
    </row>
    <row r="45" spans="1:37" ht="12.75" customHeight="1">
      <c r="A45" s="68">
        <v>43331</v>
      </c>
      <c r="B45" s="4">
        <v>1</v>
      </c>
      <c r="C45" s="4">
        <v>10</v>
      </c>
      <c r="D45" s="34">
        <f t="shared" si="5"/>
        <v>36.739999999999995</v>
      </c>
      <c r="E45" s="37">
        <v>12</v>
      </c>
      <c r="F45" s="37">
        <v>4</v>
      </c>
      <c r="G45" s="34">
        <f t="shared" si="6"/>
        <v>247.16</v>
      </c>
      <c r="H45" s="37">
        <v>3</v>
      </c>
      <c r="I45" s="37">
        <v>3</v>
      </c>
      <c r="J45" s="34">
        <f t="shared" si="7"/>
        <v>65.13</v>
      </c>
      <c r="K45" s="4">
        <v>7</v>
      </c>
      <c r="L45" s="4">
        <v>9</v>
      </c>
      <c r="M45" s="3">
        <f t="shared" si="8"/>
        <v>155.31</v>
      </c>
      <c r="N45" s="3">
        <f t="shared" si="4"/>
        <v>349.03</v>
      </c>
      <c r="O45" s="60">
        <v>48.43</v>
      </c>
      <c r="P45" s="61">
        <v>50.1</v>
      </c>
      <c r="Q45" s="49">
        <v>10</v>
      </c>
      <c r="R45" s="71">
        <v>43392</v>
      </c>
      <c r="S45" s="49">
        <v>12701426</v>
      </c>
      <c r="T45" s="78">
        <v>10</v>
      </c>
      <c r="U45" s="78">
        <v>6</v>
      </c>
      <c r="V45" s="78">
        <v>1</v>
      </c>
      <c r="W45" s="78">
        <v>10</v>
      </c>
      <c r="X45" s="78">
        <v>173</v>
      </c>
      <c r="Y45" s="49">
        <v>406845</v>
      </c>
      <c r="Z45" s="49">
        <v>140</v>
      </c>
      <c r="AA45" s="49"/>
      <c r="AB45" s="49"/>
      <c r="AC45" s="76"/>
      <c r="AD45" s="49">
        <v>140</v>
      </c>
      <c r="AE45" s="49">
        <v>20</v>
      </c>
      <c r="AF45" s="200"/>
      <c r="AG45" s="201"/>
      <c r="AH45" s="201"/>
      <c r="AI45" s="201"/>
      <c r="AJ45" s="201"/>
      <c r="AK45" s="202"/>
    </row>
    <row r="46" spans="1:37" ht="12.75" customHeight="1">
      <c r="A46" s="68">
        <v>43332</v>
      </c>
      <c r="B46" s="4">
        <v>4</v>
      </c>
      <c r="C46" s="4">
        <v>4</v>
      </c>
      <c r="D46" s="34">
        <f t="shared" si="5"/>
        <v>86.84</v>
      </c>
      <c r="E46" s="37">
        <v>12</v>
      </c>
      <c r="F46" s="37">
        <v>4</v>
      </c>
      <c r="G46" s="34">
        <f t="shared" si="6"/>
        <v>247.16</v>
      </c>
      <c r="H46" s="37">
        <v>3</v>
      </c>
      <c r="I46" s="37">
        <v>3</v>
      </c>
      <c r="J46" s="34">
        <f t="shared" si="7"/>
        <v>65.13</v>
      </c>
      <c r="K46" s="4">
        <v>10</v>
      </c>
      <c r="L46" s="4">
        <v>3</v>
      </c>
      <c r="M46" s="3">
        <f t="shared" si="8"/>
        <v>205.41</v>
      </c>
      <c r="N46" s="3">
        <f>D46+G46+J46</f>
        <v>399.13</v>
      </c>
      <c r="O46" s="60">
        <v>50.1</v>
      </c>
      <c r="P46" s="61">
        <v>50.1</v>
      </c>
      <c r="Q46" s="49">
        <v>11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140</v>
      </c>
      <c r="AE46" s="49">
        <v>20</v>
      </c>
      <c r="AF46" s="200"/>
      <c r="AG46" s="201"/>
      <c r="AH46" s="201"/>
      <c r="AI46" s="201"/>
      <c r="AJ46" s="201"/>
      <c r="AK46" s="202"/>
    </row>
    <row r="47" spans="1:37" ht="12.75" customHeight="1">
      <c r="A47" s="68">
        <v>43333</v>
      </c>
      <c r="B47" s="4">
        <v>6</v>
      </c>
      <c r="C47" s="4">
        <v>9</v>
      </c>
      <c r="D47" s="34">
        <f t="shared" si="5"/>
        <v>135.26999999999998</v>
      </c>
      <c r="E47" s="37">
        <v>3</v>
      </c>
      <c r="F47" s="37">
        <v>11</v>
      </c>
      <c r="G47" s="34">
        <f t="shared" si="6"/>
        <v>78.489999999999995</v>
      </c>
      <c r="H47" s="37">
        <v>3</v>
      </c>
      <c r="I47" s="37">
        <v>3</v>
      </c>
      <c r="J47" s="34">
        <f t="shared" si="7"/>
        <v>65.13</v>
      </c>
      <c r="K47" s="4">
        <v>5</v>
      </c>
      <c r="L47" s="4">
        <v>9</v>
      </c>
      <c r="M47" s="3">
        <f t="shared" si="8"/>
        <v>115.22999999999999</v>
      </c>
      <c r="N47" s="3">
        <f t="shared" si="4"/>
        <v>278.89</v>
      </c>
      <c r="O47" s="60">
        <v>48.43</v>
      </c>
      <c r="P47" s="61">
        <v>60.12</v>
      </c>
      <c r="Q47" s="49">
        <v>11</v>
      </c>
      <c r="R47" s="71">
        <v>43394</v>
      </c>
      <c r="S47" s="49">
        <v>12703412</v>
      </c>
      <c r="T47" s="78">
        <v>12</v>
      </c>
      <c r="U47" s="78">
        <v>4</v>
      </c>
      <c r="V47" s="78">
        <v>3</v>
      </c>
      <c r="W47" s="78">
        <v>11</v>
      </c>
      <c r="X47" s="78">
        <v>169</v>
      </c>
      <c r="Y47" s="49">
        <v>406834</v>
      </c>
      <c r="Z47" s="49">
        <v>140</v>
      </c>
      <c r="AA47" s="49"/>
      <c r="AB47" s="49"/>
      <c r="AC47" s="76"/>
      <c r="AD47" s="49">
        <v>140</v>
      </c>
      <c r="AE47" s="49">
        <v>20</v>
      </c>
      <c r="AF47" s="200"/>
      <c r="AG47" s="201"/>
      <c r="AH47" s="201"/>
      <c r="AI47" s="201"/>
      <c r="AJ47" s="201"/>
      <c r="AK47" s="202"/>
    </row>
    <row r="48" spans="1:37" ht="12.75" customHeight="1">
      <c r="A48" s="68">
        <v>43334</v>
      </c>
      <c r="B48" s="4">
        <v>9</v>
      </c>
      <c r="C48" s="4">
        <v>3</v>
      </c>
      <c r="D48" s="34">
        <f t="shared" si="5"/>
        <v>185.37</v>
      </c>
      <c r="E48" s="37">
        <v>3</v>
      </c>
      <c r="F48" s="37">
        <v>11</v>
      </c>
      <c r="G48" s="34">
        <f t="shared" si="6"/>
        <v>78.489999999999995</v>
      </c>
      <c r="H48" s="37">
        <v>3</v>
      </c>
      <c r="I48" s="37">
        <v>3</v>
      </c>
      <c r="J48" s="34">
        <f t="shared" si="7"/>
        <v>65.13</v>
      </c>
      <c r="K48" s="4">
        <v>8</v>
      </c>
      <c r="L48" s="4">
        <v>2</v>
      </c>
      <c r="M48" s="3">
        <f t="shared" si="8"/>
        <v>163.66</v>
      </c>
      <c r="N48" s="3">
        <f t="shared" si="4"/>
        <v>328.99</v>
      </c>
      <c r="O48" s="60">
        <v>50.1</v>
      </c>
      <c r="P48" s="61">
        <v>48.43</v>
      </c>
      <c r="Q48" s="49">
        <v>14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140</v>
      </c>
      <c r="AE48" s="49">
        <v>20</v>
      </c>
      <c r="AF48" s="200"/>
      <c r="AG48" s="201"/>
      <c r="AH48" s="201"/>
      <c r="AI48" s="201"/>
      <c r="AJ48" s="201"/>
      <c r="AK48" s="202"/>
    </row>
    <row r="49" spans="1:37" ht="12.75" customHeight="1">
      <c r="A49" s="68">
        <v>43335</v>
      </c>
      <c r="B49" s="4">
        <v>11</v>
      </c>
      <c r="C49" s="4">
        <v>9</v>
      </c>
      <c r="D49" s="34">
        <f t="shared" si="5"/>
        <v>235.47</v>
      </c>
      <c r="E49" s="37">
        <v>3</v>
      </c>
      <c r="F49" s="37">
        <v>11</v>
      </c>
      <c r="G49" s="34">
        <f t="shared" si="6"/>
        <v>78.489999999999995</v>
      </c>
      <c r="H49" s="37">
        <v>3</v>
      </c>
      <c r="I49" s="37">
        <v>3</v>
      </c>
      <c r="J49" s="34">
        <f t="shared" si="7"/>
        <v>65.13</v>
      </c>
      <c r="K49" s="4">
        <v>10</v>
      </c>
      <c r="L49" s="4">
        <v>7</v>
      </c>
      <c r="M49" s="3">
        <f t="shared" si="8"/>
        <v>212.09</v>
      </c>
      <c r="N49" s="3">
        <f t="shared" si="4"/>
        <v>379.09</v>
      </c>
      <c r="O49" s="60">
        <v>50.1</v>
      </c>
      <c r="P49" s="61">
        <v>48.43</v>
      </c>
      <c r="Q49" s="49">
        <v>12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140</v>
      </c>
      <c r="AE49" s="49">
        <v>20</v>
      </c>
      <c r="AF49" s="200"/>
      <c r="AG49" s="201"/>
      <c r="AH49" s="201"/>
      <c r="AI49" s="201"/>
      <c r="AJ49" s="201"/>
      <c r="AK49" s="202"/>
    </row>
    <row r="50" spans="1:37" ht="12.75" customHeight="1">
      <c r="A50" s="68">
        <v>43336</v>
      </c>
      <c r="B50" s="4">
        <v>11</v>
      </c>
      <c r="C50" s="4">
        <v>9</v>
      </c>
      <c r="D50" s="34">
        <f>(B50*12+C50)*1.67</f>
        <v>235.47</v>
      </c>
      <c r="E50" s="37">
        <v>5</v>
      </c>
      <c r="F50" s="37">
        <v>10</v>
      </c>
      <c r="G50" s="34">
        <f t="shared" si="6"/>
        <v>116.89999999999999</v>
      </c>
      <c r="H50" s="37">
        <v>3</v>
      </c>
      <c r="I50" s="37">
        <v>3</v>
      </c>
      <c r="J50" s="34">
        <f t="shared" si="7"/>
        <v>65.13</v>
      </c>
      <c r="K50" s="4">
        <v>5</v>
      </c>
      <c r="L50" s="4">
        <v>10</v>
      </c>
      <c r="M50" s="3">
        <f t="shared" si="8"/>
        <v>116.89999999999999</v>
      </c>
      <c r="N50" s="3">
        <f t="shared" si="4"/>
        <v>417.5</v>
      </c>
      <c r="O50" s="60">
        <v>38.409999999999997</v>
      </c>
      <c r="P50" s="61">
        <v>46.76</v>
      </c>
      <c r="Q50" s="49">
        <v>6</v>
      </c>
      <c r="R50" s="71"/>
      <c r="S50" s="49"/>
      <c r="T50" s="78"/>
      <c r="U50" s="78"/>
      <c r="V50" s="78"/>
      <c r="W50" s="78"/>
      <c r="X50" s="78"/>
      <c r="Y50" s="49">
        <v>406936</v>
      </c>
      <c r="Z50" s="49">
        <v>140</v>
      </c>
      <c r="AA50" s="49"/>
      <c r="AB50" s="49"/>
      <c r="AC50" s="76"/>
      <c r="AD50" s="49">
        <v>140</v>
      </c>
      <c r="AE50" s="49">
        <v>20</v>
      </c>
      <c r="AF50" s="200"/>
      <c r="AG50" s="201"/>
      <c r="AH50" s="201"/>
      <c r="AI50" s="201"/>
      <c r="AJ50" s="201"/>
      <c r="AK50" s="202"/>
    </row>
    <row r="51" spans="1:37" ht="12.75" customHeight="1">
      <c r="A51" s="68">
        <v>43337</v>
      </c>
      <c r="B51" s="4">
        <v>3</v>
      </c>
      <c r="C51" s="4">
        <v>4</v>
      </c>
      <c r="D51" s="34">
        <f t="shared" si="5"/>
        <v>66.8</v>
      </c>
      <c r="E51" s="37">
        <v>8</v>
      </c>
      <c r="F51" s="37">
        <v>1</v>
      </c>
      <c r="G51" s="34">
        <f t="shared" si="6"/>
        <v>161.98999999999998</v>
      </c>
      <c r="H51" s="37">
        <v>3</v>
      </c>
      <c r="I51" s="37">
        <v>3</v>
      </c>
      <c r="J51" s="34">
        <f t="shared" si="7"/>
        <v>65.13</v>
      </c>
      <c r="K51" s="4">
        <v>8</v>
      </c>
      <c r="L51" s="4">
        <v>5</v>
      </c>
      <c r="M51" s="3">
        <f t="shared" si="8"/>
        <v>168.67</v>
      </c>
      <c r="N51" s="3">
        <f t="shared" si="4"/>
        <v>293.91999999999996</v>
      </c>
      <c r="O51" s="60">
        <v>45.09</v>
      </c>
      <c r="P51" s="61">
        <v>51.77</v>
      </c>
      <c r="Q51" s="49">
        <v>3</v>
      </c>
      <c r="R51" s="71">
        <v>43398</v>
      </c>
      <c r="S51" s="49">
        <v>12707075</v>
      </c>
      <c r="T51" s="78">
        <v>11</v>
      </c>
      <c r="U51" s="78">
        <v>10</v>
      </c>
      <c r="V51" s="78">
        <v>3</v>
      </c>
      <c r="W51" s="78">
        <v>4</v>
      </c>
      <c r="X51" s="78">
        <v>170</v>
      </c>
      <c r="Y51" s="49"/>
      <c r="Z51" s="49"/>
      <c r="AA51" s="49"/>
      <c r="AB51" s="49"/>
      <c r="AC51" s="76"/>
      <c r="AD51" s="49">
        <v>140</v>
      </c>
      <c r="AE51" s="49">
        <v>20</v>
      </c>
      <c r="AF51" s="200"/>
      <c r="AG51" s="201"/>
      <c r="AH51" s="201"/>
      <c r="AI51" s="201"/>
      <c r="AJ51" s="201"/>
      <c r="AK51" s="202"/>
    </row>
    <row r="52" spans="1:37" ht="12.75" customHeight="1">
      <c r="A52" s="68">
        <v>43338</v>
      </c>
      <c r="B52" s="4">
        <v>3</v>
      </c>
      <c r="C52" s="4">
        <v>4</v>
      </c>
      <c r="D52" s="34">
        <f t="shared" si="5"/>
        <v>66.8</v>
      </c>
      <c r="E52" s="37">
        <v>9</v>
      </c>
      <c r="F52" s="37">
        <v>10</v>
      </c>
      <c r="G52" s="34">
        <f t="shared" si="6"/>
        <v>197.06</v>
      </c>
      <c r="H52" s="37">
        <v>3</v>
      </c>
      <c r="I52" s="37">
        <v>3</v>
      </c>
      <c r="J52" s="34">
        <f t="shared" si="7"/>
        <v>65.13</v>
      </c>
      <c r="K52" s="4">
        <v>9</v>
      </c>
      <c r="L52" s="4">
        <v>5</v>
      </c>
      <c r="M52" s="3">
        <f t="shared" si="8"/>
        <v>188.70999999999998</v>
      </c>
      <c r="N52" s="3">
        <f t="shared" si="4"/>
        <v>328.99</v>
      </c>
      <c r="O52" s="60">
        <v>35.07</v>
      </c>
      <c r="P52" s="61">
        <v>20.04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140</v>
      </c>
      <c r="AE52" s="49">
        <v>200</v>
      </c>
      <c r="AF52" s="200"/>
      <c r="AG52" s="201"/>
      <c r="AH52" s="201"/>
      <c r="AI52" s="201"/>
      <c r="AJ52" s="201"/>
      <c r="AK52" s="202"/>
    </row>
    <row r="53" spans="1:37" ht="12.75" customHeight="1">
      <c r="A53" s="68">
        <v>43339</v>
      </c>
      <c r="B53" s="4">
        <v>3</v>
      </c>
      <c r="C53" s="4">
        <v>4</v>
      </c>
      <c r="D53" s="34">
        <f t="shared" si="5"/>
        <v>66.8</v>
      </c>
      <c r="E53" s="37">
        <v>12</v>
      </c>
      <c r="F53" s="37">
        <v>3</v>
      </c>
      <c r="G53" s="34">
        <f t="shared" si="6"/>
        <v>245.48999999999998</v>
      </c>
      <c r="H53" s="37">
        <v>3</v>
      </c>
      <c r="I53" s="37">
        <v>3</v>
      </c>
      <c r="J53" s="34">
        <f t="shared" si="7"/>
        <v>65.13</v>
      </c>
      <c r="K53" s="4">
        <v>11</v>
      </c>
      <c r="L53" s="4">
        <v>9</v>
      </c>
      <c r="M53" s="3">
        <f t="shared" si="8"/>
        <v>235.47</v>
      </c>
      <c r="N53" s="3">
        <f t="shared" si="4"/>
        <v>377.41999999999996</v>
      </c>
      <c r="O53" s="60">
        <v>48.43</v>
      </c>
      <c r="P53" s="61">
        <v>46.76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125</v>
      </c>
      <c r="AE53" s="49">
        <v>20</v>
      </c>
      <c r="AF53" s="200"/>
      <c r="AG53" s="201"/>
      <c r="AH53" s="201"/>
      <c r="AI53" s="201"/>
      <c r="AJ53" s="201"/>
      <c r="AK53" s="202"/>
    </row>
    <row r="54" spans="1:37" ht="12.75" customHeight="1">
      <c r="A54" s="68">
        <v>43340</v>
      </c>
      <c r="B54" s="4">
        <v>5</v>
      </c>
      <c r="C54" s="4">
        <v>5</v>
      </c>
      <c r="D54" s="34">
        <f t="shared" si="5"/>
        <v>108.55</v>
      </c>
      <c r="E54" s="37">
        <v>3</v>
      </c>
      <c r="F54" s="37">
        <v>6</v>
      </c>
      <c r="G54" s="34">
        <f t="shared" si="6"/>
        <v>70.14</v>
      </c>
      <c r="H54" s="37">
        <v>3</v>
      </c>
      <c r="I54" s="37">
        <v>3</v>
      </c>
      <c r="J54" s="34">
        <f t="shared" si="7"/>
        <v>65.13</v>
      </c>
      <c r="K54" s="4">
        <v>6</v>
      </c>
      <c r="L54" s="4">
        <v>10</v>
      </c>
      <c r="M54" s="3">
        <f t="shared" si="8"/>
        <v>136.94</v>
      </c>
      <c r="N54" s="3">
        <f t="shared" si="4"/>
        <v>243.82</v>
      </c>
      <c r="O54" s="60">
        <v>41.75</v>
      </c>
      <c r="P54" s="61">
        <v>41.75</v>
      </c>
      <c r="Q54" s="49">
        <v>0</v>
      </c>
      <c r="R54" s="71">
        <v>43401</v>
      </c>
      <c r="S54" s="49">
        <v>12711031</v>
      </c>
      <c r="T54" s="78">
        <v>12</v>
      </c>
      <c r="U54" s="78">
        <v>2</v>
      </c>
      <c r="V54" s="78">
        <v>3</v>
      </c>
      <c r="W54" s="78">
        <v>6</v>
      </c>
      <c r="X54" s="78">
        <v>173</v>
      </c>
      <c r="Y54" s="49">
        <v>407009</v>
      </c>
      <c r="Z54" s="49">
        <v>140</v>
      </c>
      <c r="AA54" s="49"/>
      <c r="AB54" s="49"/>
      <c r="AC54" s="76"/>
      <c r="AD54" s="49">
        <v>125</v>
      </c>
      <c r="AE54" s="49">
        <v>20</v>
      </c>
      <c r="AF54" s="200"/>
      <c r="AG54" s="201"/>
      <c r="AH54" s="201"/>
      <c r="AI54" s="201"/>
      <c r="AJ54" s="201"/>
      <c r="AK54" s="202"/>
    </row>
    <row r="55" spans="1:37" ht="12.75" customHeight="1">
      <c r="A55" s="68">
        <v>43341</v>
      </c>
      <c r="B55" s="4">
        <v>7</v>
      </c>
      <c r="C55" s="4">
        <v>8</v>
      </c>
      <c r="D55" s="34">
        <f t="shared" si="5"/>
        <v>153.63999999999999</v>
      </c>
      <c r="E55" s="37">
        <v>3</v>
      </c>
      <c r="F55" s="37">
        <v>6</v>
      </c>
      <c r="G55" s="34">
        <f t="shared" si="6"/>
        <v>70.14</v>
      </c>
      <c r="H55" s="37">
        <v>3</v>
      </c>
      <c r="I55" s="37">
        <v>3</v>
      </c>
      <c r="J55" s="34">
        <f t="shared" si="7"/>
        <v>65.13</v>
      </c>
      <c r="K55" s="4">
        <v>9</v>
      </c>
      <c r="L55" s="4">
        <v>0</v>
      </c>
      <c r="M55" s="3">
        <f t="shared" si="8"/>
        <v>180.35999999999999</v>
      </c>
      <c r="N55" s="3">
        <f t="shared" si="4"/>
        <v>288.90999999999997</v>
      </c>
      <c r="O55" s="60">
        <v>45.09</v>
      </c>
      <c r="P55" s="61">
        <v>43.42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130</v>
      </c>
      <c r="AE55" s="49">
        <v>20</v>
      </c>
      <c r="AF55" s="200"/>
      <c r="AG55" s="201"/>
      <c r="AH55" s="201"/>
      <c r="AI55" s="201"/>
      <c r="AJ55" s="201"/>
      <c r="AK55" s="202"/>
    </row>
    <row r="56" spans="1:37" ht="12.75" customHeight="1">
      <c r="A56" s="68">
        <v>43342</v>
      </c>
      <c r="B56" s="4">
        <v>9</v>
      </c>
      <c r="C56" s="4">
        <v>8</v>
      </c>
      <c r="D56" s="34">
        <f t="shared" si="5"/>
        <v>193.72</v>
      </c>
      <c r="E56" s="37">
        <v>3</v>
      </c>
      <c r="F56" s="37">
        <v>6</v>
      </c>
      <c r="G56" s="34">
        <f t="shared" si="6"/>
        <v>70.14</v>
      </c>
      <c r="H56" s="37">
        <v>3</v>
      </c>
      <c r="I56" s="37">
        <v>3</v>
      </c>
      <c r="J56" s="34">
        <f t="shared" si="7"/>
        <v>65.13</v>
      </c>
      <c r="K56" s="4">
        <v>11</v>
      </c>
      <c r="L56" s="4">
        <v>0</v>
      </c>
      <c r="M56" s="3">
        <f t="shared" si="8"/>
        <v>220.44</v>
      </c>
      <c r="N56" s="3">
        <f t="shared" si="4"/>
        <v>328.99</v>
      </c>
      <c r="O56" s="60">
        <v>40.08</v>
      </c>
      <c r="P56" s="61">
        <v>40.08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130</v>
      </c>
      <c r="AE56" s="49">
        <v>20</v>
      </c>
      <c r="AF56" s="200"/>
      <c r="AG56" s="201"/>
      <c r="AH56" s="201"/>
      <c r="AI56" s="201"/>
      <c r="AJ56" s="201"/>
      <c r="AK56" s="202"/>
    </row>
    <row r="57" spans="1:37" ht="12.75" customHeight="1">
      <c r="A57" s="68">
        <v>43343</v>
      </c>
      <c r="B57" s="92">
        <v>11</v>
      </c>
      <c r="C57" s="92">
        <v>8</v>
      </c>
      <c r="D57" s="34">
        <f t="shared" si="5"/>
        <v>233.79999999999998</v>
      </c>
      <c r="E57" s="93">
        <v>3</v>
      </c>
      <c r="F57" s="93">
        <v>6</v>
      </c>
      <c r="G57" s="34">
        <f t="shared" si="6"/>
        <v>70.14</v>
      </c>
      <c r="H57" s="93">
        <v>3</v>
      </c>
      <c r="I57" s="93">
        <v>3</v>
      </c>
      <c r="J57" s="34">
        <f t="shared" si="7"/>
        <v>65.13</v>
      </c>
      <c r="K57" s="92">
        <v>6</v>
      </c>
      <c r="L57" s="92">
        <v>1</v>
      </c>
      <c r="M57" s="94">
        <f t="shared" si="8"/>
        <v>121.91</v>
      </c>
      <c r="N57" s="94">
        <f t="shared" si="4"/>
        <v>369.07</v>
      </c>
      <c r="O57" s="60">
        <v>40.08</v>
      </c>
      <c r="P57" s="61">
        <v>41.75</v>
      </c>
      <c r="Q57" s="49">
        <v>0</v>
      </c>
      <c r="R57" s="75"/>
      <c r="S57" s="64"/>
      <c r="T57" s="80"/>
      <c r="U57" s="80"/>
      <c r="V57" s="80"/>
      <c r="W57" s="80"/>
      <c r="X57" s="80"/>
      <c r="Y57" s="101">
        <v>407032</v>
      </c>
      <c r="Z57" s="74">
        <v>140</v>
      </c>
      <c r="AA57" s="49"/>
      <c r="AB57" s="49"/>
      <c r="AC57" s="52"/>
      <c r="AD57" s="49">
        <v>130</v>
      </c>
      <c r="AE57" s="49">
        <v>20</v>
      </c>
      <c r="AF57" s="200"/>
      <c r="AG57" s="201"/>
      <c r="AH57" s="201"/>
      <c r="AI57" s="201"/>
      <c r="AJ57" s="201"/>
      <c r="AK57" s="202"/>
    </row>
    <row r="58" spans="1:37" ht="12.75" customHeight="1">
      <c r="A58" s="102">
        <v>50</v>
      </c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738.14000000000021</v>
      </c>
      <c r="P59" s="46">
        <f>SUM(P28:P58)</f>
        <v>926.84999999999991</v>
      </c>
      <c r="Q59" s="47">
        <f>SUM(Q28:Q58)</f>
        <v>251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2" zoomScale="80" zoomScaleNormal="80" workbookViewId="0">
      <selection activeCell="Q48" sqref="Q4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117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2018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3"/>
      <c r="AG25" s="113"/>
      <c r="AH25" s="113"/>
      <c r="AI25" s="113"/>
      <c r="AJ25" s="113"/>
      <c r="AK25" s="114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5">
        <v>43405</v>
      </c>
      <c r="B27" s="4">
        <v>11</v>
      </c>
      <c r="C27" s="34">
        <v>8</v>
      </c>
      <c r="D27" s="4">
        <f>(B27*12+C27)*1.67</f>
        <v>233.79999999999998</v>
      </c>
      <c r="E27" s="4">
        <v>5</v>
      </c>
      <c r="F27" s="34">
        <v>6</v>
      </c>
      <c r="G27" s="48">
        <f>(E27*12+F27)*1.67</f>
        <v>110.22</v>
      </c>
      <c r="H27" s="4">
        <v>3</v>
      </c>
      <c r="I27" s="3">
        <v>3</v>
      </c>
      <c r="J27" s="3">
        <f>(H27*12+I27)*1.67</f>
        <v>65.13</v>
      </c>
      <c r="K27" s="52">
        <v>8</v>
      </c>
      <c r="L27" s="61">
        <v>0</v>
      </c>
      <c r="M27" s="49">
        <f>(K27*12+L27)*1.67</f>
        <v>160.32</v>
      </c>
      <c r="N27" s="103">
        <f>D27+G27+J27</f>
        <v>409.15</v>
      </c>
      <c r="O27" s="52">
        <v>40.08</v>
      </c>
      <c r="P27" s="77">
        <v>38.409999999999997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130</v>
      </c>
      <c r="AE27" s="49">
        <v>20</v>
      </c>
      <c r="AF27" s="200"/>
      <c r="AG27" s="201"/>
      <c r="AH27" s="201"/>
      <c r="AI27" s="201"/>
      <c r="AJ27" s="201"/>
      <c r="AK27" s="202"/>
    </row>
    <row r="28" spans="1:37" ht="12.75" customHeight="1">
      <c r="A28" s="68">
        <v>43406</v>
      </c>
      <c r="B28" s="4">
        <v>11</v>
      </c>
      <c r="C28" s="4">
        <v>8</v>
      </c>
      <c r="D28" s="34">
        <f t="shared" ref="D28:D41" si="0">(B28*12+C28)*1.67</f>
        <v>233.79999999999998</v>
      </c>
      <c r="E28" s="4">
        <v>7</v>
      </c>
      <c r="F28" s="4">
        <v>5</v>
      </c>
      <c r="G28" s="34">
        <f t="shared" ref="G28:G41" si="1">(E28*12+F28)*1.67</f>
        <v>148.63</v>
      </c>
      <c r="H28" s="4">
        <v>3</v>
      </c>
      <c r="I28" s="4">
        <v>3</v>
      </c>
      <c r="J28" s="34">
        <f t="shared" ref="J28:J41" si="2">(H28*12+I28)*1.67</f>
        <v>65.13</v>
      </c>
      <c r="K28" s="48">
        <v>10</v>
      </c>
      <c r="L28" s="4">
        <v>0</v>
      </c>
      <c r="M28" s="3">
        <f t="shared" ref="M28:M41" si="3">(K28*12+L28)*1.67</f>
        <v>200.39999999999998</v>
      </c>
      <c r="N28" s="3">
        <f t="shared" ref="N28:N57" si="4">D28+G28+J28</f>
        <v>447.55999999999995</v>
      </c>
      <c r="O28" s="60">
        <v>38.409999999999997</v>
      </c>
      <c r="P28" s="61">
        <v>40.08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130</v>
      </c>
      <c r="AE28" s="52">
        <v>20</v>
      </c>
      <c r="AF28" s="200"/>
      <c r="AG28" s="201"/>
      <c r="AH28" s="201"/>
      <c r="AI28" s="201"/>
      <c r="AJ28" s="201"/>
      <c r="AK28" s="202"/>
    </row>
    <row r="29" spans="1:37" ht="12.75" customHeight="1">
      <c r="A29" s="68">
        <v>43407</v>
      </c>
      <c r="B29" s="36">
        <v>11</v>
      </c>
      <c r="C29" s="36">
        <v>8</v>
      </c>
      <c r="D29" s="34">
        <f t="shared" si="0"/>
        <v>233.79999999999998</v>
      </c>
      <c r="E29" s="37">
        <v>9</v>
      </c>
      <c r="F29" s="37">
        <v>4</v>
      </c>
      <c r="G29" s="34">
        <f t="shared" si="1"/>
        <v>187.04</v>
      </c>
      <c r="H29" s="37">
        <v>3</v>
      </c>
      <c r="I29" s="37">
        <v>3</v>
      </c>
      <c r="J29" s="34">
        <f t="shared" si="2"/>
        <v>65.13</v>
      </c>
      <c r="K29" s="4">
        <v>5</v>
      </c>
      <c r="L29" s="4">
        <v>6</v>
      </c>
      <c r="M29" s="3">
        <f t="shared" si="3"/>
        <v>110.22</v>
      </c>
      <c r="N29" s="3">
        <f t="shared" si="4"/>
        <v>485.96999999999997</v>
      </c>
      <c r="O29" s="60">
        <v>38.409999999999997</v>
      </c>
      <c r="P29" s="61">
        <v>50.1</v>
      </c>
      <c r="Q29" s="49">
        <v>0</v>
      </c>
      <c r="R29" s="71"/>
      <c r="S29" s="49"/>
      <c r="T29" s="78"/>
      <c r="U29" s="78"/>
      <c r="V29" s="78"/>
      <c r="W29" s="78"/>
      <c r="X29" s="78"/>
      <c r="Y29" s="49">
        <v>407068</v>
      </c>
      <c r="Z29" s="49">
        <v>140</v>
      </c>
      <c r="AA29" s="49"/>
      <c r="AB29" s="52"/>
      <c r="AC29" s="76"/>
      <c r="AD29" s="49">
        <v>130</v>
      </c>
      <c r="AE29" s="49">
        <v>20</v>
      </c>
      <c r="AF29" s="200"/>
      <c r="AG29" s="201"/>
      <c r="AH29" s="201"/>
      <c r="AI29" s="201"/>
      <c r="AJ29" s="201"/>
      <c r="AK29" s="202"/>
    </row>
    <row r="30" spans="1:37" ht="12.75" customHeight="1">
      <c r="A30" s="68">
        <v>43408</v>
      </c>
      <c r="B30" s="36">
        <v>11</v>
      </c>
      <c r="C30" s="36">
        <v>8</v>
      </c>
      <c r="D30" s="34">
        <f t="shared" si="0"/>
        <v>233.79999999999998</v>
      </c>
      <c r="E30" s="37">
        <v>11</v>
      </c>
      <c r="F30" s="37">
        <v>0</v>
      </c>
      <c r="G30" s="34">
        <f t="shared" si="1"/>
        <v>220.44</v>
      </c>
      <c r="H30" s="37">
        <v>3</v>
      </c>
      <c r="I30" s="37">
        <v>3</v>
      </c>
      <c r="J30" s="34">
        <f t="shared" si="2"/>
        <v>65.13</v>
      </c>
      <c r="K30" s="4">
        <v>7</v>
      </c>
      <c r="L30" s="4">
        <v>8</v>
      </c>
      <c r="M30" s="3">
        <f t="shared" si="3"/>
        <v>153.63999999999999</v>
      </c>
      <c r="N30" s="3">
        <f t="shared" si="4"/>
        <v>519.37</v>
      </c>
      <c r="O30" s="60">
        <v>33.4</v>
      </c>
      <c r="P30" s="61">
        <v>43.42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130</v>
      </c>
      <c r="AE30" s="49">
        <v>20</v>
      </c>
      <c r="AF30" s="200"/>
      <c r="AG30" s="201"/>
      <c r="AH30" s="201"/>
      <c r="AI30" s="201"/>
      <c r="AJ30" s="201"/>
      <c r="AK30" s="202"/>
    </row>
    <row r="31" spans="1:37" ht="12.75" customHeight="1">
      <c r="A31" s="68">
        <v>43409</v>
      </c>
      <c r="B31" s="36">
        <v>11</v>
      </c>
      <c r="C31" s="36">
        <v>8</v>
      </c>
      <c r="D31" s="34">
        <f t="shared" si="0"/>
        <v>233.79999999999998</v>
      </c>
      <c r="E31" s="37">
        <v>2</v>
      </c>
      <c r="F31" s="37">
        <v>2</v>
      </c>
      <c r="G31" s="34">
        <f t="shared" si="1"/>
        <v>43.42</v>
      </c>
      <c r="H31" s="37">
        <v>5</v>
      </c>
      <c r="I31" s="37">
        <v>2</v>
      </c>
      <c r="J31" s="34">
        <f t="shared" si="2"/>
        <v>103.53999999999999</v>
      </c>
      <c r="K31" s="4">
        <v>9</v>
      </c>
      <c r="L31" s="4">
        <v>9</v>
      </c>
      <c r="M31" s="3">
        <f>(K31*12+L31)*1.67</f>
        <v>195.39</v>
      </c>
      <c r="N31" s="3">
        <f t="shared" si="4"/>
        <v>380.76</v>
      </c>
      <c r="O31" s="60">
        <v>38.409999999999997</v>
      </c>
      <c r="P31" s="61">
        <v>41.75</v>
      </c>
      <c r="Q31" s="49">
        <v>0</v>
      </c>
      <c r="R31" s="71">
        <v>43409</v>
      </c>
      <c r="S31" s="49">
        <v>12718010</v>
      </c>
      <c r="T31" s="78">
        <v>11</v>
      </c>
      <c r="U31" s="78">
        <v>0</v>
      </c>
      <c r="V31" s="78">
        <v>2</v>
      </c>
      <c r="W31" s="78">
        <v>2</v>
      </c>
      <c r="X31" s="78">
        <v>176</v>
      </c>
      <c r="Y31" s="70"/>
      <c r="Z31" s="49"/>
      <c r="AA31" s="49"/>
      <c r="AB31" s="52"/>
      <c r="AC31" s="76"/>
      <c r="AD31" s="49">
        <v>130</v>
      </c>
      <c r="AE31" s="49">
        <v>20</v>
      </c>
      <c r="AF31" s="203"/>
      <c r="AG31" s="204"/>
      <c r="AH31" s="204"/>
      <c r="AI31" s="204"/>
      <c r="AJ31" s="204"/>
      <c r="AK31" s="205"/>
    </row>
    <row r="32" spans="1:37" ht="12.75" customHeight="1">
      <c r="A32" s="68">
        <v>43410</v>
      </c>
      <c r="B32" s="36">
        <v>2</v>
      </c>
      <c r="C32" s="36">
        <v>11</v>
      </c>
      <c r="D32" s="34">
        <f t="shared" si="0"/>
        <v>58.449999999999996</v>
      </c>
      <c r="E32" s="37">
        <v>2</v>
      </c>
      <c r="F32" s="37">
        <v>2</v>
      </c>
      <c r="G32" s="34">
        <f t="shared" si="1"/>
        <v>43.42</v>
      </c>
      <c r="H32" s="37">
        <v>6</v>
      </c>
      <c r="I32" s="37">
        <v>7</v>
      </c>
      <c r="J32" s="34">
        <f t="shared" si="2"/>
        <v>131.93</v>
      </c>
      <c r="K32" s="4">
        <v>11</v>
      </c>
      <c r="L32" s="4">
        <v>11</v>
      </c>
      <c r="M32" s="3">
        <f t="shared" si="3"/>
        <v>238.81</v>
      </c>
      <c r="N32" s="3">
        <f t="shared" si="4"/>
        <v>233.8</v>
      </c>
      <c r="O32" s="60">
        <v>28.39</v>
      </c>
      <c r="P32" s="61">
        <v>43.42</v>
      </c>
      <c r="Q32" s="49">
        <v>0</v>
      </c>
      <c r="R32" s="71">
        <v>43410</v>
      </c>
      <c r="S32" s="49">
        <v>12718011</v>
      </c>
      <c r="T32" s="78">
        <v>11</v>
      </c>
      <c r="U32" s="78">
        <v>8</v>
      </c>
      <c r="V32" s="78">
        <v>2</v>
      </c>
      <c r="W32" s="78">
        <v>11</v>
      </c>
      <c r="X32" s="78">
        <v>174</v>
      </c>
      <c r="Y32" s="70"/>
      <c r="Z32" s="49"/>
      <c r="AA32" s="49"/>
      <c r="AB32" s="52"/>
      <c r="AC32" s="76"/>
      <c r="AD32" s="49">
        <v>130</v>
      </c>
      <c r="AE32" s="49">
        <v>20</v>
      </c>
      <c r="AF32" s="203"/>
      <c r="AG32" s="204"/>
      <c r="AH32" s="204"/>
      <c r="AI32" s="204"/>
      <c r="AJ32" s="204"/>
      <c r="AK32" s="205"/>
    </row>
    <row r="33" spans="1:37" ht="12.75" customHeight="1">
      <c r="A33" s="68">
        <v>43411</v>
      </c>
      <c r="B33" s="4">
        <v>2</v>
      </c>
      <c r="C33" s="4">
        <v>11</v>
      </c>
      <c r="D33" s="34">
        <f t="shared" si="0"/>
        <v>58.449999999999996</v>
      </c>
      <c r="E33" s="37">
        <v>2</v>
      </c>
      <c r="F33" s="37">
        <v>2</v>
      </c>
      <c r="G33" s="34">
        <f t="shared" si="1"/>
        <v>43.42</v>
      </c>
      <c r="H33" s="37">
        <v>8</v>
      </c>
      <c r="I33" s="37">
        <v>5</v>
      </c>
      <c r="J33" s="34">
        <f t="shared" si="2"/>
        <v>168.67</v>
      </c>
      <c r="K33" s="4">
        <v>7</v>
      </c>
      <c r="L33" s="4">
        <v>5</v>
      </c>
      <c r="M33" s="3">
        <f>(K33*12+L33)*1.67</f>
        <v>148.63</v>
      </c>
      <c r="N33" s="3">
        <f t="shared" si="4"/>
        <v>270.53999999999996</v>
      </c>
      <c r="O33" s="60">
        <v>36.74</v>
      </c>
      <c r="P33" s="61">
        <v>48.43</v>
      </c>
      <c r="Q33" s="49">
        <v>0</v>
      </c>
      <c r="R33" s="71"/>
      <c r="S33" s="49"/>
      <c r="T33" s="78"/>
      <c r="U33" s="78"/>
      <c r="V33" s="78"/>
      <c r="W33" s="78"/>
      <c r="X33" s="78"/>
      <c r="Y33" s="49">
        <v>407447</v>
      </c>
      <c r="Z33" s="49">
        <v>140</v>
      </c>
      <c r="AA33" s="49"/>
      <c r="AB33" s="52"/>
      <c r="AC33" s="76"/>
      <c r="AD33" s="49">
        <v>130</v>
      </c>
      <c r="AE33" s="49">
        <v>20</v>
      </c>
      <c r="AF33" s="203"/>
      <c r="AG33" s="204"/>
      <c r="AH33" s="204"/>
      <c r="AI33" s="204"/>
      <c r="AJ33" s="204"/>
      <c r="AK33" s="205"/>
    </row>
    <row r="34" spans="1:37" ht="12.75" customHeight="1">
      <c r="A34" s="68">
        <v>43412</v>
      </c>
      <c r="B34" s="4">
        <v>2</v>
      </c>
      <c r="C34" s="4">
        <v>11</v>
      </c>
      <c r="D34" s="34">
        <f t="shared" si="0"/>
        <v>58.449999999999996</v>
      </c>
      <c r="E34" s="37">
        <v>2</v>
      </c>
      <c r="F34" s="37">
        <v>2</v>
      </c>
      <c r="G34" s="34">
        <f t="shared" si="1"/>
        <v>43.42</v>
      </c>
      <c r="H34" s="37">
        <v>10</v>
      </c>
      <c r="I34" s="37">
        <v>5</v>
      </c>
      <c r="J34" s="34">
        <f t="shared" si="2"/>
        <v>208.75</v>
      </c>
      <c r="K34" s="4">
        <v>9</v>
      </c>
      <c r="L34" s="4">
        <v>8</v>
      </c>
      <c r="M34" s="3">
        <f t="shared" si="3"/>
        <v>193.72</v>
      </c>
      <c r="N34" s="3">
        <f t="shared" si="4"/>
        <v>310.62</v>
      </c>
      <c r="O34" s="60">
        <v>40.08</v>
      </c>
      <c r="P34" s="61">
        <v>45.09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120</v>
      </c>
      <c r="AE34" s="49">
        <v>20</v>
      </c>
      <c r="AF34" s="203"/>
      <c r="AG34" s="204"/>
      <c r="AH34" s="204"/>
      <c r="AI34" s="204"/>
      <c r="AJ34" s="204"/>
      <c r="AK34" s="205"/>
    </row>
    <row r="35" spans="1:37" ht="12.75" customHeight="1">
      <c r="A35" s="68">
        <v>43413</v>
      </c>
      <c r="B35" s="4">
        <v>2</v>
      </c>
      <c r="C35" s="4">
        <v>11</v>
      </c>
      <c r="D35" s="34">
        <f t="shared" si="0"/>
        <v>58.449999999999996</v>
      </c>
      <c r="E35" s="37">
        <v>3</v>
      </c>
      <c r="F35" s="37">
        <v>9</v>
      </c>
      <c r="G35" s="34">
        <f t="shared" si="1"/>
        <v>75.149999999999991</v>
      </c>
      <c r="H35" s="37">
        <v>10</v>
      </c>
      <c r="I35" s="37">
        <v>5</v>
      </c>
      <c r="J35" s="34">
        <f t="shared" si="2"/>
        <v>208.75</v>
      </c>
      <c r="K35" s="4">
        <v>11</v>
      </c>
      <c r="L35" s="4">
        <v>3</v>
      </c>
      <c r="M35" s="3">
        <f t="shared" si="3"/>
        <v>225.45</v>
      </c>
      <c r="N35" s="3">
        <f t="shared" si="4"/>
        <v>342.35</v>
      </c>
      <c r="O35" s="60">
        <v>31.73</v>
      </c>
      <c r="P35" s="61">
        <v>31.73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120</v>
      </c>
      <c r="AE35" s="49">
        <v>20</v>
      </c>
      <c r="AF35" s="200"/>
      <c r="AG35" s="201"/>
      <c r="AH35" s="201"/>
      <c r="AI35" s="201"/>
      <c r="AJ35" s="201"/>
      <c r="AK35" s="202"/>
    </row>
    <row r="36" spans="1:37" ht="12.75" customHeight="1">
      <c r="A36" s="68">
        <v>43414</v>
      </c>
      <c r="B36" s="4">
        <v>2</v>
      </c>
      <c r="C36" s="4">
        <v>11</v>
      </c>
      <c r="D36" s="34">
        <f t="shared" si="0"/>
        <v>58.449999999999996</v>
      </c>
      <c r="E36" s="37">
        <v>5</v>
      </c>
      <c r="F36" s="37">
        <v>9</v>
      </c>
      <c r="G36" s="34">
        <f t="shared" si="1"/>
        <v>115.22999999999999</v>
      </c>
      <c r="H36" s="37">
        <v>10</v>
      </c>
      <c r="I36" s="37">
        <v>5</v>
      </c>
      <c r="J36" s="34">
        <f t="shared" si="2"/>
        <v>208.75</v>
      </c>
      <c r="K36" s="4">
        <v>6</v>
      </c>
      <c r="L36" s="4">
        <v>8</v>
      </c>
      <c r="M36" s="3">
        <f t="shared" si="3"/>
        <v>133.6</v>
      </c>
      <c r="N36" s="3">
        <f t="shared" si="4"/>
        <v>382.42999999999995</v>
      </c>
      <c r="O36" s="60">
        <v>40.08</v>
      </c>
      <c r="P36" s="61">
        <v>48.43</v>
      </c>
      <c r="Q36" s="49">
        <v>0</v>
      </c>
      <c r="R36" s="71"/>
      <c r="S36" s="49"/>
      <c r="T36" s="78"/>
      <c r="U36" s="78"/>
      <c r="V36" s="78"/>
      <c r="W36" s="78"/>
      <c r="X36" s="78"/>
      <c r="Y36" s="49">
        <v>407463</v>
      </c>
      <c r="Z36" s="49">
        <v>140</v>
      </c>
      <c r="AA36" s="49"/>
      <c r="AB36" s="49"/>
      <c r="AC36" s="76"/>
      <c r="AD36" s="49">
        <v>120</v>
      </c>
      <c r="AE36" s="49">
        <v>20</v>
      </c>
      <c r="AF36" s="200"/>
      <c r="AG36" s="201"/>
      <c r="AH36" s="201"/>
      <c r="AI36" s="201"/>
      <c r="AJ36" s="201"/>
      <c r="AK36" s="202"/>
    </row>
    <row r="37" spans="1:37" ht="12.75" customHeight="1">
      <c r="A37" s="68">
        <v>43415</v>
      </c>
      <c r="B37" s="4">
        <v>2</v>
      </c>
      <c r="C37" s="4">
        <v>11</v>
      </c>
      <c r="D37" s="34">
        <f t="shared" si="0"/>
        <v>58.449999999999996</v>
      </c>
      <c r="E37" s="37">
        <v>7</v>
      </c>
      <c r="F37" s="37">
        <v>8</v>
      </c>
      <c r="G37" s="34">
        <f t="shared" si="1"/>
        <v>153.63999999999999</v>
      </c>
      <c r="H37" s="37">
        <v>10</v>
      </c>
      <c r="I37" s="37">
        <v>5</v>
      </c>
      <c r="J37" s="34">
        <f t="shared" si="2"/>
        <v>208.75</v>
      </c>
      <c r="K37" s="4">
        <v>9</v>
      </c>
      <c r="L37" s="4">
        <v>1</v>
      </c>
      <c r="M37" s="3">
        <f t="shared" si="3"/>
        <v>182.03</v>
      </c>
      <c r="N37" s="3">
        <f t="shared" si="4"/>
        <v>420.84</v>
      </c>
      <c r="O37" s="60">
        <v>38.409999999999997</v>
      </c>
      <c r="P37" s="61">
        <v>48.43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120</v>
      </c>
      <c r="AE37" s="49">
        <v>20</v>
      </c>
      <c r="AF37" s="200"/>
      <c r="AG37" s="201"/>
      <c r="AH37" s="201"/>
      <c r="AI37" s="201"/>
      <c r="AJ37" s="201"/>
      <c r="AK37" s="202"/>
    </row>
    <row r="38" spans="1:37" ht="12.75" customHeight="1">
      <c r="A38" s="68">
        <v>43416</v>
      </c>
      <c r="B38" s="4">
        <v>2</v>
      </c>
      <c r="C38" s="4">
        <v>11</v>
      </c>
      <c r="D38" s="34">
        <f t="shared" si="0"/>
        <v>58.449999999999996</v>
      </c>
      <c r="E38" s="37">
        <v>9</v>
      </c>
      <c r="F38" s="37">
        <v>2</v>
      </c>
      <c r="G38" s="34">
        <f t="shared" si="1"/>
        <v>183.7</v>
      </c>
      <c r="H38" s="37">
        <v>10</v>
      </c>
      <c r="I38" s="37">
        <v>5</v>
      </c>
      <c r="J38" s="34">
        <f t="shared" si="2"/>
        <v>208.75</v>
      </c>
      <c r="K38" s="4">
        <v>10</v>
      </c>
      <c r="L38" s="4">
        <v>9</v>
      </c>
      <c r="M38" s="3">
        <f t="shared" si="3"/>
        <v>215.42999999999998</v>
      </c>
      <c r="N38" s="3">
        <f t="shared" si="4"/>
        <v>450.9</v>
      </c>
      <c r="O38" s="60">
        <v>30.06</v>
      </c>
      <c r="P38" s="61">
        <v>33.4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120</v>
      </c>
      <c r="AE38" s="49">
        <v>20</v>
      </c>
      <c r="AF38" s="200"/>
      <c r="AG38" s="201"/>
      <c r="AH38" s="201"/>
      <c r="AI38" s="201"/>
      <c r="AJ38" s="201"/>
      <c r="AK38" s="202"/>
    </row>
    <row r="39" spans="1:37" ht="12.75" customHeight="1">
      <c r="A39" s="68">
        <v>43417</v>
      </c>
      <c r="B39" s="4">
        <v>2</v>
      </c>
      <c r="C39" s="4">
        <v>11</v>
      </c>
      <c r="D39" s="34">
        <f t="shared" si="0"/>
        <v>58.449999999999996</v>
      </c>
      <c r="E39" s="37">
        <v>10</v>
      </c>
      <c r="F39" s="37">
        <v>9</v>
      </c>
      <c r="G39" s="34">
        <f t="shared" si="1"/>
        <v>215.42999999999998</v>
      </c>
      <c r="H39" s="37">
        <v>10</v>
      </c>
      <c r="I39" s="37">
        <v>5</v>
      </c>
      <c r="J39" s="34">
        <f t="shared" si="2"/>
        <v>208.75</v>
      </c>
      <c r="K39" s="4">
        <v>5</v>
      </c>
      <c r="L39" s="4">
        <v>8</v>
      </c>
      <c r="M39" s="3">
        <f t="shared" si="3"/>
        <v>113.56</v>
      </c>
      <c r="N39" s="3">
        <f t="shared" si="4"/>
        <v>482.63</v>
      </c>
      <c r="O39" s="60">
        <v>31.73</v>
      </c>
      <c r="P39" s="61">
        <v>38.409999999999997</v>
      </c>
      <c r="Q39" s="49">
        <v>0</v>
      </c>
      <c r="R39" s="71"/>
      <c r="S39" s="49"/>
      <c r="T39" s="78"/>
      <c r="U39" s="78"/>
      <c r="V39" s="78"/>
      <c r="W39" s="78"/>
      <c r="X39" s="78"/>
      <c r="Y39" s="49">
        <v>407432</v>
      </c>
      <c r="Z39" s="49">
        <v>140</v>
      </c>
      <c r="AA39" s="49"/>
      <c r="AB39" s="49"/>
      <c r="AC39" s="76"/>
      <c r="AD39" s="49">
        <v>120</v>
      </c>
      <c r="AE39" s="49">
        <v>20</v>
      </c>
      <c r="AF39" s="200"/>
      <c r="AG39" s="201"/>
      <c r="AH39" s="201"/>
      <c r="AI39" s="201"/>
      <c r="AJ39" s="201"/>
      <c r="AK39" s="202"/>
    </row>
    <row r="40" spans="1:37" ht="12.75" customHeight="1">
      <c r="A40" s="68">
        <v>43418</v>
      </c>
      <c r="B40" s="4">
        <v>4</v>
      </c>
      <c r="C40" s="4">
        <v>7</v>
      </c>
      <c r="D40" s="34">
        <f t="shared" si="0"/>
        <v>91.85</v>
      </c>
      <c r="E40" s="37">
        <v>2</v>
      </c>
      <c r="F40" s="37">
        <v>4</v>
      </c>
      <c r="G40" s="34">
        <f t="shared" si="1"/>
        <v>46.76</v>
      </c>
      <c r="H40" s="37">
        <v>10</v>
      </c>
      <c r="I40" s="37">
        <v>5</v>
      </c>
      <c r="J40" s="34">
        <f t="shared" si="2"/>
        <v>208.75</v>
      </c>
      <c r="K40" s="4">
        <v>7</v>
      </c>
      <c r="L40" s="4">
        <v>5</v>
      </c>
      <c r="M40" s="3">
        <f t="shared" si="3"/>
        <v>148.63</v>
      </c>
      <c r="N40" s="3">
        <f t="shared" si="4"/>
        <v>347.36</v>
      </c>
      <c r="O40" s="60">
        <v>33.4</v>
      </c>
      <c r="P40" s="61">
        <v>35.07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120</v>
      </c>
      <c r="AE40" s="49">
        <v>20</v>
      </c>
      <c r="AF40" s="200" t="s">
        <v>118</v>
      </c>
      <c r="AG40" s="201"/>
      <c r="AH40" s="201"/>
      <c r="AI40" s="201"/>
      <c r="AJ40" s="201"/>
      <c r="AK40" s="202"/>
    </row>
    <row r="41" spans="1:37" ht="12.75" customHeight="1">
      <c r="A41" s="68">
        <v>43419</v>
      </c>
      <c r="B41" s="4">
        <v>5</v>
      </c>
      <c r="C41" s="4">
        <v>1</v>
      </c>
      <c r="D41" s="34">
        <f t="shared" si="0"/>
        <v>101.86999999999999</v>
      </c>
      <c r="E41" s="37">
        <v>2</v>
      </c>
      <c r="F41" s="37">
        <v>4</v>
      </c>
      <c r="G41" s="34">
        <f t="shared" si="1"/>
        <v>46.76</v>
      </c>
      <c r="H41" s="37">
        <v>10</v>
      </c>
      <c r="I41" s="37">
        <v>5</v>
      </c>
      <c r="J41" s="34">
        <f t="shared" si="2"/>
        <v>208.75</v>
      </c>
      <c r="K41" s="4">
        <v>7</v>
      </c>
      <c r="L41" s="4">
        <v>11</v>
      </c>
      <c r="M41" s="3">
        <f t="shared" si="3"/>
        <v>158.65</v>
      </c>
      <c r="N41" s="3">
        <f t="shared" si="4"/>
        <v>357.38</v>
      </c>
      <c r="O41" s="60">
        <v>10.02</v>
      </c>
      <c r="P41" s="61">
        <v>10.02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120</v>
      </c>
      <c r="AE41" s="49">
        <v>200</v>
      </c>
      <c r="AF41" s="200"/>
      <c r="AG41" s="201"/>
      <c r="AH41" s="201"/>
      <c r="AI41" s="201"/>
      <c r="AJ41" s="201"/>
      <c r="AK41" s="202"/>
    </row>
    <row r="42" spans="1:37" ht="12.75" customHeight="1">
      <c r="A42" s="68">
        <v>43420</v>
      </c>
      <c r="B42" s="4">
        <v>6</v>
      </c>
      <c r="C42" s="4">
        <v>8</v>
      </c>
      <c r="D42" s="34">
        <f>(B42*12+C42)*1.67</f>
        <v>133.6</v>
      </c>
      <c r="E42" s="37">
        <v>2</v>
      </c>
      <c r="F42" s="37">
        <v>4</v>
      </c>
      <c r="G42" s="34">
        <f>(E42*12+F42)*1.67</f>
        <v>46.76</v>
      </c>
      <c r="H42" s="37">
        <v>10</v>
      </c>
      <c r="I42" s="37">
        <v>5</v>
      </c>
      <c r="J42" s="34">
        <f>(H42*12+I42)*1.67</f>
        <v>208.75</v>
      </c>
      <c r="K42" s="4">
        <v>9</v>
      </c>
      <c r="L42" s="4">
        <v>3</v>
      </c>
      <c r="M42" s="3">
        <f>(K42*12+L42)*1.67</f>
        <v>185.37</v>
      </c>
      <c r="N42" s="3">
        <f t="shared" si="4"/>
        <v>389.11</v>
      </c>
      <c r="O42" s="60">
        <v>31.73</v>
      </c>
      <c r="P42" s="61">
        <v>26.72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120</v>
      </c>
      <c r="AE42" s="49">
        <v>410</v>
      </c>
      <c r="AF42" s="200"/>
      <c r="AG42" s="201"/>
      <c r="AH42" s="201"/>
      <c r="AI42" s="201"/>
      <c r="AJ42" s="201"/>
      <c r="AK42" s="202"/>
    </row>
    <row r="43" spans="1:37" ht="12.75" customHeight="1">
      <c r="A43" s="68">
        <v>43421</v>
      </c>
      <c r="B43" s="4">
        <v>7</v>
      </c>
      <c r="C43" s="4">
        <v>4</v>
      </c>
      <c r="D43" s="34">
        <f t="shared" ref="D43:D57" si="5">(B43*12+C43)*1.67</f>
        <v>146.95999999999998</v>
      </c>
      <c r="E43" s="37">
        <v>2</v>
      </c>
      <c r="F43" s="37">
        <v>4</v>
      </c>
      <c r="G43" s="34">
        <f t="shared" ref="G43:G57" si="6">(E43*12+F43)*1.67</f>
        <v>46.76</v>
      </c>
      <c r="H43" s="37">
        <v>10</v>
      </c>
      <c r="I43" s="37">
        <v>5</v>
      </c>
      <c r="J43" s="34">
        <f t="shared" ref="J43:J57" si="7">(H43*12+I43)*1.67</f>
        <v>208.75</v>
      </c>
      <c r="K43" s="4">
        <v>4</v>
      </c>
      <c r="L43" s="4">
        <v>2</v>
      </c>
      <c r="M43" s="3">
        <f t="shared" ref="M43:M57" si="8">(K43*12+L43)*1.67</f>
        <v>83.5</v>
      </c>
      <c r="N43" s="3">
        <f t="shared" si="4"/>
        <v>402.46999999999997</v>
      </c>
      <c r="O43" s="60">
        <v>13.36</v>
      </c>
      <c r="P43" s="61">
        <v>28.13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100</v>
      </c>
      <c r="AE43" s="49">
        <v>450</v>
      </c>
      <c r="AF43" s="200" t="s">
        <v>119</v>
      </c>
      <c r="AG43" s="201"/>
      <c r="AH43" s="201"/>
      <c r="AI43" s="201"/>
      <c r="AJ43" s="201"/>
      <c r="AK43" s="202"/>
    </row>
    <row r="44" spans="1:37" ht="12.75" customHeight="1">
      <c r="A44" s="68">
        <v>43422</v>
      </c>
      <c r="B44" s="4">
        <v>8</v>
      </c>
      <c r="C44" s="4">
        <v>2</v>
      </c>
      <c r="D44" s="34">
        <f t="shared" si="5"/>
        <v>163.66</v>
      </c>
      <c r="E44" s="37">
        <v>2</v>
      </c>
      <c r="F44" s="37">
        <v>4</v>
      </c>
      <c r="G44" s="34">
        <f t="shared" si="6"/>
        <v>46.76</v>
      </c>
      <c r="H44" s="37">
        <v>10</v>
      </c>
      <c r="I44" s="37">
        <v>5</v>
      </c>
      <c r="J44" s="34">
        <f t="shared" si="7"/>
        <v>208.75</v>
      </c>
      <c r="K44" s="4">
        <v>5</v>
      </c>
      <c r="L44" s="4">
        <v>2</v>
      </c>
      <c r="M44" s="3">
        <f t="shared" si="8"/>
        <v>103.53999999999999</v>
      </c>
      <c r="N44" s="3">
        <f t="shared" si="4"/>
        <v>419.16999999999996</v>
      </c>
      <c r="O44" s="60">
        <v>16.7</v>
      </c>
      <c r="P44" s="61">
        <v>3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120</v>
      </c>
      <c r="AE44" s="49">
        <v>560</v>
      </c>
      <c r="AF44" s="200"/>
      <c r="AG44" s="201"/>
      <c r="AH44" s="201"/>
      <c r="AI44" s="201"/>
      <c r="AJ44" s="201"/>
      <c r="AK44" s="202"/>
    </row>
    <row r="45" spans="1:37" ht="12.75" customHeight="1">
      <c r="A45" s="68">
        <v>43423</v>
      </c>
      <c r="B45" s="4">
        <v>8</v>
      </c>
      <c r="C45" s="4">
        <v>3</v>
      </c>
      <c r="D45" s="34">
        <f t="shared" si="5"/>
        <v>165.32999999999998</v>
      </c>
      <c r="E45" s="37">
        <v>2</v>
      </c>
      <c r="F45" s="37">
        <v>4</v>
      </c>
      <c r="G45" s="34">
        <f t="shared" si="6"/>
        <v>46.76</v>
      </c>
      <c r="H45" s="37">
        <v>10</v>
      </c>
      <c r="I45" s="37">
        <v>5</v>
      </c>
      <c r="J45" s="34">
        <f t="shared" si="7"/>
        <v>208.75</v>
      </c>
      <c r="K45" s="4">
        <v>5</v>
      </c>
      <c r="L45" s="4">
        <v>5</v>
      </c>
      <c r="M45" s="3">
        <f t="shared" si="8"/>
        <v>108.55</v>
      </c>
      <c r="N45" s="3">
        <f t="shared" si="4"/>
        <v>420.84</v>
      </c>
      <c r="O45" s="60">
        <v>1.67</v>
      </c>
      <c r="P45" s="61">
        <v>5.01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120</v>
      </c>
      <c r="AE45" s="49">
        <v>570</v>
      </c>
      <c r="AF45" s="200" t="s">
        <v>120</v>
      </c>
      <c r="AG45" s="201"/>
      <c r="AH45" s="201"/>
      <c r="AI45" s="201"/>
      <c r="AJ45" s="201"/>
      <c r="AK45" s="202"/>
    </row>
    <row r="46" spans="1:37" ht="12.75" customHeight="1">
      <c r="A46" s="68">
        <v>43424</v>
      </c>
      <c r="B46" s="4">
        <v>9</v>
      </c>
      <c r="C46" s="4">
        <v>9</v>
      </c>
      <c r="D46" s="34">
        <f t="shared" si="5"/>
        <v>195.39</v>
      </c>
      <c r="E46" s="37">
        <v>2</v>
      </c>
      <c r="F46" s="37">
        <v>4</v>
      </c>
      <c r="G46" s="34">
        <f t="shared" si="6"/>
        <v>46.76</v>
      </c>
      <c r="H46" s="37">
        <v>10</v>
      </c>
      <c r="I46" s="37">
        <v>5</v>
      </c>
      <c r="J46" s="34">
        <f t="shared" si="7"/>
        <v>208.75</v>
      </c>
      <c r="K46" s="4">
        <v>8</v>
      </c>
      <c r="L46" s="4">
        <v>2</v>
      </c>
      <c r="M46" s="3">
        <f t="shared" si="8"/>
        <v>163.66</v>
      </c>
      <c r="N46" s="3">
        <f>D46+G46+J46</f>
        <v>450.9</v>
      </c>
      <c r="O46" s="60">
        <v>30.06</v>
      </c>
      <c r="P46" s="61">
        <v>55.11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120</v>
      </c>
      <c r="AE46" s="49">
        <v>210</v>
      </c>
      <c r="AF46" s="200"/>
      <c r="AG46" s="201"/>
      <c r="AH46" s="201"/>
      <c r="AI46" s="201"/>
      <c r="AJ46" s="201"/>
      <c r="AK46" s="202"/>
    </row>
    <row r="47" spans="1:37" ht="12.75" customHeight="1">
      <c r="A47" s="68">
        <v>43425</v>
      </c>
      <c r="B47" s="4">
        <v>10</v>
      </c>
      <c r="C47" s="4">
        <v>10</v>
      </c>
      <c r="D47" s="34">
        <f t="shared" si="5"/>
        <v>217.1</v>
      </c>
      <c r="E47" s="37">
        <v>2</v>
      </c>
      <c r="F47" s="37">
        <v>4</v>
      </c>
      <c r="G47" s="34">
        <f t="shared" si="6"/>
        <v>46.76</v>
      </c>
      <c r="H47" s="37">
        <v>10</v>
      </c>
      <c r="I47" s="37">
        <v>5</v>
      </c>
      <c r="J47" s="34">
        <f t="shared" si="7"/>
        <v>208.75</v>
      </c>
      <c r="K47" s="4">
        <v>11</v>
      </c>
      <c r="L47" s="4">
        <v>1</v>
      </c>
      <c r="M47" s="3">
        <f t="shared" si="8"/>
        <v>222.10999999999999</v>
      </c>
      <c r="N47" s="3">
        <f t="shared" si="4"/>
        <v>472.61</v>
      </c>
      <c r="O47" s="60">
        <v>21.71</v>
      </c>
      <c r="P47" s="61">
        <v>58.45</v>
      </c>
      <c r="Q47" s="49">
        <v>32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120</v>
      </c>
      <c r="AE47" s="49">
        <v>65</v>
      </c>
      <c r="AF47" s="200"/>
      <c r="AG47" s="201"/>
      <c r="AH47" s="201"/>
      <c r="AI47" s="201"/>
      <c r="AJ47" s="201"/>
      <c r="AK47" s="202"/>
    </row>
    <row r="48" spans="1:37" ht="12.75" customHeight="1">
      <c r="A48" s="68">
        <v>43426</v>
      </c>
      <c r="B48" s="4">
        <v>2</v>
      </c>
      <c r="C48" s="4">
        <v>4</v>
      </c>
      <c r="D48" s="34">
        <f t="shared" si="5"/>
        <v>46.76</v>
      </c>
      <c r="E48" s="37">
        <v>2</v>
      </c>
      <c r="F48" s="37">
        <v>4</v>
      </c>
      <c r="G48" s="34">
        <f t="shared" si="6"/>
        <v>46.76</v>
      </c>
      <c r="H48" s="37">
        <v>11</v>
      </c>
      <c r="I48" s="37">
        <v>0</v>
      </c>
      <c r="J48" s="34">
        <f t="shared" si="7"/>
        <v>220.44</v>
      </c>
      <c r="K48" s="4">
        <v>6</v>
      </c>
      <c r="L48" s="4">
        <v>7</v>
      </c>
      <c r="M48" s="3">
        <f t="shared" si="8"/>
        <v>131.93</v>
      </c>
      <c r="N48" s="3">
        <f t="shared" si="4"/>
        <v>313.95999999999998</v>
      </c>
      <c r="O48" s="60">
        <v>11.69</v>
      </c>
      <c r="P48" s="61">
        <v>50.1</v>
      </c>
      <c r="Q48" s="49">
        <v>32</v>
      </c>
      <c r="R48" s="71">
        <v>43426</v>
      </c>
      <c r="S48" s="49">
        <v>407610</v>
      </c>
      <c r="T48" s="78">
        <v>10</v>
      </c>
      <c r="U48" s="78">
        <v>10</v>
      </c>
      <c r="V48" s="78">
        <v>2</v>
      </c>
      <c r="W48" s="78">
        <v>4</v>
      </c>
      <c r="X48" s="78">
        <v>170</v>
      </c>
      <c r="Y48" s="49">
        <v>407610</v>
      </c>
      <c r="Z48" s="49">
        <v>140</v>
      </c>
      <c r="AA48" s="49"/>
      <c r="AB48" s="49"/>
      <c r="AC48" s="76"/>
      <c r="AD48" s="49">
        <v>120</v>
      </c>
      <c r="AE48" s="49">
        <v>85</v>
      </c>
      <c r="AF48" s="200"/>
      <c r="AG48" s="201"/>
      <c r="AH48" s="201"/>
      <c r="AI48" s="201"/>
      <c r="AJ48" s="201"/>
      <c r="AK48" s="202"/>
    </row>
    <row r="49" spans="1:37" ht="12.75" customHeight="1">
      <c r="A49" s="68">
        <v>43427</v>
      </c>
      <c r="B49" s="4">
        <v>4</v>
      </c>
      <c r="C49" s="4">
        <v>2</v>
      </c>
      <c r="D49" s="34">
        <f t="shared" si="5"/>
        <v>83.5</v>
      </c>
      <c r="E49" s="37">
        <v>2</v>
      </c>
      <c r="F49" s="37">
        <v>4</v>
      </c>
      <c r="G49" s="34">
        <f t="shared" si="6"/>
        <v>46.76</v>
      </c>
      <c r="H49" s="37">
        <v>1</v>
      </c>
      <c r="I49" s="37">
        <v>7</v>
      </c>
      <c r="J49" s="34">
        <f t="shared" si="7"/>
        <v>31.729999999999997</v>
      </c>
      <c r="K49" s="4">
        <v>8</v>
      </c>
      <c r="L49" s="4">
        <v>8</v>
      </c>
      <c r="M49" s="3">
        <f t="shared" si="8"/>
        <v>173.68</v>
      </c>
      <c r="N49" s="3">
        <f t="shared" si="4"/>
        <v>161.98999999999998</v>
      </c>
      <c r="O49" s="60">
        <v>36.74</v>
      </c>
      <c r="P49" s="61">
        <v>41.75</v>
      </c>
      <c r="Q49" s="49">
        <v>30</v>
      </c>
      <c r="R49" s="71">
        <v>43427</v>
      </c>
      <c r="S49" s="49">
        <v>12734361</v>
      </c>
      <c r="T49" s="78">
        <v>10</v>
      </c>
      <c r="U49" s="78">
        <v>1</v>
      </c>
      <c r="V49" s="78">
        <v>1</v>
      </c>
      <c r="W49" s="78">
        <v>7</v>
      </c>
      <c r="X49" s="78">
        <v>170</v>
      </c>
      <c r="Y49" s="49"/>
      <c r="Z49" s="49"/>
      <c r="AA49" s="49"/>
      <c r="AB49" s="49"/>
      <c r="AC49" s="76"/>
      <c r="AD49" s="49">
        <v>120</v>
      </c>
      <c r="AE49" s="49">
        <v>350</v>
      </c>
      <c r="AF49" s="200"/>
      <c r="AG49" s="201"/>
      <c r="AH49" s="201"/>
      <c r="AI49" s="201"/>
      <c r="AJ49" s="201"/>
      <c r="AK49" s="202"/>
    </row>
    <row r="50" spans="1:37" ht="12.75" customHeight="1">
      <c r="A50" s="68">
        <v>43428</v>
      </c>
      <c r="B50" s="4">
        <v>5</v>
      </c>
      <c r="C50" s="4">
        <v>4</v>
      </c>
      <c r="D50" s="34">
        <f>(B50*12+C50)*1.67</f>
        <v>106.88</v>
      </c>
      <c r="E50" s="37">
        <v>2</v>
      </c>
      <c r="F50" s="37">
        <v>4</v>
      </c>
      <c r="G50" s="34">
        <f t="shared" si="6"/>
        <v>46.76</v>
      </c>
      <c r="H50" s="37">
        <v>1</v>
      </c>
      <c r="I50" s="37">
        <v>7</v>
      </c>
      <c r="J50" s="34">
        <f t="shared" si="7"/>
        <v>31.729999999999997</v>
      </c>
      <c r="K50" s="4">
        <v>11</v>
      </c>
      <c r="L50" s="4">
        <v>3</v>
      </c>
      <c r="M50" s="3">
        <f t="shared" si="8"/>
        <v>225.45</v>
      </c>
      <c r="N50" s="3">
        <f t="shared" si="4"/>
        <v>185.36999999999998</v>
      </c>
      <c r="O50" s="60">
        <v>23.38</v>
      </c>
      <c r="P50" s="61">
        <v>6</v>
      </c>
      <c r="Q50" s="49">
        <v>35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120</v>
      </c>
      <c r="AE50" s="49">
        <v>95</v>
      </c>
      <c r="AF50" s="200"/>
      <c r="AG50" s="201"/>
      <c r="AH50" s="201"/>
      <c r="AI50" s="201"/>
      <c r="AJ50" s="201"/>
      <c r="AK50" s="202"/>
    </row>
    <row r="51" spans="1:37" ht="12.75" customHeight="1">
      <c r="A51" s="68">
        <v>43429</v>
      </c>
      <c r="B51" s="4">
        <v>6</v>
      </c>
      <c r="C51" s="4">
        <v>7</v>
      </c>
      <c r="D51" s="34">
        <f t="shared" si="5"/>
        <v>131.93</v>
      </c>
      <c r="E51" s="37">
        <v>2</v>
      </c>
      <c r="F51" s="37">
        <v>4</v>
      </c>
      <c r="G51" s="34">
        <f t="shared" si="6"/>
        <v>46.76</v>
      </c>
      <c r="H51" s="37">
        <v>1</v>
      </c>
      <c r="I51" s="37">
        <v>7</v>
      </c>
      <c r="J51" s="34">
        <f t="shared" si="7"/>
        <v>31.729999999999997</v>
      </c>
      <c r="K51" s="4">
        <v>6</v>
      </c>
      <c r="L51" s="4">
        <v>4</v>
      </c>
      <c r="M51" s="3">
        <f t="shared" si="8"/>
        <v>126.91999999999999</v>
      </c>
      <c r="N51" s="3">
        <f t="shared" si="4"/>
        <v>210.42</v>
      </c>
      <c r="O51" s="60">
        <v>25.05</v>
      </c>
      <c r="P51" s="61">
        <v>41.75</v>
      </c>
      <c r="Q51" s="49">
        <v>30</v>
      </c>
      <c r="R51" s="71"/>
      <c r="S51" s="49"/>
      <c r="T51" s="78"/>
      <c r="U51" s="78"/>
      <c r="V51" s="78"/>
      <c r="W51" s="78"/>
      <c r="X51" s="78"/>
      <c r="Y51" s="49">
        <v>407537</v>
      </c>
      <c r="Z51" s="49">
        <v>140</v>
      </c>
      <c r="AA51" s="49"/>
      <c r="AB51" s="49"/>
      <c r="AC51" s="76"/>
      <c r="AD51" s="49">
        <v>120</v>
      </c>
      <c r="AE51" s="49">
        <v>95</v>
      </c>
      <c r="AF51" s="200"/>
      <c r="AG51" s="201"/>
      <c r="AH51" s="201"/>
      <c r="AI51" s="201"/>
      <c r="AJ51" s="201"/>
      <c r="AK51" s="202"/>
    </row>
    <row r="52" spans="1:37" ht="12.75" customHeight="1">
      <c r="A52" s="68">
        <v>43430</v>
      </c>
      <c r="B52" s="4">
        <v>7</v>
      </c>
      <c r="C52" s="4">
        <v>9</v>
      </c>
      <c r="D52" s="34">
        <f t="shared" si="5"/>
        <v>155.31</v>
      </c>
      <c r="E52" s="37">
        <v>2</v>
      </c>
      <c r="F52" s="37">
        <v>4</v>
      </c>
      <c r="G52" s="34">
        <f t="shared" si="6"/>
        <v>46.76</v>
      </c>
      <c r="H52" s="37">
        <v>1</v>
      </c>
      <c r="I52" s="37">
        <v>7</v>
      </c>
      <c r="J52" s="34">
        <f t="shared" si="7"/>
        <v>31.729999999999997</v>
      </c>
      <c r="K52" s="4">
        <v>8</v>
      </c>
      <c r="L52" s="4">
        <v>7</v>
      </c>
      <c r="M52" s="3">
        <f t="shared" si="8"/>
        <v>172.01</v>
      </c>
      <c r="N52" s="3">
        <f t="shared" si="4"/>
        <v>233.79999999999998</v>
      </c>
      <c r="O52" s="60">
        <v>23.38</v>
      </c>
      <c r="P52" s="61">
        <v>45.09</v>
      </c>
      <c r="Q52" s="49">
        <v>32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120</v>
      </c>
      <c r="AE52" s="49">
        <v>100</v>
      </c>
      <c r="AF52" s="200"/>
      <c r="AG52" s="201"/>
      <c r="AH52" s="201"/>
      <c r="AI52" s="201"/>
      <c r="AJ52" s="201"/>
      <c r="AK52" s="202"/>
    </row>
    <row r="53" spans="1:37" ht="12.75" customHeight="1">
      <c r="A53" s="68">
        <v>43431</v>
      </c>
      <c r="B53" s="4">
        <v>9</v>
      </c>
      <c r="C53" s="4">
        <v>10</v>
      </c>
      <c r="D53" s="34">
        <f t="shared" si="5"/>
        <v>197.06</v>
      </c>
      <c r="E53" s="37">
        <v>2</v>
      </c>
      <c r="F53" s="37">
        <v>4</v>
      </c>
      <c r="G53" s="34">
        <f t="shared" si="6"/>
        <v>46.76</v>
      </c>
      <c r="H53" s="37">
        <v>1</v>
      </c>
      <c r="I53" s="37">
        <v>7</v>
      </c>
      <c r="J53" s="34">
        <f t="shared" si="7"/>
        <v>31.729999999999997</v>
      </c>
      <c r="K53" s="4">
        <v>11</v>
      </c>
      <c r="L53" s="4">
        <v>6</v>
      </c>
      <c r="M53" s="3">
        <f t="shared" si="8"/>
        <v>230.45999999999998</v>
      </c>
      <c r="N53" s="3">
        <f t="shared" si="4"/>
        <v>275.55</v>
      </c>
      <c r="O53" s="60">
        <v>41.75</v>
      </c>
      <c r="P53" s="61">
        <v>58.45</v>
      </c>
      <c r="Q53" s="49">
        <v>32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120</v>
      </c>
      <c r="AE53" s="49">
        <v>100</v>
      </c>
      <c r="AF53" s="200"/>
      <c r="AG53" s="201"/>
      <c r="AH53" s="201"/>
      <c r="AI53" s="201"/>
      <c r="AJ53" s="201"/>
      <c r="AK53" s="202"/>
    </row>
    <row r="54" spans="1:37" ht="12.75" customHeight="1">
      <c r="A54" s="68">
        <v>43432</v>
      </c>
      <c r="B54" s="4">
        <v>11</v>
      </c>
      <c r="C54" s="4">
        <v>11</v>
      </c>
      <c r="D54" s="34">
        <f t="shared" si="5"/>
        <v>238.81</v>
      </c>
      <c r="E54" s="37">
        <v>2</v>
      </c>
      <c r="F54" s="37">
        <v>4</v>
      </c>
      <c r="G54" s="34">
        <f t="shared" si="6"/>
        <v>46.76</v>
      </c>
      <c r="H54" s="37">
        <v>1</v>
      </c>
      <c r="I54" s="37">
        <v>7</v>
      </c>
      <c r="J54" s="34">
        <f t="shared" si="7"/>
        <v>31.729999999999997</v>
      </c>
      <c r="K54" s="4">
        <v>7</v>
      </c>
      <c r="L54" s="4">
        <v>2</v>
      </c>
      <c r="M54" s="3">
        <f t="shared" si="8"/>
        <v>143.62</v>
      </c>
      <c r="N54" s="3">
        <f t="shared" si="4"/>
        <v>317.3</v>
      </c>
      <c r="O54" s="60">
        <v>41.75</v>
      </c>
      <c r="P54" s="61">
        <v>53.16</v>
      </c>
      <c r="Q54" s="49">
        <v>35</v>
      </c>
      <c r="R54" s="71"/>
      <c r="S54" s="49"/>
      <c r="T54" s="78"/>
      <c r="U54" s="78"/>
      <c r="V54" s="78"/>
      <c r="W54" s="78"/>
      <c r="X54" s="78"/>
      <c r="Y54" s="49"/>
      <c r="Z54" s="49">
        <v>140</v>
      </c>
      <c r="AA54" s="49"/>
      <c r="AB54" s="49"/>
      <c r="AC54" s="76"/>
      <c r="AD54" s="49">
        <v>120</v>
      </c>
      <c r="AE54" s="49">
        <v>100</v>
      </c>
      <c r="AF54" s="200"/>
      <c r="AG54" s="201"/>
      <c r="AH54" s="201"/>
      <c r="AI54" s="201"/>
      <c r="AJ54" s="201"/>
      <c r="AK54" s="202"/>
    </row>
    <row r="55" spans="1:37" ht="12.75" customHeight="1">
      <c r="A55" s="68">
        <v>43433</v>
      </c>
      <c r="B55" s="4">
        <v>11</v>
      </c>
      <c r="C55" s="4">
        <v>11</v>
      </c>
      <c r="D55" s="34">
        <f t="shared" si="5"/>
        <v>238.81</v>
      </c>
      <c r="E55" s="37">
        <v>3</v>
      </c>
      <c r="F55" s="37">
        <v>7</v>
      </c>
      <c r="G55" s="34">
        <f t="shared" si="6"/>
        <v>71.81</v>
      </c>
      <c r="H55" s="37">
        <v>1</v>
      </c>
      <c r="I55" s="37">
        <v>7</v>
      </c>
      <c r="J55" s="34">
        <f t="shared" si="7"/>
        <v>31.729999999999997</v>
      </c>
      <c r="K55" s="4">
        <v>9</v>
      </c>
      <c r="L55" s="4">
        <v>1</v>
      </c>
      <c r="M55" s="3">
        <f t="shared" si="8"/>
        <v>182.03</v>
      </c>
      <c r="N55" s="3">
        <f t="shared" si="4"/>
        <v>342.35</v>
      </c>
      <c r="O55" s="60">
        <v>25.05</v>
      </c>
      <c r="P55" s="61">
        <v>38.409999999999997</v>
      </c>
      <c r="Q55" s="49">
        <v>37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120</v>
      </c>
      <c r="AE55" s="49">
        <v>30</v>
      </c>
      <c r="AF55" s="200"/>
      <c r="AG55" s="201"/>
      <c r="AH55" s="201"/>
      <c r="AI55" s="201"/>
      <c r="AJ55" s="201"/>
      <c r="AK55" s="202"/>
    </row>
    <row r="56" spans="1:37" ht="12.75" customHeight="1">
      <c r="A56" s="68">
        <v>43434</v>
      </c>
      <c r="B56" s="4">
        <v>11</v>
      </c>
      <c r="C56" s="4">
        <v>11</v>
      </c>
      <c r="D56" s="34">
        <f t="shared" si="5"/>
        <v>238.81</v>
      </c>
      <c r="E56" s="37">
        <v>5</v>
      </c>
      <c r="F56" s="37">
        <v>2</v>
      </c>
      <c r="G56" s="34">
        <f t="shared" si="6"/>
        <v>103.53999999999999</v>
      </c>
      <c r="H56" s="37">
        <v>1</v>
      </c>
      <c r="I56" s="37">
        <v>7</v>
      </c>
      <c r="J56" s="34">
        <f t="shared" si="7"/>
        <v>31.729999999999997</v>
      </c>
      <c r="K56" s="4">
        <v>4</v>
      </c>
      <c r="L56" s="4">
        <v>4</v>
      </c>
      <c r="M56" s="3">
        <f t="shared" si="8"/>
        <v>86.84</v>
      </c>
      <c r="N56" s="3">
        <f t="shared" si="4"/>
        <v>374.08000000000004</v>
      </c>
      <c r="O56" s="60">
        <v>31.73</v>
      </c>
      <c r="P56" s="61">
        <v>44.81</v>
      </c>
      <c r="Q56" s="49">
        <v>14</v>
      </c>
      <c r="R56" s="71"/>
      <c r="S56" s="63"/>
      <c r="T56" s="78"/>
      <c r="U56" s="78"/>
      <c r="V56" s="78"/>
      <c r="W56" s="78"/>
      <c r="X56" s="78"/>
      <c r="Y56" s="101">
        <v>407696</v>
      </c>
      <c r="Z56" s="70">
        <v>140</v>
      </c>
      <c r="AA56" s="49"/>
      <c r="AB56" s="49"/>
      <c r="AC56" s="52"/>
      <c r="AD56" s="49">
        <v>120</v>
      </c>
      <c r="AE56" s="49">
        <v>140</v>
      </c>
      <c r="AF56" s="200"/>
      <c r="AG56" s="201"/>
      <c r="AH56" s="201"/>
      <c r="AI56" s="201"/>
      <c r="AJ56" s="201"/>
      <c r="AK56" s="202"/>
    </row>
    <row r="57" spans="1:37" ht="12.75" customHeight="1">
      <c r="A57" s="6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845.01999999999987</v>
      </c>
      <c r="P59" s="46">
        <f>SUM(P28:P58)</f>
        <v>1113.7200000000003</v>
      </c>
      <c r="Q59" s="47">
        <f>SUM(Q28:Q58)</f>
        <v>309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5" zoomScale="80" zoomScaleNormal="80" workbookViewId="0">
      <selection activeCell="M44" sqref="M44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121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2018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6"/>
      <c r="AG25" s="116"/>
      <c r="AH25" s="116"/>
      <c r="AI25" s="116"/>
      <c r="AJ25" s="116"/>
      <c r="AK25" s="117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43435</v>
      </c>
      <c r="B27" s="4">
        <v>11</v>
      </c>
      <c r="C27" s="34">
        <v>11</v>
      </c>
      <c r="D27" s="4">
        <f>(B27*12+C27)*1.67</f>
        <v>238.81</v>
      </c>
      <c r="E27" s="4">
        <v>6</v>
      </c>
      <c r="F27" s="34">
        <v>4</v>
      </c>
      <c r="G27" s="48">
        <f>(E27*12+F27)*1.67</f>
        <v>126.91999999999999</v>
      </c>
      <c r="H27" s="4">
        <v>1</v>
      </c>
      <c r="I27" s="3">
        <v>7</v>
      </c>
      <c r="J27" s="3">
        <f>(H27*12+I27)*1.67</f>
        <v>31.729999999999997</v>
      </c>
      <c r="K27" s="52">
        <v>6</v>
      </c>
      <c r="L27" s="61">
        <v>5</v>
      </c>
      <c r="M27" s="49">
        <f>(K27*12+L27)*1.67</f>
        <v>128.59</v>
      </c>
      <c r="N27" s="103">
        <f>D27+G27+J27</f>
        <v>397.46000000000004</v>
      </c>
      <c r="O27" s="52">
        <v>23.38</v>
      </c>
      <c r="P27" s="77">
        <v>41.75</v>
      </c>
      <c r="Q27" s="77">
        <v>35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120</v>
      </c>
      <c r="AE27" s="49">
        <v>365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43436</v>
      </c>
      <c r="B28" s="4">
        <v>11</v>
      </c>
      <c r="C28" s="4">
        <v>11</v>
      </c>
      <c r="D28" s="34">
        <f t="shared" ref="D28:D41" si="0">(B28*12+C28)*1.67</f>
        <v>238.81</v>
      </c>
      <c r="E28" s="4">
        <v>7</v>
      </c>
      <c r="F28" s="4">
        <v>7</v>
      </c>
      <c r="G28" s="34">
        <f t="shared" ref="G28:G41" si="1">(E28*12+F28)*1.67</f>
        <v>151.97</v>
      </c>
      <c r="H28" s="4">
        <v>1</v>
      </c>
      <c r="I28" s="4">
        <v>7</v>
      </c>
      <c r="J28" s="34">
        <f t="shared" ref="J28:J41" si="2">(H28*12+I28)*1.67</f>
        <v>31.729999999999997</v>
      </c>
      <c r="K28" s="48">
        <v>7</v>
      </c>
      <c r="L28" s="4">
        <v>7</v>
      </c>
      <c r="M28" s="3">
        <f t="shared" ref="M28:M41" si="3">(K28*12+L28)*1.67</f>
        <v>151.97</v>
      </c>
      <c r="N28" s="3">
        <f t="shared" ref="N28:N57" si="4">D28+G28+J28</f>
        <v>422.51</v>
      </c>
      <c r="O28" s="60">
        <v>25.05</v>
      </c>
      <c r="P28" s="61">
        <v>23.38</v>
      </c>
      <c r="Q28" s="49">
        <v>35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120</v>
      </c>
      <c r="AE28" s="52">
        <v>60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43437</v>
      </c>
      <c r="B29" s="36">
        <v>11</v>
      </c>
      <c r="C29" s="36">
        <v>11</v>
      </c>
      <c r="D29" s="34">
        <f t="shared" si="0"/>
        <v>238.81</v>
      </c>
      <c r="E29" s="37">
        <v>9</v>
      </c>
      <c r="F29" s="37">
        <v>3</v>
      </c>
      <c r="G29" s="34">
        <f t="shared" si="1"/>
        <v>185.37</v>
      </c>
      <c r="H29" s="37">
        <v>1</v>
      </c>
      <c r="I29" s="37">
        <v>7</v>
      </c>
      <c r="J29" s="34">
        <f t="shared" si="2"/>
        <v>31.729999999999997</v>
      </c>
      <c r="K29" s="4">
        <v>10</v>
      </c>
      <c r="L29" s="4">
        <v>9</v>
      </c>
      <c r="M29" s="3">
        <f t="shared" si="3"/>
        <v>215.42999999999998</v>
      </c>
      <c r="N29" s="3">
        <f t="shared" si="4"/>
        <v>455.91</v>
      </c>
      <c r="O29" s="60">
        <v>33.4</v>
      </c>
      <c r="P29" s="61">
        <v>63.46</v>
      </c>
      <c r="Q29" s="49">
        <v>35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120</v>
      </c>
      <c r="AE29" s="49">
        <v>30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43438</v>
      </c>
      <c r="B30" s="36">
        <v>11</v>
      </c>
      <c r="C30" s="36">
        <v>11</v>
      </c>
      <c r="D30" s="34">
        <f t="shared" si="0"/>
        <v>238.81</v>
      </c>
      <c r="E30" s="37">
        <v>11</v>
      </c>
      <c r="F30" s="37">
        <v>2</v>
      </c>
      <c r="G30" s="34">
        <f t="shared" si="1"/>
        <v>223.78</v>
      </c>
      <c r="H30" s="37">
        <v>1</v>
      </c>
      <c r="I30" s="37">
        <v>7</v>
      </c>
      <c r="J30" s="34">
        <f t="shared" si="2"/>
        <v>31.729999999999997</v>
      </c>
      <c r="K30" s="4">
        <v>13</v>
      </c>
      <c r="L30" s="4">
        <v>2</v>
      </c>
      <c r="M30" s="3">
        <f t="shared" si="3"/>
        <v>263.86</v>
      </c>
      <c r="N30" s="3">
        <f t="shared" si="4"/>
        <v>494.32000000000005</v>
      </c>
      <c r="O30" s="60">
        <v>38.409999999999997</v>
      </c>
      <c r="P30" s="61">
        <v>48.43</v>
      </c>
      <c r="Q30" s="49">
        <v>35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120</v>
      </c>
      <c r="AE30" s="49">
        <v>30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43439</v>
      </c>
      <c r="B31" s="36">
        <v>11</v>
      </c>
      <c r="C31" s="36">
        <v>11</v>
      </c>
      <c r="D31" s="34">
        <f t="shared" si="0"/>
        <v>238.81</v>
      </c>
      <c r="E31" s="37">
        <v>2</v>
      </c>
      <c r="F31" s="37">
        <v>7</v>
      </c>
      <c r="G31" s="34">
        <f t="shared" si="1"/>
        <v>51.769999999999996</v>
      </c>
      <c r="H31" s="37">
        <v>3</v>
      </c>
      <c r="I31" s="37">
        <v>1</v>
      </c>
      <c r="J31" s="34">
        <f t="shared" si="2"/>
        <v>61.79</v>
      </c>
      <c r="K31" s="4">
        <v>8</v>
      </c>
      <c r="L31" s="4">
        <v>4</v>
      </c>
      <c r="M31" s="3">
        <f>(K31*12+L31)*1.67</f>
        <v>167</v>
      </c>
      <c r="N31" s="3">
        <f t="shared" si="4"/>
        <v>352.37</v>
      </c>
      <c r="O31" s="60">
        <v>30.06</v>
      </c>
      <c r="P31" s="61">
        <v>43.14</v>
      </c>
      <c r="Q31" s="49">
        <v>28</v>
      </c>
      <c r="R31" s="71">
        <v>43439</v>
      </c>
      <c r="S31" s="49">
        <v>12745565</v>
      </c>
      <c r="T31" s="78">
        <v>11</v>
      </c>
      <c r="U31" s="78">
        <v>2</v>
      </c>
      <c r="V31" s="78">
        <v>2</v>
      </c>
      <c r="W31" s="78">
        <v>7</v>
      </c>
      <c r="X31" s="78">
        <v>171</v>
      </c>
      <c r="Y31" s="70">
        <v>407634</v>
      </c>
      <c r="Z31" s="49">
        <v>140</v>
      </c>
      <c r="AA31" s="49"/>
      <c r="AB31" s="52"/>
      <c r="AC31" s="76"/>
      <c r="AD31" s="49">
        <v>120</v>
      </c>
      <c r="AE31" s="49">
        <v>30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43440</v>
      </c>
      <c r="B32" s="36">
        <v>3</v>
      </c>
      <c r="C32" s="36">
        <v>3</v>
      </c>
      <c r="D32" s="34">
        <f t="shared" si="0"/>
        <v>65.13</v>
      </c>
      <c r="E32" s="37">
        <v>2</v>
      </c>
      <c r="F32" s="37">
        <v>7</v>
      </c>
      <c r="G32" s="34">
        <f t="shared" si="1"/>
        <v>51.769999999999996</v>
      </c>
      <c r="H32" s="37">
        <v>4</v>
      </c>
      <c r="I32" s="37">
        <v>6</v>
      </c>
      <c r="J32" s="34">
        <f t="shared" si="2"/>
        <v>90.179999999999993</v>
      </c>
      <c r="K32" s="4">
        <v>3</v>
      </c>
      <c r="L32" s="4">
        <v>7</v>
      </c>
      <c r="M32" s="3">
        <f t="shared" si="3"/>
        <v>71.81</v>
      </c>
      <c r="N32" s="3">
        <f t="shared" si="4"/>
        <v>207.07999999999998</v>
      </c>
      <c r="O32" s="60">
        <v>28.39</v>
      </c>
      <c r="P32" s="61">
        <v>44.81</v>
      </c>
      <c r="Q32" s="49">
        <v>21</v>
      </c>
      <c r="R32" s="71">
        <v>43440</v>
      </c>
      <c r="S32" s="49">
        <v>12744579</v>
      </c>
      <c r="T32" s="78">
        <v>12</v>
      </c>
      <c r="U32" s="78">
        <v>2</v>
      </c>
      <c r="V32" s="78">
        <v>3</v>
      </c>
      <c r="W32" s="78">
        <v>3</v>
      </c>
      <c r="X32" s="78">
        <v>178</v>
      </c>
      <c r="Y32" s="70">
        <v>407758</v>
      </c>
      <c r="Z32" s="49">
        <v>140</v>
      </c>
      <c r="AA32" s="49"/>
      <c r="AB32" s="52"/>
      <c r="AC32" s="76"/>
      <c r="AD32" s="49">
        <v>120</v>
      </c>
      <c r="AE32" s="49">
        <v>30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43441</v>
      </c>
      <c r="B33" s="4">
        <v>3</v>
      </c>
      <c r="C33" s="4">
        <v>3</v>
      </c>
      <c r="D33" s="34">
        <f t="shared" si="0"/>
        <v>65.13</v>
      </c>
      <c r="E33" s="37">
        <v>2</v>
      </c>
      <c r="F33" s="37">
        <v>7</v>
      </c>
      <c r="G33" s="34">
        <f t="shared" si="1"/>
        <v>51.769999999999996</v>
      </c>
      <c r="H33" s="37">
        <v>5</v>
      </c>
      <c r="I33" s="37">
        <v>9</v>
      </c>
      <c r="J33" s="34">
        <f t="shared" si="2"/>
        <v>115.22999999999999</v>
      </c>
      <c r="K33" s="4">
        <v>5</v>
      </c>
      <c r="L33" s="4">
        <v>6</v>
      </c>
      <c r="M33" s="3">
        <f>(K33*12+L33)*1.67</f>
        <v>110.22</v>
      </c>
      <c r="N33" s="3">
        <f t="shared" si="4"/>
        <v>232.13</v>
      </c>
      <c r="O33" s="60">
        <v>25.05</v>
      </c>
      <c r="P33" s="61">
        <v>38.409999999999997</v>
      </c>
      <c r="Q33" s="49">
        <v>18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120</v>
      </c>
      <c r="AE33" s="49">
        <v>30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43442</v>
      </c>
      <c r="B34" s="4">
        <v>3</v>
      </c>
      <c r="C34" s="4">
        <v>3</v>
      </c>
      <c r="D34" s="34">
        <f t="shared" si="0"/>
        <v>65.13</v>
      </c>
      <c r="E34" s="37">
        <v>2</v>
      </c>
      <c r="F34" s="37">
        <v>7</v>
      </c>
      <c r="G34" s="34">
        <f t="shared" si="1"/>
        <v>51.769999999999996</v>
      </c>
      <c r="H34" s="37">
        <v>7</v>
      </c>
      <c r="I34" s="37">
        <v>2</v>
      </c>
      <c r="J34" s="34">
        <f t="shared" si="2"/>
        <v>143.62</v>
      </c>
      <c r="K34" s="4">
        <v>7</v>
      </c>
      <c r="L34" s="4">
        <v>7</v>
      </c>
      <c r="M34" s="3">
        <f t="shared" si="3"/>
        <v>151.97</v>
      </c>
      <c r="N34" s="3">
        <f t="shared" si="4"/>
        <v>260.52</v>
      </c>
      <c r="O34" s="60">
        <v>28.39</v>
      </c>
      <c r="P34" s="61">
        <v>41.75</v>
      </c>
      <c r="Q34" s="49">
        <v>11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120</v>
      </c>
      <c r="AE34" s="49">
        <v>30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43443</v>
      </c>
      <c r="B35" s="4">
        <v>3</v>
      </c>
      <c r="C35" s="4">
        <v>3</v>
      </c>
      <c r="D35" s="34">
        <f t="shared" si="0"/>
        <v>65.13</v>
      </c>
      <c r="E35" s="37">
        <v>2</v>
      </c>
      <c r="F35" s="37">
        <v>7</v>
      </c>
      <c r="G35" s="34">
        <f t="shared" si="1"/>
        <v>51.769999999999996</v>
      </c>
      <c r="H35" s="37">
        <v>8</v>
      </c>
      <c r="I35" s="37">
        <v>10</v>
      </c>
      <c r="J35" s="34">
        <f t="shared" si="2"/>
        <v>177.01999999999998</v>
      </c>
      <c r="K35" s="4">
        <v>9</v>
      </c>
      <c r="L35" s="4">
        <v>11</v>
      </c>
      <c r="M35" s="3">
        <f t="shared" si="3"/>
        <v>198.73</v>
      </c>
      <c r="N35" s="3">
        <f t="shared" si="4"/>
        <v>293.91999999999996</v>
      </c>
      <c r="O35" s="60">
        <v>33.4</v>
      </c>
      <c r="P35" s="61">
        <v>46.76</v>
      </c>
      <c r="Q35" s="49">
        <v>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120</v>
      </c>
      <c r="AE35" s="49">
        <v>185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43444</v>
      </c>
      <c r="B36" s="4">
        <v>3</v>
      </c>
      <c r="C36" s="4">
        <v>3</v>
      </c>
      <c r="D36" s="34">
        <f t="shared" si="0"/>
        <v>65.13</v>
      </c>
      <c r="E36" s="37">
        <v>2</v>
      </c>
      <c r="F36" s="37">
        <v>7</v>
      </c>
      <c r="G36" s="34">
        <f t="shared" si="1"/>
        <v>51.769999999999996</v>
      </c>
      <c r="H36" s="37">
        <v>10</v>
      </c>
      <c r="I36" s="37">
        <v>2</v>
      </c>
      <c r="J36" s="34">
        <f t="shared" si="2"/>
        <v>203.73999999999998</v>
      </c>
      <c r="K36" s="4">
        <v>4</v>
      </c>
      <c r="L36" s="4">
        <v>6</v>
      </c>
      <c r="M36" s="3">
        <f t="shared" si="3"/>
        <v>90.179999999999993</v>
      </c>
      <c r="N36" s="3">
        <f t="shared" si="4"/>
        <v>320.64</v>
      </c>
      <c r="O36" s="60">
        <v>26.72</v>
      </c>
      <c r="P36" s="61">
        <v>31.73</v>
      </c>
      <c r="Q36" s="49">
        <v>0</v>
      </c>
      <c r="R36" s="71"/>
      <c r="S36" s="49"/>
      <c r="T36" s="78"/>
      <c r="U36" s="78"/>
      <c r="V36" s="78"/>
      <c r="W36" s="78"/>
      <c r="X36" s="78"/>
      <c r="Y36" s="49">
        <v>407778</v>
      </c>
      <c r="Z36" s="49">
        <v>140</v>
      </c>
      <c r="AA36" s="49"/>
      <c r="AB36" s="49"/>
      <c r="AC36" s="76"/>
      <c r="AD36" s="49">
        <v>120</v>
      </c>
      <c r="AE36" s="49">
        <v>240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43445</v>
      </c>
      <c r="B37" s="4">
        <v>3</v>
      </c>
      <c r="C37" s="4">
        <v>3</v>
      </c>
      <c r="D37" s="34">
        <f t="shared" si="0"/>
        <v>65.13</v>
      </c>
      <c r="E37" s="37">
        <v>2</v>
      </c>
      <c r="F37" s="37">
        <v>7</v>
      </c>
      <c r="G37" s="34">
        <f t="shared" si="1"/>
        <v>51.769999999999996</v>
      </c>
      <c r="H37" s="37">
        <v>11</v>
      </c>
      <c r="I37" s="37">
        <v>2</v>
      </c>
      <c r="J37" s="34">
        <f t="shared" si="2"/>
        <v>223.78</v>
      </c>
      <c r="K37" s="4">
        <v>6</v>
      </c>
      <c r="L37" s="4">
        <v>6</v>
      </c>
      <c r="M37" s="3">
        <f t="shared" si="3"/>
        <v>130.26</v>
      </c>
      <c r="N37" s="3">
        <f t="shared" si="4"/>
        <v>340.68</v>
      </c>
      <c r="O37" s="60">
        <v>20.04</v>
      </c>
      <c r="P37" s="61">
        <v>40.08</v>
      </c>
      <c r="Q37" s="49">
        <v>9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120</v>
      </c>
      <c r="AE37" s="49">
        <v>200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43446</v>
      </c>
      <c r="B38" s="4">
        <v>3</v>
      </c>
      <c r="C38" s="4">
        <v>3</v>
      </c>
      <c r="D38" s="34">
        <f t="shared" si="0"/>
        <v>65.13</v>
      </c>
      <c r="E38" s="37">
        <v>3</v>
      </c>
      <c r="F38" s="37">
        <v>10</v>
      </c>
      <c r="G38" s="34">
        <f t="shared" si="1"/>
        <v>76.819999999999993</v>
      </c>
      <c r="H38" s="37">
        <v>11</v>
      </c>
      <c r="I38" s="37">
        <v>2</v>
      </c>
      <c r="J38" s="34">
        <f t="shared" si="2"/>
        <v>223.78</v>
      </c>
      <c r="K38" s="4">
        <v>8</v>
      </c>
      <c r="L38" s="4">
        <v>7</v>
      </c>
      <c r="M38" s="3">
        <f t="shared" si="3"/>
        <v>172.01</v>
      </c>
      <c r="N38" s="3">
        <f t="shared" si="4"/>
        <v>365.73</v>
      </c>
      <c r="O38" s="60">
        <v>25.05</v>
      </c>
      <c r="P38" s="61">
        <v>41.75</v>
      </c>
      <c r="Q38" s="49">
        <v>27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120</v>
      </c>
      <c r="AE38" s="49">
        <v>200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43447</v>
      </c>
      <c r="B39" s="4">
        <v>3</v>
      </c>
      <c r="C39" s="4">
        <v>3</v>
      </c>
      <c r="D39" s="34">
        <f t="shared" si="0"/>
        <v>65.13</v>
      </c>
      <c r="E39" s="37">
        <v>5</v>
      </c>
      <c r="F39" s="37">
        <v>1</v>
      </c>
      <c r="G39" s="34">
        <f t="shared" si="1"/>
        <v>101.86999999999999</v>
      </c>
      <c r="H39" s="37">
        <v>11</v>
      </c>
      <c r="I39" s="37">
        <v>2</v>
      </c>
      <c r="J39" s="34">
        <f t="shared" si="2"/>
        <v>223.78</v>
      </c>
      <c r="K39" s="4">
        <v>4</v>
      </c>
      <c r="L39" s="4">
        <v>4</v>
      </c>
      <c r="M39" s="3">
        <f t="shared" si="3"/>
        <v>86.84</v>
      </c>
      <c r="N39" s="3">
        <f t="shared" si="4"/>
        <v>390.78</v>
      </c>
      <c r="O39" s="60">
        <v>25.05</v>
      </c>
      <c r="P39" s="61">
        <v>56.83</v>
      </c>
      <c r="Q39" s="49">
        <v>9</v>
      </c>
      <c r="R39" s="71"/>
      <c r="S39" s="49"/>
      <c r="T39" s="78"/>
      <c r="U39" s="78"/>
      <c r="V39" s="78"/>
      <c r="W39" s="78"/>
      <c r="X39" s="78"/>
      <c r="Y39" s="49">
        <v>407678</v>
      </c>
      <c r="Z39" s="49">
        <v>140</v>
      </c>
      <c r="AA39" s="49"/>
      <c r="AB39" s="49"/>
      <c r="AC39" s="76"/>
      <c r="AD39" s="49">
        <v>120</v>
      </c>
      <c r="AE39" s="49">
        <v>30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43448</v>
      </c>
      <c r="B40" s="4">
        <v>3</v>
      </c>
      <c r="C40" s="4">
        <v>3</v>
      </c>
      <c r="D40" s="34">
        <f t="shared" si="0"/>
        <v>65.13</v>
      </c>
      <c r="E40" s="37">
        <v>6</v>
      </c>
      <c r="F40" s="37">
        <v>5</v>
      </c>
      <c r="G40" s="34">
        <f t="shared" si="1"/>
        <v>128.59</v>
      </c>
      <c r="H40" s="37">
        <v>11</v>
      </c>
      <c r="I40" s="37">
        <v>2</v>
      </c>
      <c r="J40" s="34">
        <f t="shared" si="2"/>
        <v>223.78</v>
      </c>
      <c r="K40" s="4">
        <v>6</v>
      </c>
      <c r="L40" s="4">
        <v>5</v>
      </c>
      <c r="M40" s="3">
        <f t="shared" si="3"/>
        <v>128.59</v>
      </c>
      <c r="N40" s="3">
        <f t="shared" si="4"/>
        <v>417.5</v>
      </c>
      <c r="O40" s="60">
        <v>26.72</v>
      </c>
      <c r="P40" s="61">
        <v>41.75</v>
      </c>
      <c r="Q40" s="49">
        <v>5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120</v>
      </c>
      <c r="AE40" s="49">
        <v>30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43449</v>
      </c>
      <c r="B41" s="4">
        <v>3</v>
      </c>
      <c r="C41" s="4">
        <v>3</v>
      </c>
      <c r="D41" s="34">
        <f t="shared" si="0"/>
        <v>65.13</v>
      </c>
      <c r="E41" s="37">
        <v>8</v>
      </c>
      <c r="F41" s="37">
        <v>3</v>
      </c>
      <c r="G41" s="34">
        <f t="shared" si="1"/>
        <v>165.32999999999998</v>
      </c>
      <c r="H41" s="37">
        <v>11</v>
      </c>
      <c r="I41" s="37">
        <v>2</v>
      </c>
      <c r="J41" s="34">
        <f t="shared" si="2"/>
        <v>223.78</v>
      </c>
      <c r="K41" s="4">
        <v>9</v>
      </c>
      <c r="L41" s="4">
        <v>0</v>
      </c>
      <c r="M41" s="3">
        <f t="shared" si="3"/>
        <v>180.35999999999999</v>
      </c>
      <c r="N41" s="3">
        <f t="shared" si="4"/>
        <v>454.24</v>
      </c>
      <c r="O41" s="60">
        <v>36.74</v>
      </c>
      <c r="P41" s="61">
        <v>51.77</v>
      </c>
      <c r="Q41" s="49">
        <v>5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120</v>
      </c>
      <c r="AE41" s="49">
        <v>30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43450</v>
      </c>
      <c r="B42" s="4">
        <v>3</v>
      </c>
      <c r="C42" s="4">
        <v>3</v>
      </c>
      <c r="D42" s="34">
        <f>(B42*12+C42)*1.67</f>
        <v>65.13</v>
      </c>
      <c r="E42" s="37">
        <v>9</v>
      </c>
      <c r="F42" s="37">
        <v>8</v>
      </c>
      <c r="G42" s="34">
        <f>(E42*12+F42)*1.67</f>
        <v>193.72</v>
      </c>
      <c r="H42" s="37">
        <v>2</v>
      </c>
      <c r="I42" s="37">
        <v>8</v>
      </c>
      <c r="J42" s="34">
        <f>(H42*12+I42)*1.67</f>
        <v>53.44</v>
      </c>
      <c r="K42" s="4">
        <v>10</v>
      </c>
      <c r="L42" s="4">
        <v>10</v>
      </c>
      <c r="M42" s="3">
        <f>(K42*12+L42)*1.67</f>
        <v>217.1</v>
      </c>
      <c r="N42" s="3">
        <f t="shared" si="4"/>
        <v>312.29000000000002</v>
      </c>
      <c r="O42" s="60">
        <v>28.39</v>
      </c>
      <c r="P42" s="61">
        <v>36.74</v>
      </c>
      <c r="Q42" s="49">
        <v>4</v>
      </c>
      <c r="R42" s="71">
        <v>43450</v>
      </c>
      <c r="S42" s="49">
        <v>12751977</v>
      </c>
      <c r="T42" s="78">
        <v>11</v>
      </c>
      <c r="U42" s="78">
        <v>2</v>
      </c>
      <c r="V42" s="78">
        <v>2</v>
      </c>
      <c r="W42" s="78">
        <v>8</v>
      </c>
      <c r="X42" s="78">
        <v>170</v>
      </c>
      <c r="Y42" s="49"/>
      <c r="Z42" s="49"/>
      <c r="AA42" s="49"/>
      <c r="AB42" s="49"/>
      <c r="AC42" s="76"/>
      <c r="AD42" s="49">
        <v>120</v>
      </c>
      <c r="AE42" s="49">
        <v>30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43451</v>
      </c>
      <c r="B43" s="4">
        <v>3</v>
      </c>
      <c r="C43" s="4">
        <v>3</v>
      </c>
      <c r="D43" s="34">
        <f t="shared" ref="D43:D57" si="5">(B43*12+C43)*1.67</f>
        <v>65.13</v>
      </c>
      <c r="E43" s="37">
        <v>10</v>
      </c>
      <c r="F43" s="37">
        <v>6</v>
      </c>
      <c r="G43" s="34">
        <f t="shared" ref="G43:G57" si="6">(E43*12+F43)*1.67</f>
        <v>210.42</v>
      </c>
      <c r="H43" s="37">
        <v>2</v>
      </c>
      <c r="I43" s="37">
        <v>8</v>
      </c>
      <c r="J43" s="34">
        <f t="shared" ref="J43:J57" si="7">(H43*12+I43)*1.67</f>
        <v>53.44</v>
      </c>
      <c r="K43" s="4">
        <v>6</v>
      </c>
      <c r="L43" s="4">
        <v>1</v>
      </c>
      <c r="M43" s="3">
        <f t="shared" ref="M43:M57" si="8">(K43*12+L43)*1.67</f>
        <v>121.91</v>
      </c>
      <c r="N43" s="3">
        <f t="shared" si="4"/>
        <v>328.98999999999995</v>
      </c>
      <c r="O43" s="60">
        <v>16.7</v>
      </c>
      <c r="P43" s="61">
        <v>45.09</v>
      </c>
      <c r="Q43" s="49">
        <v>5</v>
      </c>
      <c r="R43" s="71"/>
      <c r="S43" s="49"/>
      <c r="T43" s="78"/>
      <c r="U43" s="78"/>
      <c r="V43" s="78"/>
      <c r="W43" s="78"/>
      <c r="X43" s="78"/>
      <c r="Y43" s="49">
        <v>407815</v>
      </c>
      <c r="Z43" s="49">
        <v>140</v>
      </c>
      <c r="AA43" s="49"/>
      <c r="AB43" s="49"/>
      <c r="AC43" s="76"/>
      <c r="AD43" s="49">
        <v>120</v>
      </c>
      <c r="AE43" s="49">
        <v>30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43452</v>
      </c>
      <c r="B44" s="4">
        <v>3</v>
      </c>
      <c r="C44" s="4">
        <v>3</v>
      </c>
      <c r="D44" s="34">
        <f t="shared" si="5"/>
        <v>65.13</v>
      </c>
      <c r="E44" s="37">
        <v>11</v>
      </c>
      <c r="F44" s="37">
        <v>6</v>
      </c>
      <c r="G44" s="34">
        <f t="shared" si="6"/>
        <v>230.45999999999998</v>
      </c>
      <c r="H44" s="37">
        <v>2</v>
      </c>
      <c r="I44" s="37">
        <v>8</v>
      </c>
      <c r="J44" s="34">
        <f t="shared" si="7"/>
        <v>53.44</v>
      </c>
      <c r="K44" s="4">
        <v>8</v>
      </c>
      <c r="L44" s="4">
        <v>5</v>
      </c>
      <c r="M44" s="3">
        <f t="shared" si="8"/>
        <v>168.67</v>
      </c>
      <c r="N44" s="3">
        <f t="shared" si="4"/>
        <v>349.03</v>
      </c>
      <c r="O44" s="60">
        <v>20.04</v>
      </c>
      <c r="P44" s="61">
        <v>46.76</v>
      </c>
      <c r="Q44" s="49">
        <v>3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120</v>
      </c>
      <c r="AE44" s="49">
        <v>30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43453</v>
      </c>
      <c r="B45" s="4">
        <v>3</v>
      </c>
      <c r="C45" s="4">
        <v>3</v>
      </c>
      <c r="D45" s="34">
        <f t="shared" si="5"/>
        <v>65.13</v>
      </c>
      <c r="E45" s="37">
        <v>11</v>
      </c>
      <c r="F45" s="37">
        <v>6</v>
      </c>
      <c r="G45" s="34">
        <f t="shared" si="6"/>
        <v>230.45999999999998</v>
      </c>
      <c r="H45" s="37">
        <v>4</v>
      </c>
      <c r="I45" s="37">
        <v>0</v>
      </c>
      <c r="J45" s="34">
        <f t="shared" si="7"/>
        <v>80.16</v>
      </c>
      <c r="K45" s="4">
        <v>10</v>
      </c>
      <c r="L45" s="4">
        <v>7</v>
      </c>
      <c r="M45" s="3">
        <f t="shared" si="8"/>
        <v>212.09</v>
      </c>
      <c r="N45" s="3">
        <f t="shared" si="4"/>
        <v>375.75</v>
      </c>
      <c r="O45" s="60">
        <v>26.72</v>
      </c>
      <c r="P45" s="61">
        <v>43.42</v>
      </c>
      <c r="Q45" s="49">
        <v>4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120</v>
      </c>
      <c r="AE45" s="49">
        <v>30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43454</v>
      </c>
      <c r="B46" s="4">
        <v>3</v>
      </c>
      <c r="C46" s="4">
        <v>3</v>
      </c>
      <c r="D46" s="34">
        <f t="shared" si="5"/>
        <v>65.13</v>
      </c>
      <c r="E46" s="37">
        <v>11</v>
      </c>
      <c r="F46" s="37">
        <v>6</v>
      </c>
      <c r="G46" s="34">
        <f t="shared" si="6"/>
        <v>230.45999999999998</v>
      </c>
      <c r="H46" s="37">
        <v>5</v>
      </c>
      <c r="I46" s="37">
        <v>3</v>
      </c>
      <c r="J46" s="34">
        <f t="shared" si="7"/>
        <v>105.21</v>
      </c>
      <c r="K46" s="4">
        <v>5</v>
      </c>
      <c r="L46" s="4">
        <v>6</v>
      </c>
      <c r="M46" s="3">
        <f t="shared" si="8"/>
        <v>110.22</v>
      </c>
      <c r="N46" s="3">
        <f>D46+G46+J46</f>
        <v>400.79999999999995</v>
      </c>
      <c r="O46" s="60">
        <v>25.05</v>
      </c>
      <c r="P46" s="61">
        <v>38.130000000000003</v>
      </c>
      <c r="Q46" s="49">
        <v>0</v>
      </c>
      <c r="R46" s="71"/>
      <c r="S46" s="49"/>
      <c r="T46" s="78"/>
      <c r="U46" s="78"/>
      <c r="V46" s="78"/>
      <c r="W46" s="78"/>
      <c r="X46" s="78"/>
      <c r="Y46" s="49">
        <v>407858</v>
      </c>
      <c r="Z46" s="49">
        <v>140</v>
      </c>
      <c r="AA46" s="49"/>
      <c r="AB46" s="49"/>
      <c r="AC46" s="76"/>
      <c r="AD46" s="49">
        <v>120</v>
      </c>
      <c r="AE46" s="49">
        <v>30</v>
      </c>
      <c r="AF46" s="200"/>
      <c r="AG46" s="201"/>
      <c r="AH46" s="201"/>
      <c r="AI46" s="201"/>
      <c r="AJ46" s="201"/>
      <c r="AK46" s="202"/>
    </row>
    <row r="47" spans="1:37" ht="12.75" customHeight="1">
      <c r="A47" s="118">
        <v>43455</v>
      </c>
      <c r="B47" s="4">
        <v>3</v>
      </c>
      <c r="C47" s="4">
        <v>3</v>
      </c>
      <c r="D47" s="34">
        <f t="shared" si="5"/>
        <v>65.13</v>
      </c>
      <c r="E47" s="37">
        <v>3</v>
      </c>
      <c r="F47" s="37">
        <v>0</v>
      </c>
      <c r="G47" s="34">
        <f t="shared" si="6"/>
        <v>60.12</v>
      </c>
      <c r="H47" s="37">
        <v>6</v>
      </c>
      <c r="I47" s="37">
        <v>3</v>
      </c>
      <c r="J47" s="34">
        <f t="shared" si="7"/>
        <v>125.25</v>
      </c>
      <c r="K47" s="4">
        <v>6</v>
      </c>
      <c r="L47" s="4">
        <v>7</v>
      </c>
      <c r="M47" s="3">
        <f t="shared" si="8"/>
        <v>131.93</v>
      </c>
      <c r="N47" s="3">
        <f t="shared" si="4"/>
        <v>250.5</v>
      </c>
      <c r="O47" s="60">
        <v>20.04</v>
      </c>
      <c r="P47" s="61">
        <v>21.71</v>
      </c>
      <c r="Q47" s="49">
        <v>0</v>
      </c>
      <c r="R47" s="71">
        <v>43455</v>
      </c>
      <c r="S47" s="49">
        <v>12759007</v>
      </c>
      <c r="T47" s="78">
        <v>11</v>
      </c>
      <c r="U47" s="78">
        <v>6</v>
      </c>
      <c r="V47" s="78">
        <v>3</v>
      </c>
      <c r="W47" s="78">
        <v>0</v>
      </c>
      <c r="X47" s="78">
        <v>170</v>
      </c>
      <c r="Y47" s="49"/>
      <c r="Z47" s="49"/>
      <c r="AA47" s="49"/>
      <c r="AB47" s="49"/>
      <c r="AC47" s="76"/>
      <c r="AD47" s="49">
        <v>120</v>
      </c>
      <c r="AE47" s="49">
        <v>30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43456</v>
      </c>
      <c r="B48" s="4">
        <v>3</v>
      </c>
      <c r="C48" s="4">
        <v>3</v>
      </c>
      <c r="D48" s="34">
        <f t="shared" si="5"/>
        <v>65.13</v>
      </c>
      <c r="E48" s="37">
        <v>3</v>
      </c>
      <c r="F48" s="37">
        <v>0</v>
      </c>
      <c r="G48" s="34">
        <f t="shared" si="6"/>
        <v>60.12</v>
      </c>
      <c r="H48" s="37">
        <v>7</v>
      </c>
      <c r="I48" s="37">
        <v>5</v>
      </c>
      <c r="J48" s="34">
        <f t="shared" si="7"/>
        <v>148.63</v>
      </c>
      <c r="K48" s="4">
        <v>8</v>
      </c>
      <c r="L48" s="4">
        <v>1</v>
      </c>
      <c r="M48" s="3">
        <f t="shared" si="8"/>
        <v>161.98999999999998</v>
      </c>
      <c r="N48" s="3">
        <f t="shared" si="4"/>
        <v>273.88</v>
      </c>
      <c r="O48" s="60">
        <v>23.38</v>
      </c>
      <c r="P48" s="61">
        <v>30.06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120</v>
      </c>
      <c r="AE48" s="49">
        <v>30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43457</v>
      </c>
      <c r="B49" s="4">
        <v>3</v>
      </c>
      <c r="C49" s="4">
        <v>3</v>
      </c>
      <c r="D49" s="34">
        <f t="shared" si="5"/>
        <v>65.13</v>
      </c>
      <c r="E49" s="37">
        <v>3</v>
      </c>
      <c r="F49" s="37">
        <v>0</v>
      </c>
      <c r="G49" s="34">
        <f t="shared" si="6"/>
        <v>60.12</v>
      </c>
      <c r="H49" s="37">
        <v>8</v>
      </c>
      <c r="I49" s="37">
        <v>3</v>
      </c>
      <c r="J49" s="34">
        <f t="shared" si="7"/>
        <v>165.32999999999998</v>
      </c>
      <c r="K49" s="4">
        <v>10</v>
      </c>
      <c r="L49" s="4">
        <v>2</v>
      </c>
      <c r="M49" s="3">
        <f t="shared" si="8"/>
        <v>203.73999999999998</v>
      </c>
      <c r="N49" s="3">
        <f t="shared" si="4"/>
        <v>290.58</v>
      </c>
      <c r="O49" s="60">
        <v>16.7</v>
      </c>
      <c r="P49" s="61">
        <v>41.75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120</v>
      </c>
      <c r="AE49" s="49">
        <v>30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43458</v>
      </c>
      <c r="B50" s="4">
        <v>3</v>
      </c>
      <c r="C50" s="4">
        <v>3</v>
      </c>
      <c r="D50" s="34">
        <f>(B50*12+C50)*1.67</f>
        <v>65.13</v>
      </c>
      <c r="E50" s="37">
        <v>3</v>
      </c>
      <c r="F50" s="37">
        <v>0</v>
      </c>
      <c r="G50" s="34">
        <f t="shared" si="6"/>
        <v>60.12</v>
      </c>
      <c r="H50" s="37">
        <v>9</v>
      </c>
      <c r="I50" s="37">
        <v>0</v>
      </c>
      <c r="J50" s="34">
        <f t="shared" si="7"/>
        <v>180.35999999999999</v>
      </c>
      <c r="K50" s="4">
        <v>5</v>
      </c>
      <c r="L50" s="4">
        <v>8</v>
      </c>
      <c r="M50" s="3">
        <f t="shared" si="8"/>
        <v>113.56</v>
      </c>
      <c r="N50" s="3">
        <f t="shared" si="4"/>
        <v>305.61</v>
      </c>
      <c r="O50" s="60">
        <v>15.03</v>
      </c>
      <c r="P50" s="61">
        <v>39.82</v>
      </c>
      <c r="Q50" s="49">
        <v>2</v>
      </c>
      <c r="R50" s="71"/>
      <c r="S50" s="49"/>
      <c r="T50" s="78"/>
      <c r="U50" s="78"/>
      <c r="V50" s="78"/>
      <c r="W50" s="78"/>
      <c r="X50" s="78"/>
      <c r="Y50" s="49">
        <v>407885</v>
      </c>
      <c r="Z50" s="49">
        <v>140</v>
      </c>
      <c r="AA50" s="49"/>
      <c r="AB50" s="49"/>
      <c r="AC50" s="76"/>
      <c r="AD50" s="49">
        <v>120</v>
      </c>
      <c r="AE50" s="49">
        <v>30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43459</v>
      </c>
      <c r="B51" s="4">
        <v>3</v>
      </c>
      <c r="C51" s="4">
        <v>3</v>
      </c>
      <c r="D51" s="34">
        <f t="shared" si="5"/>
        <v>65.13</v>
      </c>
      <c r="E51" s="37">
        <v>3</v>
      </c>
      <c r="F51" s="37">
        <v>0</v>
      </c>
      <c r="G51" s="34">
        <f t="shared" si="6"/>
        <v>60.12</v>
      </c>
      <c r="H51" s="37">
        <v>10</v>
      </c>
      <c r="I51" s="37">
        <v>4</v>
      </c>
      <c r="J51" s="34">
        <f t="shared" si="7"/>
        <v>207.07999999999998</v>
      </c>
      <c r="K51" s="4">
        <v>7</v>
      </c>
      <c r="L51" s="4">
        <v>0</v>
      </c>
      <c r="M51" s="3">
        <f>(K51*12+L51)*1.67</f>
        <v>140.28</v>
      </c>
      <c r="N51" s="3">
        <f t="shared" si="4"/>
        <v>332.33</v>
      </c>
      <c r="O51" s="60">
        <v>26.72</v>
      </c>
      <c r="P51" s="61">
        <v>26.72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120</v>
      </c>
      <c r="AE51" s="49">
        <v>30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43460</v>
      </c>
      <c r="B52" s="4">
        <v>3</v>
      </c>
      <c r="C52" s="4">
        <v>3</v>
      </c>
      <c r="D52" s="34">
        <f t="shared" si="5"/>
        <v>65.13</v>
      </c>
      <c r="E52" s="37">
        <v>4</v>
      </c>
      <c r="F52" s="37">
        <v>2</v>
      </c>
      <c r="G52" s="34">
        <f t="shared" si="6"/>
        <v>83.5</v>
      </c>
      <c r="H52" s="37">
        <v>10</v>
      </c>
      <c r="I52" s="37">
        <v>4</v>
      </c>
      <c r="J52" s="34">
        <f t="shared" si="7"/>
        <v>207.07999999999998</v>
      </c>
      <c r="K52" s="4">
        <v>9</v>
      </c>
      <c r="L52" s="4">
        <v>1</v>
      </c>
      <c r="M52" s="3">
        <f t="shared" si="8"/>
        <v>182.03</v>
      </c>
      <c r="N52" s="3">
        <f t="shared" si="4"/>
        <v>355.71</v>
      </c>
      <c r="O52" s="60">
        <v>23.38</v>
      </c>
      <c r="P52" s="61">
        <v>41.75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120</v>
      </c>
      <c r="AE52" s="49">
        <v>30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43461</v>
      </c>
      <c r="B53" s="4">
        <v>3</v>
      </c>
      <c r="C53" s="4">
        <v>3</v>
      </c>
      <c r="D53" s="34">
        <f t="shared" si="5"/>
        <v>65.13</v>
      </c>
      <c r="E53" s="37">
        <v>4</v>
      </c>
      <c r="F53" s="37">
        <v>2</v>
      </c>
      <c r="G53" s="34">
        <f t="shared" si="6"/>
        <v>83.5</v>
      </c>
      <c r="H53" s="37">
        <v>11</v>
      </c>
      <c r="I53" s="37">
        <v>6</v>
      </c>
      <c r="J53" s="34">
        <f t="shared" si="7"/>
        <v>230.45999999999998</v>
      </c>
      <c r="K53" s="4">
        <v>10</v>
      </c>
      <c r="L53" s="4">
        <v>9</v>
      </c>
      <c r="M53" s="3">
        <f t="shared" si="8"/>
        <v>215.42999999999998</v>
      </c>
      <c r="N53" s="3">
        <f t="shared" si="4"/>
        <v>379.09</v>
      </c>
      <c r="O53" s="60">
        <v>23.38</v>
      </c>
      <c r="P53" s="61">
        <v>33.4</v>
      </c>
      <c r="Q53" s="49">
        <v>29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120</v>
      </c>
      <c r="AE53" s="49">
        <v>30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43462</v>
      </c>
      <c r="B54" s="4">
        <v>3</v>
      </c>
      <c r="C54" s="4">
        <v>3</v>
      </c>
      <c r="D54" s="34">
        <f t="shared" si="5"/>
        <v>65.13</v>
      </c>
      <c r="E54" s="37">
        <v>4</v>
      </c>
      <c r="F54" s="37">
        <v>2</v>
      </c>
      <c r="G54" s="34">
        <f t="shared" si="6"/>
        <v>83.5</v>
      </c>
      <c r="H54" s="37">
        <v>12</v>
      </c>
      <c r="I54" s="37">
        <v>2</v>
      </c>
      <c r="J54" s="34">
        <f t="shared" si="7"/>
        <v>243.82</v>
      </c>
      <c r="K54" s="4">
        <v>13</v>
      </c>
      <c r="L54" s="4">
        <v>2</v>
      </c>
      <c r="M54" s="3">
        <f t="shared" si="8"/>
        <v>263.86</v>
      </c>
      <c r="N54" s="3">
        <f t="shared" si="4"/>
        <v>392.45</v>
      </c>
      <c r="O54" s="60">
        <v>13.36</v>
      </c>
      <c r="P54" s="61">
        <v>48.43</v>
      </c>
      <c r="Q54" s="49">
        <v>3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120</v>
      </c>
      <c r="AE54" s="49">
        <v>30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43463</v>
      </c>
      <c r="B55" s="4">
        <v>3</v>
      </c>
      <c r="C55" s="4">
        <v>3</v>
      </c>
      <c r="D55" s="34">
        <f t="shared" si="5"/>
        <v>65.13</v>
      </c>
      <c r="E55" s="37">
        <v>5</v>
      </c>
      <c r="F55" s="37">
        <v>2</v>
      </c>
      <c r="G55" s="34">
        <f t="shared" si="6"/>
        <v>103.53999999999999</v>
      </c>
      <c r="H55" s="37">
        <v>12</v>
      </c>
      <c r="I55" s="37">
        <v>2</v>
      </c>
      <c r="J55" s="34">
        <f t="shared" si="7"/>
        <v>243.82</v>
      </c>
      <c r="K55" s="4">
        <v>8</v>
      </c>
      <c r="L55" s="4">
        <v>3</v>
      </c>
      <c r="M55" s="3">
        <f t="shared" si="8"/>
        <v>165.32999999999998</v>
      </c>
      <c r="N55" s="3">
        <f t="shared" si="4"/>
        <v>412.49</v>
      </c>
      <c r="O55" s="60">
        <v>20.04</v>
      </c>
      <c r="P55" s="61">
        <v>41.47</v>
      </c>
      <c r="Q55" s="49">
        <v>0</v>
      </c>
      <c r="R55" s="71"/>
      <c r="S55" s="63"/>
      <c r="T55" s="78"/>
      <c r="U55" s="78"/>
      <c r="V55" s="78"/>
      <c r="W55" s="78"/>
      <c r="X55" s="78"/>
      <c r="Y55" s="70">
        <v>407925</v>
      </c>
      <c r="Z55" s="70">
        <v>140</v>
      </c>
      <c r="AA55" s="49"/>
      <c r="AB55" s="49"/>
      <c r="AC55" s="76"/>
      <c r="AD55" s="49">
        <v>120</v>
      </c>
      <c r="AE55" s="49">
        <v>30</v>
      </c>
      <c r="AF55" s="200"/>
      <c r="AG55" s="201"/>
      <c r="AH55" s="201"/>
      <c r="AI55" s="201"/>
      <c r="AJ55" s="201"/>
      <c r="AK55" s="202"/>
    </row>
    <row r="56" spans="1:37" ht="12.75" customHeight="1">
      <c r="A56" s="118">
        <v>43464</v>
      </c>
      <c r="B56" s="4">
        <v>3</v>
      </c>
      <c r="C56" s="4">
        <v>3</v>
      </c>
      <c r="D56" s="34">
        <f t="shared" si="5"/>
        <v>65.13</v>
      </c>
      <c r="E56" s="37">
        <v>6</v>
      </c>
      <c r="F56" s="37">
        <v>3</v>
      </c>
      <c r="G56" s="34">
        <f t="shared" si="6"/>
        <v>125.25</v>
      </c>
      <c r="H56" s="37">
        <v>3</v>
      </c>
      <c r="I56" s="37">
        <v>5</v>
      </c>
      <c r="J56" s="34">
        <f t="shared" si="7"/>
        <v>68.47</v>
      </c>
      <c r="K56" s="4">
        <v>10</v>
      </c>
      <c r="L56" s="4">
        <v>4</v>
      </c>
      <c r="M56" s="3">
        <f t="shared" si="8"/>
        <v>207.07999999999998</v>
      </c>
      <c r="N56" s="3">
        <f t="shared" si="4"/>
        <v>258.85000000000002</v>
      </c>
      <c r="O56" s="60">
        <v>21.71</v>
      </c>
      <c r="P56" s="61">
        <v>41.75</v>
      </c>
      <c r="Q56" s="49">
        <v>0</v>
      </c>
      <c r="R56" s="71">
        <v>43464</v>
      </c>
      <c r="S56" s="63">
        <v>12767663</v>
      </c>
      <c r="T56" s="78">
        <v>12</v>
      </c>
      <c r="U56" s="78">
        <v>2</v>
      </c>
      <c r="V56" s="78">
        <v>3</v>
      </c>
      <c r="W56" s="78">
        <v>5</v>
      </c>
      <c r="X56" s="78">
        <v>175</v>
      </c>
      <c r="Y56" s="101"/>
      <c r="Z56" s="70"/>
      <c r="AA56" s="49"/>
      <c r="AB56" s="49"/>
      <c r="AC56" s="52"/>
      <c r="AD56" s="49">
        <v>120</v>
      </c>
      <c r="AE56" s="49">
        <v>30</v>
      </c>
      <c r="AF56" s="200"/>
      <c r="AG56" s="201"/>
      <c r="AH56" s="201"/>
      <c r="AI56" s="201"/>
      <c r="AJ56" s="201"/>
      <c r="AK56" s="202"/>
    </row>
    <row r="57" spans="1:37" ht="12.75" customHeight="1">
      <c r="A57" s="118">
        <v>43465</v>
      </c>
      <c r="B57" s="92">
        <v>3</v>
      </c>
      <c r="C57" s="92">
        <v>3</v>
      </c>
      <c r="D57" s="34">
        <f t="shared" si="5"/>
        <v>65.13</v>
      </c>
      <c r="E57" s="93">
        <v>7</v>
      </c>
      <c r="F57" s="93">
        <v>5</v>
      </c>
      <c r="G57" s="34">
        <f t="shared" si="6"/>
        <v>148.63</v>
      </c>
      <c r="H57" s="93">
        <v>3</v>
      </c>
      <c r="I57" s="93">
        <v>5</v>
      </c>
      <c r="J57" s="34">
        <f t="shared" si="7"/>
        <v>68.47</v>
      </c>
      <c r="K57" s="92">
        <v>5</v>
      </c>
      <c r="L57" s="92">
        <v>4</v>
      </c>
      <c r="M57" s="94">
        <f t="shared" si="8"/>
        <v>106.88</v>
      </c>
      <c r="N57" s="94">
        <f t="shared" si="4"/>
        <v>282.23</v>
      </c>
      <c r="O57" s="60">
        <v>20.04</v>
      </c>
      <c r="P57" s="61">
        <v>40.08</v>
      </c>
      <c r="Q57" s="49">
        <v>26</v>
      </c>
      <c r="R57" s="75"/>
      <c r="S57" s="64"/>
      <c r="T57" s="80"/>
      <c r="U57" s="80"/>
      <c r="V57" s="80"/>
      <c r="W57" s="80"/>
      <c r="X57" s="80"/>
      <c r="Y57" s="101">
        <v>408622</v>
      </c>
      <c r="Z57" s="74">
        <v>140</v>
      </c>
      <c r="AA57" s="49"/>
      <c r="AB57" s="49"/>
      <c r="AC57" s="52"/>
      <c r="AD57" s="49">
        <v>120</v>
      </c>
      <c r="AE57" s="49">
        <v>30</v>
      </c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743.15</v>
      </c>
      <c r="P59" s="46">
        <f>SUM(P28:P58)</f>
        <v>1231.1300000000001</v>
      </c>
      <c r="Q59" s="47">
        <f>SUM(Q28:Q58)</f>
        <v>318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E58" sqref="E5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122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19"/>
      <c r="AG25" s="119"/>
      <c r="AH25" s="119"/>
      <c r="AI25" s="119"/>
      <c r="AJ25" s="119"/>
      <c r="AK25" s="12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43466</v>
      </c>
      <c r="B27" s="4">
        <v>3</v>
      </c>
      <c r="C27" s="34">
        <v>3</v>
      </c>
      <c r="D27" s="4">
        <f>(B27*12+C27)*1.67</f>
        <v>65.13</v>
      </c>
      <c r="E27" s="4">
        <v>8</v>
      </c>
      <c r="F27" s="34">
        <v>4</v>
      </c>
      <c r="G27" s="48">
        <f>(E27*12+F27)*1.67</f>
        <v>167</v>
      </c>
      <c r="H27" s="4">
        <v>3</v>
      </c>
      <c r="I27" s="3">
        <v>5</v>
      </c>
      <c r="J27" s="3">
        <f>(H27*12+I27)*1.67</f>
        <v>68.47</v>
      </c>
      <c r="K27" s="52">
        <v>7</v>
      </c>
      <c r="L27" s="61">
        <v>10</v>
      </c>
      <c r="M27" s="49">
        <f>(K27*12+L27)*1.67</f>
        <v>156.97999999999999</v>
      </c>
      <c r="N27" s="103">
        <f>D27+G27+J27</f>
        <v>300.60000000000002</v>
      </c>
      <c r="O27" s="52">
        <v>18.37</v>
      </c>
      <c r="P27" s="77">
        <v>50.1</v>
      </c>
      <c r="Q27" s="77">
        <v>1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120</v>
      </c>
      <c r="AE27" s="49">
        <v>365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43467</v>
      </c>
      <c r="B28" s="4">
        <v>3</v>
      </c>
      <c r="C28" s="4">
        <v>3</v>
      </c>
      <c r="D28" s="34">
        <f t="shared" ref="D28:D41" si="0">(B28*12+C28)*1.67</f>
        <v>65.13</v>
      </c>
      <c r="E28" s="4">
        <v>9</v>
      </c>
      <c r="F28" s="4">
        <v>5</v>
      </c>
      <c r="G28" s="34">
        <f t="shared" ref="G28:G41" si="1">(E28*12+F28)*1.67</f>
        <v>188.70999999999998</v>
      </c>
      <c r="H28" s="4">
        <v>3</v>
      </c>
      <c r="I28" s="4">
        <v>5</v>
      </c>
      <c r="J28" s="34">
        <f t="shared" ref="J28:J41" si="2">(H28*12+I28)*1.67</f>
        <v>68.47</v>
      </c>
      <c r="K28" s="48">
        <v>9</v>
      </c>
      <c r="L28" s="4">
        <v>11</v>
      </c>
      <c r="M28" s="3">
        <f t="shared" ref="M28:M41" si="3">(K28*12+L28)*1.67</f>
        <v>198.73</v>
      </c>
      <c r="N28" s="3">
        <f t="shared" ref="N28:N57" si="4">D28+G28+J28</f>
        <v>322.30999999999995</v>
      </c>
      <c r="O28" s="60">
        <v>21.71</v>
      </c>
      <c r="P28" s="61">
        <v>41.75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120</v>
      </c>
      <c r="AE28" s="52">
        <v>290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43468</v>
      </c>
      <c r="B29" s="36">
        <v>3</v>
      </c>
      <c r="C29" s="36">
        <v>3</v>
      </c>
      <c r="D29" s="34">
        <f t="shared" si="0"/>
        <v>65.13</v>
      </c>
      <c r="E29" s="37">
        <v>10</v>
      </c>
      <c r="F29" s="37">
        <v>6</v>
      </c>
      <c r="G29" s="34">
        <f t="shared" si="1"/>
        <v>210.42</v>
      </c>
      <c r="H29" s="37">
        <v>3</v>
      </c>
      <c r="I29" s="37">
        <v>5</v>
      </c>
      <c r="J29" s="34">
        <f t="shared" si="2"/>
        <v>68.47</v>
      </c>
      <c r="K29" s="4">
        <v>12</v>
      </c>
      <c r="L29" s="4">
        <v>0</v>
      </c>
      <c r="M29" s="3">
        <f t="shared" si="3"/>
        <v>240.48</v>
      </c>
      <c r="N29" s="3">
        <f t="shared" si="4"/>
        <v>344.02</v>
      </c>
      <c r="O29" s="60">
        <v>21.71</v>
      </c>
      <c r="P29" s="61">
        <v>41.75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120</v>
      </c>
      <c r="AE29" s="49">
        <v>370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43469</v>
      </c>
      <c r="B30" s="36">
        <v>3</v>
      </c>
      <c r="C30" s="36">
        <v>3</v>
      </c>
      <c r="D30" s="34">
        <f t="shared" si="0"/>
        <v>65.13</v>
      </c>
      <c r="E30" s="37">
        <v>11</v>
      </c>
      <c r="F30" s="37">
        <v>4</v>
      </c>
      <c r="G30" s="34">
        <f t="shared" si="1"/>
        <v>227.12</v>
      </c>
      <c r="H30" s="37">
        <v>3</v>
      </c>
      <c r="I30" s="37">
        <v>5</v>
      </c>
      <c r="J30" s="34">
        <f t="shared" si="2"/>
        <v>68.47</v>
      </c>
      <c r="K30" s="4">
        <v>5</v>
      </c>
      <c r="L30" s="4">
        <v>11</v>
      </c>
      <c r="M30" s="3">
        <f t="shared" si="3"/>
        <v>118.57</v>
      </c>
      <c r="N30" s="3">
        <f t="shared" si="4"/>
        <v>360.72</v>
      </c>
      <c r="O30" s="60">
        <v>16.7</v>
      </c>
      <c r="P30" s="61">
        <v>36.18</v>
      </c>
      <c r="Q30" s="49">
        <v>0</v>
      </c>
      <c r="R30" s="73"/>
      <c r="S30" s="49"/>
      <c r="T30" s="78"/>
      <c r="U30" s="78"/>
      <c r="V30" s="78"/>
      <c r="W30" s="78"/>
      <c r="X30" s="78"/>
      <c r="Y30" s="70">
        <v>408040</v>
      </c>
      <c r="Z30" s="49">
        <v>140</v>
      </c>
      <c r="AA30" s="49"/>
      <c r="AB30" s="52"/>
      <c r="AC30" s="76"/>
      <c r="AD30" s="49">
        <v>120</v>
      </c>
      <c r="AE30" s="49">
        <v>250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43470</v>
      </c>
      <c r="B31" s="36">
        <v>3</v>
      </c>
      <c r="C31" s="36">
        <v>3</v>
      </c>
      <c r="D31" s="34">
        <f t="shared" si="0"/>
        <v>65.13</v>
      </c>
      <c r="E31" s="37">
        <v>12</v>
      </c>
      <c r="F31" s="37">
        <v>6</v>
      </c>
      <c r="G31" s="34">
        <f t="shared" si="1"/>
        <v>250.5</v>
      </c>
      <c r="H31" s="37">
        <v>3</v>
      </c>
      <c r="I31" s="37">
        <v>5</v>
      </c>
      <c r="J31" s="34">
        <f t="shared" si="2"/>
        <v>68.47</v>
      </c>
      <c r="K31" s="4">
        <v>8</v>
      </c>
      <c r="L31" s="4">
        <v>9</v>
      </c>
      <c r="M31" s="3">
        <f>(K31*12+L31)*1.67</f>
        <v>175.35</v>
      </c>
      <c r="N31" s="3">
        <f t="shared" si="4"/>
        <v>384.1</v>
      </c>
      <c r="O31" s="60">
        <v>23.38</v>
      </c>
      <c r="P31" s="61">
        <v>56.78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120</v>
      </c>
      <c r="AE31" s="49">
        <v>25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43471</v>
      </c>
      <c r="B32" s="36">
        <v>3</v>
      </c>
      <c r="C32" s="36">
        <v>3</v>
      </c>
      <c r="D32" s="34">
        <f t="shared" si="0"/>
        <v>65.13</v>
      </c>
      <c r="E32" s="37">
        <v>12</v>
      </c>
      <c r="F32" s="37">
        <v>3</v>
      </c>
      <c r="G32" s="34">
        <f t="shared" si="1"/>
        <v>245.48999999999998</v>
      </c>
      <c r="H32" s="37">
        <v>4</v>
      </c>
      <c r="I32" s="37">
        <v>8</v>
      </c>
      <c r="J32" s="34">
        <f t="shared" si="2"/>
        <v>93.52</v>
      </c>
      <c r="K32" s="4">
        <v>11</v>
      </c>
      <c r="L32" s="4">
        <v>2</v>
      </c>
      <c r="M32" s="3">
        <f t="shared" si="3"/>
        <v>223.78</v>
      </c>
      <c r="N32" s="3">
        <f t="shared" si="4"/>
        <v>404.14</v>
      </c>
      <c r="O32" s="60">
        <v>25.05</v>
      </c>
      <c r="P32" s="61">
        <v>48.43</v>
      </c>
      <c r="Q32" s="49">
        <v>2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120</v>
      </c>
      <c r="AE32" s="49">
        <v>240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43472</v>
      </c>
      <c r="B33" s="4">
        <v>3</v>
      </c>
      <c r="C33" s="4">
        <v>3</v>
      </c>
      <c r="D33" s="34">
        <f t="shared" si="0"/>
        <v>65.13</v>
      </c>
      <c r="E33" s="37">
        <v>3</v>
      </c>
      <c r="F33" s="37">
        <v>7</v>
      </c>
      <c r="G33" s="34">
        <f t="shared" si="1"/>
        <v>71.81</v>
      </c>
      <c r="H33" s="37">
        <v>5</v>
      </c>
      <c r="I33" s="37">
        <v>10</v>
      </c>
      <c r="J33" s="34">
        <f t="shared" si="2"/>
        <v>116.89999999999999</v>
      </c>
      <c r="K33" s="4">
        <v>6</v>
      </c>
      <c r="L33" s="4">
        <v>2</v>
      </c>
      <c r="M33" s="3">
        <f>(K33*12+L33)*1.67</f>
        <v>123.58</v>
      </c>
      <c r="N33" s="3">
        <f t="shared" si="4"/>
        <v>253.83999999999997</v>
      </c>
      <c r="O33" s="60">
        <v>23.38</v>
      </c>
      <c r="P33" s="61">
        <v>40.08</v>
      </c>
      <c r="Q33" s="49">
        <v>0</v>
      </c>
      <c r="R33" s="71">
        <v>43472</v>
      </c>
      <c r="S33" s="49">
        <v>258236</v>
      </c>
      <c r="T33" s="78">
        <v>12</v>
      </c>
      <c r="U33" s="78">
        <v>3</v>
      </c>
      <c r="V33" s="78">
        <v>3</v>
      </c>
      <c r="W33" s="78">
        <v>7</v>
      </c>
      <c r="X33" s="78">
        <v>172</v>
      </c>
      <c r="Y33" s="49">
        <v>408045</v>
      </c>
      <c r="Z33" s="49">
        <v>140</v>
      </c>
      <c r="AA33" s="49"/>
      <c r="AB33" s="52"/>
      <c r="AC33" s="76"/>
      <c r="AD33" s="49">
        <v>120</v>
      </c>
      <c r="AE33" s="49">
        <v>240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43473</v>
      </c>
      <c r="B34" s="4">
        <v>3</v>
      </c>
      <c r="C34" s="4">
        <v>3</v>
      </c>
      <c r="D34" s="34">
        <f t="shared" si="0"/>
        <v>65.13</v>
      </c>
      <c r="E34" s="37">
        <v>3</v>
      </c>
      <c r="F34" s="37">
        <v>7</v>
      </c>
      <c r="G34" s="34">
        <f t="shared" si="1"/>
        <v>71.81</v>
      </c>
      <c r="H34" s="37">
        <v>6</v>
      </c>
      <c r="I34" s="37">
        <v>11</v>
      </c>
      <c r="J34" s="34">
        <f t="shared" si="2"/>
        <v>138.60999999999999</v>
      </c>
      <c r="K34" s="4">
        <v>8</v>
      </c>
      <c r="L34" s="4">
        <v>2</v>
      </c>
      <c r="M34" s="3">
        <f t="shared" si="3"/>
        <v>163.66</v>
      </c>
      <c r="N34" s="3">
        <f t="shared" si="4"/>
        <v>275.54999999999995</v>
      </c>
      <c r="O34" s="60">
        <v>21.71</v>
      </c>
      <c r="P34" s="61">
        <v>40.08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120</v>
      </c>
      <c r="AE34" s="49">
        <v>355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43474</v>
      </c>
      <c r="B35" s="4">
        <v>3</v>
      </c>
      <c r="C35" s="4">
        <v>3</v>
      </c>
      <c r="D35" s="34">
        <f t="shared" si="0"/>
        <v>65.13</v>
      </c>
      <c r="E35" s="37">
        <v>3</v>
      </c>
      <c r="F35" s="37">
        <v>7</v>
      </c>
      <c r="G35" s="34">
        <f t="shared" si="1"/>
        <v>71.81</v>
      </c>
      <c r="H35" s="37">
        <v>7</v>
      </c>
      <c r="I35" s="37">
        <v>11</v>
      </c>
      <c r="J35" s="34">
        <f t="shared" si="2"/>
        <v>158.65</v>
      </c>
      <c r="K35" s="4">
        <v>3</v>
      </c>
      <c r="L35" s="4">
        <v>4</v>
      </c>
      <c r="M35" s="3">
        <f t="shared" si="3"/>
        <v>66.8</v>
      </c>
      <c r="N35" s="3">
        <f t="shared" si="4"/>
        <v>295.59000000000003</v>
      </c>
      <c r="O35" s="60">
        <v>20.04</v>
      </c>
      <c r="P35" s="61">
        <v>43.14</v>
      </c>
      <c r="Q35" s="49">
        <v>30</v>
      </c>
      <c r="R35" s="71"/>
      <c r="S35" s="49"/>
      <c r="T35" s="78"/>
      <c r="U35" s="78"/>
      <c r="V35" s="78"/>
      <c r="W35" s="78"/>
      <c r="X35" s="78"/>
      <c r="Y35" s="49">
        <v>408057</v>
      </c>
      <c r="Z35" s="49">
        <v>140</v>
      </c>
      <c r="AA35" s="49"/>
      <c r="AB35" s="49"/>
      <c r="AC35" s="76"/>
      <c r="AD35" s="49">
        <v>120</v>
      </c>
      <c r="AE35" s="49">
        <v>25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43475</v>
      </c>
      <c r="B36" s="4">
        <v>3</v>
      </c>
      <c r="C36" s="4">
        <v>3</v>
      </c>
      <c r="D36" s="34">
        <f t="shared" si="0"/>
        <v>65.13</v>
      </c>
      <c r="E36" s="37">
        <v>3</v>
      </c>
      <c r="F36" s="37">
        <v>7</v>
      </c>
      <c r="G36" s="34">
        <f t="shared" si="1"/>
        <v>71.81</v>
      </c>
      <c r="H36" s="37">
        <v>8</v>
      </c>
      <c r="I36" s="37">
        <v>11</v>
      </c>
      <c r="J36" s="34">
        <f t="shared" si="2"/>
        <v>178.69</v>
      </c>
      <c r="K36" s="4">
        <v>5</v>
      </c>
      <c r="L36" s="4">
        <v>4</v>
      </c>
      <c r="M36" s="3">
        <f t="shared" si="3"/>
        <v>106.88</v>
      </c>
      <c r="N36" s="3">
        <f t="shared" si="4"/>
        <v>315.63</v>
      </c>
      <c r="O36" s="60">
        <v>20.04</v>
      </c>
      <c r="P36" s="61">
        <v>40.08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120</v>
      </c>
      <c r="AE36" s="49">
        <v>230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43476</v>
      </c>
      <c r="B37" s="4">
        <v>3</v>
      </c>
      <c r="C37" s="4">
        <v>3</v>
      </c>
      <c r="D37" s="34">
        <f t="shared" si="0"/>
        <v>65.13</v>
      </c>
      <c r="E37" s="37">
        <v>3</v>
      </c>
      <c r="F37" s="37">
        <v>7</v>
      </c>
      <c r="G37" s="34">
        <f t="shared" si="1"/>
        <v>71.81</v>
      </c>
      <c r="H37" s="37">
        <v>10</v>
      </c>
      <c r="I37" s="37">
        <v>0</v>
      </c>
      <c r="J37" s="34">
        <f t="shared" si="2"/>
        <v>200.39999999999998</v>
      </c>
      <c r="K37" s="4">
        <v>7</v>
      </c>
      <c r="L37" s="4">
        <v>6</v>
      </c>
      <c r="M37" s="3">
        <f t="shared" si="3"/>
        <v>150.29999999999998</v>
      </c>
      <c r="N37" s="3">
        <f t="shared" si="4"/>
        <v>337.34</v>
      </c>
      <c r="O37" s="60">
        <v>21.71</v>
      </c>
      <c r="P37" s="61">
        <v>43.42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120</v>
      </c>
      <c r="AE37" s="49">
        <v>300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43477</v>
      </c>
      <c r="B38" s="4">
        <v>3</v>
      </c>
      <c r="C38" s="4">
        <v>3</v>
      </c>
      <c r="D38" s="34">
        <f t="shared" si="0"/>
        <v>65.13</v>
      </c>
      <c r="E38" s="37">
        <v>3</v>
      </c>
      <c r="F38" s="37">
        <v>7</v>
      </c>
      <c r="G38" s="34">
        <f t="shared" si="1"/>
        <v>71.81</v>
      </c>
      <c r="H38" s="37">
        <v>11</v>
      </c>
      <c r="I38" s="37">
        <v>2</v>
      </c>
      <c r="J38" s="34">
        <f t="shared" si="2"/>
        <v>223.78</v>
      </c>
      <c r="K38" s="4">
        <v>9</v>
      </c>
      <c r="L38" s="4">
        <v>0</v>
      </c>
      <c r="M38" s="3">
        <f t="shared" si="3"/>
        <v>180.35999999999999</v>
      </c>
      <c r="N38" s="3">
        <f t="shared" si="4"/>
        <v>360.72</v>
      </c>
      <c r="O38" s="60">
        <v>23.38</v>
      </c>
      <c r="P38" s="61">
        <v>30.06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120</v>
      </c>
      <c r="AE38" s="49">
        <v>300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43478</v>
      </c>
      <c r="B39" s="4">
        <v>3</v>
      </c>
      <c r="C39" s="4">
        <v>3</v>
      </c>
      <c r="D39" s="34">
        <f t="shared" si="0"/>
        <v>65.13</v>
      </c>
      <c r="E39" s="37">
        <v>3</v>
      </c>
      <c r="F39" s="37">
        <v>7</v>
      </c>
      <c r="G39" s="34">
        <f t="shared" si="1"/>
        <v>71.81</v>
      </c>
      <c r="H39" s="37">
        <v>11</v>
      </c>
      <c r="I39" s="37">
        <v>10</v>
      </c>
      <c r="J39" s="34">
        <f t="shared" si="2"/>
        <v>237.14</v>
      </c>
      <c r="K39" s="4">
        <v>10</v>
      </c>
      <c r="L39" s="4">
        <v>7</v>
      </c>
      <c r="M39" s="3">
        <f t="shared" si="3"/>
        <v>212.09</v>
      </c>
      <c r="N39" s="3">
        <f t="shared" si="4"/>
        <v>374.08</v>
      </c>
      <c r="O39" s="60">
        <v>13.36</v>
      </c>
      <c r="P39" s="61">
        <v>31.73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120</v>
      </c>
      <c r="AE39" s="49">
        <v>330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43479</v>
      </c>
      <c r="B40" s="4">
        <v>3</v>
      </c>
      <c r="C40" s="4">
        <v>3</v>
      </c>
      <c r="D40" s="34">
        <f t="shared" si="0"/>
        <v>65.13</v>
      </c>
      <c r="E40" s="37">
        <v>4</v>
      </c>
      <c r="F40" s="37">
        <v>8</v>
      </c>
      <c r="G40" s="34">
        <f t="shared" si="1"/>
        <v>93.52</v>
      </c>
      <c r="H40" s="37">
        <v>3</v>
      </c>
      <c r="I40" s="37">
        <v>3</v>
      </c>
      <c r="J40" s="34">
        <f t="shared" si="2"/>
        <v>65.13</v>
      </c>
      <c r="K40" s="4">
        <v>5</v>
      </c>
      <c r="L40" s="4">
        <v>5</v>
      </c>
      <c r="M40" s="3">
        <f t="shared" si="3"/>
        <v>108.55</v>
      </c>
      <c r="N40" s="3">
        <f t="shared" si="4"/>
        <v>223.77999999999997</v>
      </c>
      <c r="O40" s="60">
        <v>21.71</v>
      </c>
      <c r="P40" s="61">
        <v>36.46</v>
      </c>
      <c r="Q40" s="49">
        <v>19</v>
      </c>
      <c r="R40" s="71">
        <v>43479</v>
      </c>
      <c r="S40" s="49">
        <v>12780440</v>
      </c>
      <c r="T40" s="78">
        <v>11</v>
      </c>
      <c r="U40" s="78">
        <v>10</v>
      </c>
      <c r="V40" s="78">
        <v>3</v>
      </c>
      <c r="W40" s="78">
        <v>3</v>
      </c>
      <c r="X40" s="78">
        <v>170</v>
      </c>
      <c r="Y40" s="49">
        <v>408117</v>
      </c>
      <c r="Z40" s="49">
        <v>140</v>
      </c>
      <c r="AA40" s="49"/>
      <c r="AB40" s="49"/>
      <c r="AC40" s="76"/>
      <c r="AD40" s="49">
        <v>120</v>
      </c>
      <c r="AE40" s="49">
        <v>30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43480</v>
      </c>
      <c r="B41" s="4">
        <v>3</v>
      </c>
      <c r="C41" s="4">
        <v>3</v>
      </c>
      <c r="D41" s="34">
        <f t="shared" si="0"/>
        <v>65.13</v>
      </c>
      <c r="E41" s="37">
        <v>5</v>
      </c>
      <c r="F41" s="37">
        <v>9</v>
      </c>
      <c r="G41" s="34">
        <f t="shared" si="1"/>
        <v>115.22999999999999</v>
      </c>
      <c r="H41" s="37">
        <v>3</v>
      </c>
      <c r="I41" s="37">
        <v>3</v>
      </c>
      <c r="J41" s="34">
        <f t="shared" si="2"/>
        <v>65.13</v>
      </c>
      <c r="K41" s="4">
        <v>7</v>
      </c>
      <c r="L41" s="4">
        <v>7</v>
      </c>
      <c r="M41" s="3">
        <f t="shared" si="3"/>
        <v>151.97</v>
      </c>
      <c r="N41" s="3">
        <f t="shared" si="4"/>
        <v>245.48999999999998</v>
      </c>
      <c r="O41" s="60">
        <v>21.71</v>
      </c>
      <c r="P41" s="61">
        <v>43.42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120</v>
      </c>
      <c r="AE41" s="49">
        <v>175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43481</v>
      </c>
      <c r="B42" s="4">
        <v>3</v>
      </c>
      <c r="C42" s="4">
        <v>3</v>
      </c>
      <c r="D42" s="34">
        <f>(B42*12+C42)*1.67</f>
        <v>65.13</v>
      </c>
      <c r="E42" s="37">
        <v>6</v>
      </c>
      <c r="F42" s="37">
        <v>9</v>
      </c>
      <c r="G42" s="34">
        <f>(E42*12+F42)*1.67</f>
        <v>135.26999999999998</v>
      </c>
      <c r="H42" s="37">
        <v>3</v>
      </c>
      <c r="I42" s="37">
        <v>3</v>
      </c>
      <c r="J42" s="34">
        <f>(H42*12+I42)*1.67</f>
        <v>65.13</v>
      </c>
      <c r="K42" s="4">
        <v>9</v>
      </c>
      <c r="L42" s="4">
        <v>5</v>
      </c>
      <c r="M42" s="3">
        <f>(K42*12+L42)*1.67</f>
        <v>188.70999999999998</v>
      </c>
      <c r="N42" s="3">
        <f t="shared" si="4"/>
        <v>265.52999999999997</v>
      </c>
      <c r="O42" s="60">
        <v>20.04</v>
      </c>
      <c r="P42" s="61">
        <v>36.74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120</v>
      </c>
      <c r="AE42" s="49">
        <v>30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43482</v>
      </c>
      <c r="B43" s="4">
        <v>3</v>
      </c>
      <c r="C43" s="4">
        <v>3</v>
      </c>
      <c r="D43" s="34">
        <f t="shared" ref="D43:D57" si="5">(B43*12+C43)*1.67</f>
        <v>65.13</v>
      </c>
      <c r="E43" s="37">
        <v>6</v>
      </c>
      <c r="F43" s="37">
        <v>9</v>
      </c>
      <c r="G43" s="34">
        <f t="shared" ref="G43:G57" si="6">(E43*12+F43)*1.67</f>
        <v>135.26999999999998</v>
      </c>
      <c r="H43" s="37">
        <v>3</v>
      </c>
      <c r="I43" s="37">
        <v>3</v>
      </c>
      <c r="J43" s="34">
        <f t="shared" ref="J43:J57" si="7">(H43*12+I43)*1.67</f>
        <v>65.13</v>
      </c>
      <c r="K43" s="4">
        <v>9</v>
      </c>
      <c r="L43" s="4">
        <v>5</v>
      </c>
      <c r="M43" s="3">
        <f t="shared" ref="M43:M57" si="8">(K43*12+L43)*1.67</f>
        <v>188.70999999999998</v>
      </c>
      <c r="N43" s="3">
        <f t="shared" si="4"/>
        <v>265.52999999999997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120</v>
      </c>
      <c r="AE43" s="49">
        <v>250</v>
      </c>
      <c r="AF43" s="200" t="s">
        <v>114</v>
      </c>
      <c r="AG43" s="201"/>
      <c r="AH43" s="201"/>
      <c r="AI43" s="201"/>
      <c r="AJ43" s="201"/>
      <c r="AK43" s="202"/>
    </row>
    <row r="44" spans="1:37" ht="12.75" customHeight="1">
      <c r="A44" s="118">
        <v>43483</v>
      </c>
      <c r="B44" s="4">
        <v>3</v>
      </c>
      <c r="C44" s="4">
        <v>3</v>
      </c>
      <c r="D44" s="34">
        <f t="shared" si="5"/>
        <v>65.13</v>
      </c>
      <c r="E44" s="37">
        <v>6</v>
      </c>
      <c r="F44" s="37">
        <v>9</v>
      </c>
      <c r="G44" s="34">
        <f t="shared" si="6"/>
        <v>135.26999999999998</v>
      </c>
      <c r="H44" s="37">
        <v>3</v>
      </c>
      <c r="I44" s="37">
        <v>3</v>
      </c>
      <c r="J44" s="34">
        <f t="shared" si="7"/>
        <v>65.13</v>
      </c>
      <c r="K44" s="4">
        <v>9</v>
      </c>
      <c r="L44" s="4">
        <v>5</v>
      </c>
      <c r="M44" s="3">
        <f t="shared" si="8"/>
        <v>188.70999999999998</v>
      </c>
      <c r="N44" s="3">
        <f t="shared" si="4"/>
        <v>265.52999999999997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1420</v>
      </c>
      <c r="AE44" s="49">
        <v>340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43484</v>
      </c>
      <c r="B45" s="4">
        <v>3</v>
      </c>
      <c r="C45" s="4">
        <v>3</v>
      </c>
      <c r="D45" s="34">
        <f t="shared" si="5"/>
        <v>65.13</v>
      </c>
      <c r="E45" s="37">
        <v>6</v>
      </c>
      <c r="F45" s="37">
        <v>9</v>
      </c>
      <c r="G45" s="34">
        <f t="shared" si="6"/>
        <v>135.26999999999998</v>
      </c>
      <c r="H45" s="37">
        <v>3</v>
      </c>
      <c r="I45" s="37">
        <v>3</v>
      </c>
      <c r="J45" s="34">
        <f t="shared" si="7"/>
        <v>65.13</v>
      </c>
      <c r="K45" s="4">
        <v>9</v>
      </c>
      <c r="L45" s="4">
        <v>5</v>
      </c>
      <c r="M45" s="3">
        <f t="shared" si="8"/>
        <v>188.70999999999998</v>
      </c>
      <c r="N45" s="3">
        <f t="shared" si="4"/>
        <v>265.52999999999997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480</v>
      </c>
      <c r="AE45" s="49">
        <v>480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43485</v>
      </c>
      <c r="B46" s="4">
        <v>3</v>
      </c>
      <c r="C46" s="4">
        <v>3</v>
      </c>
      <c r="D46" s="34">
        <f t="shared" si="5"/>
        <v>65.13</v>
      </c>
      <c r="E46" s="37">
        <v>6</v>
      </c>
      <c r="F46" s="37">
        <v>9</v>
      </c>
      <c r="G46" s="34">
        <f t="shared" si="6"/>
        <v>135.26999999999998</v>
      </c>
      <c r="H46" s="37">
        <v>3</v>
      </c>
      <c r="I46" s="37">
        <v>3</v>
      </c>
      <c r="J46" s="34">
        <f t="shared" si="7"/>
        <v>65.13</v>
      </c>
      <c r="K46" s="4">
        <v>9</v>
      </c>
      <c r="L46" s="4">
        <v>5</v>
      </c>
      <c r="M46" s="3">
        <f t="shared" si="8"/>
        <v>188.70999999999998</v>
      </c>
      <c r="N46" s="3">
        <f>D46+G46+J46</f>
        <v>265.52999999999997</v>
      </c>
      <c r="O46" s="60">
        <v>0</v>
      </c>
      <c r="P46" s="61">
        <v>0</v>
      </c>
      <c r="Q46" s="49">
        <v>31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240</v>
      </c>
      <c r="AE46" s="49">
        <v>75</v>
      </c>
      <c r="AF46" s="200"/>
      <c r="AG46" s="201"/>
      <c r="AH46" s="201"/>
      <c r="AI46" s="201"/>
      <c r="AJ46" s="201"/>
      <c r="AK46" s="202"/>
    </row>
    <row r="47" spans="1:37" ht="12.75" customHeight="1">
      <c r="A47" s="118">
        <v>43486</v>
      </c>
      <c r="B47" s="4">
        <v>3</v>
      </c>
      <c r="C47" s="4">
        <v>3</v>
      </c>
      <c r="D47" s="34">
        <f t="shared" si="5"/>
        <v>65.13</v>
      </c>
      <c r="E47" s="37">
        <v>6</v>
      </c>
      <c r="F47" s="37">
        <v>9</v>
      </c>
      <c r="G47" s="34">
        <f t="shared" si="6"/>
        <v>135.26999999999998</v>
      </c>
      <c r="H47" s="37">
        <v>3</v>
      </c>
      <c r="I47" s="37">
        <v>3</v>
      </c>
      <c r="J47" s="34">
        <f t="shared" si="7"/>
        <v>65.13</v>
      </c>
      <c r="K47" s="4">
        <v>9</v>
      </c>
      <c r="L47" s="4">
        <v>5</v>
      </c>
      <c r="M47" s="3">
        <f t="shared" si="8"/>
        <v>188.70999999999998</v>
      </c>
      <c r="N47" s="3">
        <f t="shared" si="4"/>
        <v>265.52999999999997</v>
      </c>
      <c r="O47" s="60">
        <v>0</v>
      </c>
      <c r="P47" s="61">
        <v>0</v>
      </c>
      <c r="Q47" s="49">
        <v>20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200</v>
      </c>
      <c r="AE47" s="49">
        <v>50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43487</v>
      </c>
      <c r="B48" s="4">
        <v>3</v>
      </c>
      <c r="C48" s="4">
        <v>3</v>
      </c>
      <c r="D48" s="34">
        <f t="shared" si="5"/>
        <v>65.13</v>
      </c>
      <c r="E48" s="37">
        <v>6</v>
      </c>
      <c r="F48" s="37">
        <v>9</v>
      </c>
      <c r="G48" s="34">
        <f t="shared" si="6"/>
        <v>135.26999999999998</v>
      </c>
      <c r="H48" s="37">
        <v>3</v>
      </c>
      <c r="I48" s="37">
        <v>3</v>
      </c>
      <c r="J48" s="34">
        <f t="shared" si="7"/>
        <v>65.13</v>
      </c>
      <c r="K48" s="4">
        <v>9</v>
      </c>
      <c r="L48" s="4">
        <v>5</v>
      </c>
      <c r="M48" s="3">
        <f t="shared" si="8"/>
        <v>188.70999999999998</v>
      </c>
      <c r="N48" s="3">
        <f t="shared" si="4"/>
        <v>265.52999999999997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180</v>
      </c>
      <c r="AE48" s="49">
        <v>65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43488</v>
      </c>
      <c r="B49" s="4">
        <v>3</v>
      </c>
      <c r="C49" s="4">
        <v>3</v>
      </c>
      <c r="D49" s="34">
        <f t="shared" si="5"/>
        <v>65.13</v>
      </c>
      <c r="E49" s="37">
        <v>6</v>
      </c>
      <c r="F49" s="37">
        <v>9</v>
      </c>
      <c r="G49" s="34">
        <f t="shared" si="6"/>
        <v>135.26999999999998</v>
      </c>
      <c r="H49" s="37">
        <v>3</v>
      </c>
      <c r="I49" s="37">
        <v>3</v>
      </c>
      <c r="J49" s="34">
        <f t="shared" si="7"/>
        <v>65.13</v>
      </c>
      <c r="K49" s="4">
        <v>9</v>
      </c>
      <c r="L49" s="4">
        <v>5</v>
      </c>
      <c r="M49" s="3">
        <f t="shared" si="8"/>
        <v>188.70999999999998</v>
      </c>
      <c r="N49" s="3">
        <f t="shared" si="4"/>
        <v>265.52999999999997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60</v>
      </c>
      <c r="AE49" s="49">
        <v>45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43489</v>
      </c>
      <c r="B50" s="4">
        <v>3</v>
      </c>
      <c r="C50" s="4">
        <v>3</v>
      </c>
      <c r="D50" s="34">
        <f>(B50*12+C50)*1.67</f>
        <v>65.13</v>
      </c>
      <c r="E50" s="37">
        <v>7</v>
      </c>
      <c r="F50" s="37">
        <v>4</v>
      </c>
      <c r="G50" s="34">
        <f t="shared" si="6"/>
        <v>146.95999999999998</v>
      </c>
      <c r="H50" s="37">
        <v>3</v>
      </c>
      <c r="I50" s="37">
        <v>3</v>
      </c>
      <c r="J50" s="34">
        <f t="shared" si="7"/>
        <v>65.13</v>
      </c>
      <c r="K50" s="4">
        <v>12</v>
      </c>
      <c r="L50" s="4">
        <v>8</v>
      </c>
      <c r="M50" s="3">
        <f t="shared" si="8"/>
        <v>253.83999999999997</v>
      </c>
      <c r="N50" s="3">
        <f t="shared" si="4"/>
        <v>277.21999999999997</v>
      </c>
      <c r="O50" s="60">
        <v>11.69</v>
      </c>
      <c r="P50" s="61">
        <v>65.13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20</v>
      </c>
      <c r="AE50" s="49">
        <v>315</v>
      </c>
      <c r="AF50" s="200" t="s">
        <v>123</v>
      </c>
      <c r="AG50" s="201"/>
      <c r="AH50" s="201"/>
      <c r="AI50" s="201"/>
      <c r="AJ50" s="201"/>
      <c r="AK50" s="202"/>
    </row>
    <row r="51" spans="1:37" ht="12.75" customHeight="1">
      <c r="A51" s="118">
        <v>43490</v>
      </c>
      <c r="B51" s="4">
        <v>3</v>
      </c>
      <c r="C51" s="4">
        <v>3</v>
      </c>
      <c r="D51" s="34">
        <f t="shared" si="5"/>
        <v>65.13</v>
      </c>
      <c r="E51" s="37">
        <v>7</v>
      </c>
      <c r="F51" s="37">
        <v>4</v>
      </c>
      <c r="G51" s="34">
        <f t="shared" si="6"/>
        <v>146.95999999999998</v>
      </c>
      <c r="H51" s="37">
        <v>3</v>
      </c>
      <c r="I51" s="37">
        <v>3</v>
      </c>
      <c r="J51" s="34">
        <f t="shared" si="7"/>
        <v>65.13</v>
      </c>
      <c r="K51" s="4">
        <v>5</v>
      </c>
      <c r="L51" s="4">
        <v>7</v>
      </c>
      <c r="M51" s="3">
        <f>(K51*12+L51)*1.67</f>
        <v>111.89</v>
      </c>
      <c r="N51" s="3">
        <f t="shared" si="4"/>
        <v>277.21999999999997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>
        <v>408192</v>
      </c>
      <c r="Z51" s="49">
        <v>140</v>
      </c>
      <c r="AA51" s="49"/>
      <c r="AB51" s="49"/>
      <c r="AC51" s="76"/>
      <c r="AD51" s="49">
        <v>20</v>
      </c>
      <c r="AE51" s="49">
        <v>365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43491</v>
      </c>
      <c r="B52" s="4">
        <v>3</v>
      </c>
      <c r="C52" s="4">
        <v>3</v>
      </c>
      <c r="D52" s="34">
        <f t="shared" si="5"/>
        <v>65.13</v>
      </c>
      <c r="E52" s="37">
        <v>7</v>
      </c>
      <c r="F52" s="37">
        <v>4</v>
      </c>
      <c r="G52" s="34">
        <f t="shared" si="6"/>
        <v>146.95999999999998</v>
      </c>
      <c r="H52" s="37">
        <v>3</v>
      </c>
      <c r="I52" s="37">
        <v>3</v>
      </c>
      <c r="J52" s="34">
        <f t="shared" si="7"/>
        <v>65.13</v>
      </c>
      <c r="K52" s="4">
        <v>5</v>
      </c>
      <c r="L52" s="4">
        <v>7</v>
      </c>
      <c r="M52" s="3">
        <f t="shared" si="8"/>
        <v>111.89</v>
      </c>
      <c r="N52" s="3">
        <f t="shared" si="4"/>
        <v>277.21999999999997</v>
      </c>
      <c r="O52" s="60">
        <v>0</v>
      </c>
      <c r="P52" s="61">
        <v>0</v>
      </c>
      <c r="Q52" s="49">
        <v>20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0</v>
      </c>
      <c r="AE52" s="49">
        <v>45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43492</v>
      </c>
      <c r="B53" s="4">
        <v>3</v>
      </c>
      <c r="C53" s="4">
        <v>3</v>
      </c>
      <c r="D53" s="34">
        <f t="shared" si="5"/>
        <v>65.13</v>
      </c>
      <c r="E53" s="37">
        <v>7</v>
      </c>
      <c r="F53" s="37">
        <v>4</v>
      </c>
      <c r="G53" s="34">
        <f t="shared" si="6"/>
        <v>146.95999999999998</v>
      </c>
      <c r="H53" s="37">
        <v>3</v>
      </c>
      <c r="I53" s="37">
        <v>3</v>
      </c>
      <c r="J53" s="34">
        <f t="shared" si="7"/>
        <v>65.13</v>
      </c>
      <c r="K53" s="4">
        <v>5</v>
      </c>
      <c r="L53" s="4">
        <v>7</v>
      </c>
      <c r="M53" s="3">
        <f t="shared" si="8"/>
        <v>111.89</v>
      </c>
      <c r="N53" s="3">
        <f t="shared" si="4"/>
        <v>277.21999999999997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0</v>
      </c>
      <c r="AE53" s="49">
        <v>60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43494</v>
      </c>
      <c r="B54" s="4">
        <v>3</v>
      </c>
      <c r="C54" s="4">
        <v>3</v>
      </c>
      <c r="D54" s="34">
        <f t="shared" si="5"/>
        <v>65.13</v>
      </c>
      <c r="E54" s="37">
        <v>7</v>
      </c>
      <c r="F54" s="37">
        <v>4</v>
      </c>
      <c r="G54" s="34">
        <f t="shared" si="6"/>
        <v>146.95999999999998</v>
      </c>
      <c r="H54" s="37">
        <v>3</v>
      </c>
      <c r="I54" s="37">
        <v>3</v>
      </c>
      <c r="J54" s="34">
        <f t="shared" si="7"/>
        <v>65.13</v>
      </c>
      <c r="K54" s="4">
        <v>5</v>
      </c>
      <c r="L54" s="4">
        <v>7</v>
      </c>
      <c r="M54" s="3">
        <f t="shared" si="8"/>
        <v>111.89</v>
      </c>
      <c r="N54" s="3">
        <f t="shared" si="4"/>
        <v>277.21999999999997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20</v>
      </c>
      <c r="AE54" s="49">
        <v>65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43494</v>
      </c>
      <c r="B55" s="4">
        <v>3</v>
      </c>
      <c r="C55" s="4">
        <v>3</v>
      </c>
      <c r="D55" s="34">
        <f t="shared" si="5"/>
        <v>65.13</v>
      </c>
      <c r="E55" s="37">
        <v>7</v>
      </c>
      <c r="F55" s="37">
        <v>4</v>
      </c>
      <c r="G55" s="34">
        <f t="shared" si="6"/>
        <v>146.95999999999998</v>
      </c>
      <c r="H55" s="37">
        <v>3</v>
      </c>
      <c r="I55" s="37">
        <v>3</v>
      </c>
      <c r="J55" s="34">
        <f t="shared" si="7"/>
        <v>65.13</v>
      </c>
      <c r="K55" s="4">
        <v>5</v>
      </c>
      <c r="L55" s="4">
        <v>7</v>
      </c>
      <c r="M55" s="3">
        <f t="shared" si="8"/>
        <v>111.89</v>
      </c>
      <c r="N55" s="3">
        <f t="shared" si="4"/>
        <v>277.21999999999997</v>
      </c>
      <c r="O55" s="60">
        <v>0</v>
      </c>
      <c r="P55" s="61">
        <v>0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20</v>
      </c>
      <c r="AE55" s="49">
        <v>65</v>
      </c>
      <c r="AF55" s="200"/>
      <c r="AG55" s="201"/>
      <c r="AH55" s="201"/>
      <c r="AI55" s="201"/>
      <c r="AJ55" s="201"/>
      <c r="AK55" s="202"/>
    </row>
    <row r="56" spans="1:37" ht="12.75" customHeight="1">
      <c r="A56" s="118">
        <v>43495</v>
      </c>
      <c r="B56" s="4">
        <v>3</v>
      </c>
      <c r="C56" s="4">
        <v>3</v>
      </c>
      <c r="D56" s="34">
        <f t="shared" si="5"/>
        <v>65.13</v>
      </c>
      <c r="E56" s="37">
        <v>7</v>
      </c>
      <c r="F56" s="37">
        <v>4</v>
      </c>
      <c r="G56" s="34">
        <f t="shared" si="6"/>
        <v>146.95999999999998</v>
      </c>
      <c r="H56" s="37">
        <v>3</v>
      </c>
      <c r="I56" s="37">
        <v>3</v>
      </c>
      <c r="J56" s="34">
        <f t="shared" si="7"/>
        <v>65.13</v>
      </c>
      <c r="K56" s="4">
        <v>5</v>
      </c>
      <c r="L56" s="4">
        <v>7</v>
      </c>
      <c r="M56" s="3">
        <f t="shared" si="8"/>
        <v>111.89</v>
      </c>
      <c r="N56" s="3">
        <f t="shared" si="4"/>
        <v>277.21999999999997</v>
      </c>
      <c r="O56" s="60">
        <v>0</v>
      </c>
      <c r="P56" s="61">
        <v>0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20</v>
      </c>
      <c r="AE56" s="49">
        <v>65</v>
      </c>
      <c r="AF56" s="200"/>
      <c r="AG56" s="201"/>
      <c r="AH56" s="201"/>
      <c r="AI56" s="201"/>
      <c r="AJ56" s="201"/>
      <c r="AK56" s="202"/>
    </row>
    <row r="57" spans="1:37" ht="12.75" customHeight="1">
      <c r="A57" s="118">
        <v>43496</v>
      </c>
      <c r="B57" s="92">
        <v>3</v>
      </c>
      <c r="C57" s="92">
        <v>3</v>
      </c>
      <c r="D57" s="34">
        <f t="shared" si="5"/>
        <v>65.13</v>
      </c>
      <c r="E57" s="93">
        <v>7</v>
      </c>
      <c r="F57" s="93">
        <v>4</v>
      </c>
      <c r="G57" s="34">
        <f t="shared" si="6"/>
        <v>146.95999999999998</v>
      </c>
      <c r="H57" s="93">
        <v>3</v>
      </c>
      <c r="I57" s="93">
        <v>3</v>
      </c>
      <c r="J57" s="34">
        <f t="shared" si="7"/>
        <v>65.13</v>
      </c>
      <c r="K57" s="92">
        <v>5</v>
      </c>
      <c r="L57" s="92">
        <v>7</v>
      </c>
      <c r="M57" s="94">
        <f t="shared" si="8"/>
        <v>111.89</v>
      </c>
      <c r="N57" s="94">
        <f t="shared" si="4"/>
        <v>277.21999999999997</v>
      </c>
      <c r="O57" s="60">
        <v>0</v>
      </c>
      <c r="P57" s="61">
        <v>0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20</v>
      </c>
      <c r="AE57" s="49">
        <v>65</v>
      </c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327.32</v>
      </c>
      <c r="P59" s="46">
        <f>SUM(P28:P58)</f>
        <v>675.23</v>
      </c>
      <c r="Q59" s="47">
        <f>SUM(Q28:Q58)</f>
        <v>122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3" zoomScale="80" zoomScaleNormal="80" workbookViewId="0">
      <selection activeCell="V38" sqref="V3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124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1"/>
      <c r="AG25" s="121"/>
      <c r="AH25" s="121"/>
      <c r="AI25" s="121"/>
      <c r="AJ25" s="121"/>
      <c r="AK25" s="12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43497</v>
      </c>
      <c r="B27" s="4">
        <v>3</v>
      </c>
      <c r="C27" s="34">
        <v>3</v>
      </c>
      <c r="D27" s="4">
        <f>(B27*12+C27)*1.67</f>
        <v>65.13</v>
      </c>
      <c r="E27" s="4">
        <v>7</v>
      </c>
      <c r="F27" s="34">
        <v>4</v>
      </c>
      <c r="G27" s="48">
        <f>(E27*12+F27)*1.67</f>
        <v>146.95999999999998</v>
      </c>
      <c r="H27" s="4">
        <v>3</v>
      </c>
      <c r="I27" s="3">
        <v>3</v>
      </c>
      <c r="J27" s="3">
        <f>(H27*12+I27)*1.67</f>
        <v>65.13</v>
      </c>
      <c r="K27" s="52">
        <v>5</v>
      </c>
      <c r="L27" s="61">
        <v>7</v>
      </c>
      <c r="M27" s="49">
        <f>(K27*12+L27)*1.67</f>
        <v>111.89</v>
      </c>
      <c r="N27" s="103">
        <f>D27+G27+J27</f>
        <v>277.21999999999997</v>
      </c>
      <c r="O27" s="52">
        <v>0</v>
      </c>
      <c r="P27" s="77">
        <v>0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20</v>
      </c>
      <c r="AE27" s="49">
        <v>65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43498</v>
      </c>
      <c r="B28" s="4">
        <v>3</v>
      </c>
      <c r="C28" s="4">
        <v>3</v>
      </c>
      <c r="D28" s="34">
        <f t="shared" ref="D28:D41" si="0">(B28*12+C28)*1.67</f>
        <v>65.13</v>
      </c>
      <c r="E28" s="4">
        <v>7</v>
      </c>
      <c r="F28" s="4">
        <v>4</v>
      </c>
      <c r="G28" s="34">
        <f t="shared" ref="G28:G41" si="1">(E28*12+F28)*1.67</f>
        <v>146.95999999999998</v>
      </c>
      <c r="H28" s="4">
        <v>3</v>
      </c>
      <c r="I28" s="4">
        <v>3</v>
      </c>
      <c r="J28" s="34">
        <f t="shared" ref="J28:J41" si="2">(H28*12+I28)*1.67</f>
        <v>65.13</v>
      </c>
      <c r="K28" s="48">
        <v>5</v>
      </c>
      <c r="L28" s="4">
        <v>7</v>
      </c>
      <c r="M28" s="3">
        <f t="shared" ref="M28:M41" si="3">(K28*12+L28)*1.67</f>
        <v>111.89</v>
      </c>
      <c r="N28" s="3">
        <f t="shared" ref="N28:N57" si="4">D28+G28+J28</f>
        <v>277.21999999999997</v>
      </c>
      <c r="O28" s="60">
        <v>0</v>
      </c>
      <c r="P28" s="61">
        <v>0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20</v>
      </c>
      <c r="AE28" s="52">
        <v>65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43499</v>
      </c>
      <c r="B29" s="36">
        <v>3</v>
      </c>
      <c r="C29" s="36">
        <v>3</v>
      </c>
      <c r="D29" s="34">
        <f t="shared" si="0"/>
        <v>65.13</v>
      </c>
      <c r="E29" s="37">
        <v>7</v>
      </c>
      <c r="F29" s="37">
        <v>4</v>
      </c>
      <c r="G29" s="34">
        <f t="shared" si="1"/>
        <v>146.95999999999998</v>
      </c>
      <c r="H29" s="37">
        <v>3</v>
      </c>
      <c r="I29" s="37">
        <v>3</v>
      </c>
      <c r="J29" s="34">
        <f t="shared" si="2"/>
        <v>65.13</v>
      </c>
      <c r="K29" s="4">
        <v>5</v>
      </c>
      <c r="L29" s="4">
        <v>7</v>
      </c>
      <c r="M29" s="3">
        <f t="shared" si="3"/>
        <v>111.89</v>
      </c>
      <c r="N29" s="3">
        <f t="shared" si="4"/>
        <v>277.21999999999997</v>
      </c>
      <c r="O29" s="60">
        <v>0</v>
      </c>
      <c r="P29" s="61">
        <v>0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20</v>
      </c>
      <c r="AE29" s="49">
        <v>65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43500</v>
      </c>
      <c r="B30" s="36">
        <v>3</v>
      </c>
      <c r="C30" s="36">
        <v>3</v>
      </c>
      <c r="D30" s="34">
        <f t="shared" si="0"/>
        <v>65.13</v>
      </c>
      <c r="E30" s="37">
        <v>7</v>
      </c>
      <c r="F30" s="37">
        <v>4</v>
      </c>
      <c r="G30" s="34">
        <f t="shared" si="1"/>
        <v>146.95999999999998</v>
      </c>
      <c r="H30" s="37">
        <v>3</v>
      </c>
      <c r="I30" s="37">
        <v>3</v>
      </c>
      <c r="J30" s="34">
        <f t="shared" si="2"/>
        <v>65.13</v>
      </c>
      <c r="K30" s="4">
        <v>5</v>
      </c>
      <c r="L30" s="4">
        <v>7</v>
      </c>
      <c r="M30" s="3">
        <f t="shared" si="3"/>
        <v>111.89</v>
      </c>
      <c r="N30" s="3">
        <f t="shared" si="4"/>
        <v>277.21999999999997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20</v>
      </c>
      <c r="AE30" s="49">
        <v>65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43501</v>
      </c>
      <c r="B31" s="36">
        <v>3</v>
      </c>
      <c r="C31" s="36">
        <v>3</v>
      </c>
      <c r="D31" s="34">
        <f t="shared" si="0"/>
        <v>65.13</v>
      </c>
      <c r="E31" s="37">
        <v>7</v>
      </c>
      <c r="F31" s="37">
        <v>4</v>
      </c>
      <c r="G31" s="34">
        <f t="shared" si="1"/>
        <v>146.95999999999998</v>
      </c>
      <c r="H31" s="37">
        <v>3</v>
      </c>
      <c r="I31" s="37">
        <v>3</v>
      </c>
      <c r="J31" s="34">
        <f t="shared" si="2"/>
        <v>65.13</v>
      </c>
      <c r="K31" s="4">
        <v>5</v>
      </c>
      <c r="L31" s="4">
        <v>7</v>
      </c>
      <c r="M31" s="3">
        <f>(K31*12+L31)*1.67</f>
        <v>111.89</v>
      </c>
      <c r="N31" s="3">
        <f t="shared" si="4"/>
        <v>277.21999999999997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20</v>
      </c>
      <c r="AE31" s="49">
        <v>65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43502</v>
      </c>
      <c r="B32" s="36">
        <v>3</v>
      </c>
      <c r="C32" s="36">
        <v>3</v>
      </c>
      <c r="D32" s="34">
        <f t="shared" si="0"/>
        <v>65.13</v>
      </c>
      <c r="E32" s="37">
        <v>7</v>
      </c>
      <c r="F32" s="37">
        <v>4</v>
      </c>
      <c r="G32" s="34">
        <f t="shared" si="1"/>
        <v>146.95999999999998</v>
      </c>
      <c r="H32" s="37">
        <v>3</v>
      </c>
      <c r="I32" s="37">
        <v>3</v>
      </c>
      <c r="J32" s="34">
        <f t="shared" si="2"/>
        <v>65.13</v>
      </c>
      <c r="K32" s="4">
        <v>5</v>
      </c>
      <c r="L32" s="4">
        <v>7</v>
      </c>
      <c r="M32" s="3">
        <f t="shared" si="3"/>
        <v>111.89</v>
      </c>
      <c r="N32" s="3">
        <f t="shared" si="4"/>
        <v>277.21999999999997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20</v>
      </c>
      <c r="AE32" s="49">
        <v>65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43503</v>
      </c>
      <c r="B33" s="4">
        <v>3</v>
      </c>
      <c r="C33" s="4">
        <v>3</v>
      </c>
      <c r="D33" s="34">
        <f t="shared" si="0"/>
        <v>65.13</v>
      </c>
      <c r="E33" s="37">
        <v>7</v>
      </c>
      <c r="F33" s="37">
        <v>4</v>
      </c>
      <c r="G33" s="34">
        <f t="shared" si="1"/>
        <v>146.95999999999998</v>
      </c>
      <c r="H33" s="37">
        <v>3</v>
      </c>
      <c r="I33" s="37">
        <v>3</v>
      </c>
      <c r="J33" s="34">
        <f t="shared" si="2"/>
        <v>65.13</v>
      </c>
      <c r="K33" s="4">
        <v>5</v>
      </c>
      <c r="L33" s="4">
        <v>7</v>
      </c>
      <c r="M33" s="3">
        <f>(K33*12+L33)*1.67</f>
        <v>111.89</v>
      </c>
      <c r="N33" s="3">
        <f t="shared" si="4"/>
        <v>277.21999999999997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20</v>
      </c>
      <c r="AE33" s="49">
        <v>65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43504</v>
      </c>
      <c r="B34" s="4">
        <v>3</v>
      </c>
      <c r="C34" s="4">
        <v>3</v>
      </c>
      <c r="D34" s="34">
        <f t="shared" si="0"/>
        <v>65.13</v>
      </c>
      <c r="E34" s="37">
        <v>7</v>
      </c>
      <c r="F34" s="37">
        <v>4</v>
      </c>
      <c r="G34" s="34">
        <f t="shared" si="1"/>
        <v>146.95999999999998</v>
      </c>
      <c r="H34" s="37">
        <v>3</v>
      </c>
      <c r="I34" s="37">
        <v>3</v>
      </c>
      <c r="J34" s="34">
        <f t="shared" si="2"/>
        <v>65.13</v>
      </c>
      <c r="K34" s="4">
        <v>5</v>
      </c>
      <c r="L34" s="4">
        <v>7</v>
      </c>
      <c r="M34" s="3">
        <f t="shared" si="3"/>
        <v>111.89</v>
      </c>
      <c r="N34" s="3">
        <f t="shared" si="4"/>
        <v>277.21999999999997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20</v>
      </c>
      <c r="AE34" s="49">
        <v>65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43505</v>
      </c>
      <c r="B35" s="4">
        <v>3</v>
      </c>
      <c r="C35" s="4">
        <v>3</v>
      </c>
      <c r="D35" s="34">
        <f t="shared" si="0"/>
        <v>65.13</v>
      </c>
      <c r="E35" s="37">
        <v>7</v>
      </c>
      <c r="F35" s="37">
        <v>4</v>
      </c>
      <c r="G35" s="34">
        <f t="shared" si="1"/>
        <v>146.95999999999998</v>
      </c>
      <c r="H35" s="37">
        <v>3</v>
      </c>
      <c r="I35" s="37">
        <v>3</v>
      </c>
      <c r="J35" s="34">
        <f t="shared" si="2"/>
        <v>65.13</v>
      </c>
      <c r="K35" s="4">
        <v>5</v>
      </c>
      <c r="L35" s="4">
        <v>7</v>
      </c>
      <c r="M35" s="3">
        <f t="shared" si="3"/>
        <v>111.89</v>
      </c>
      <c r="N35" s="3">
        <f t="shared" si="4"/>
        <v>277.21999999999997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20</v>
      </c>
      <c r="AE35" s="49">
        <v>65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43506</v>
      </c>
      <c r="B36" s="4">
        <v>3</v>
      </c>
      <c r="C36" s="4">
        <v>3</v>
      </c>
      <c r="D36" s="34">
        <f t="shared" si="0"/>
        <v>65.13</v>
      </c>
      <c r="E36" s="37">
        <v>7</v>
      </c>
      <c r="F36" s="37">
        <v>4</v>
      </c>
      <c r="G36" s="34">
        <f t="shared" si="1"/>
        <v>146.95999999999998</v>
      </c>
      <c r="H36" s="37">
        <v>3</v>
      </c>
      <c r="I36" s="37">
        <v>3</v>
      </c>
      <c r="J36" s="34">
        <f t="shared" si="2"/>
        <v>65.13</v>
      </c>
      <c r="K36" s="4">
        <v>5</v>
      </c>
      <c r="L36" s="4">
        <v>7</v>
      </c>
      <c r="M36" s="3">
        <f t="shared" si="3"/>
        <v>111.89</v>
      </c>
      <c r="N36" s="3">
        <f t="shared" si="4"/>
        <v>277.21999999999997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20</v>
      </c>
      <c r="AE36" s="49">
        <v>65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43507</v>
      </c>
      <c r="B37" s="4">
        <v>3</v>
      </c>
      <c r="C37" s="4">
        <v>3</v>
      </c>
      <c r="D37" s="34">
        <f t="shared" si="0"/>
        <v>65.13</v>
      </c>
      <c r="E37" s="37">
        <v>7</v>
      </c>
      <c r="F37" s="37">
        <v>4</v>
      </c>
      <c r="G37" s="34">
        <f t="shared" si="1"/>
        <v>146.95999999999998</v>
      </c>
      <c r="H37" s="37">
        <v>3</v>
      </c>
      <c r="I37" s="37">
        <v>3</v>
      </c>
      <c r="J37" s="34">
        <f t="shared" si="2"/>
        <v>65.13</v>
      </c>
      <c r="K37" s="4">
        <v>5</v>
      </c>
      <c r="L37" s="4">
        <v>7</v>
      </c>
      <c r="M37" s="3">
        <f t="shared" si="3"/>
        <v>111.89</v>
      </c>
      <c r="N37" s="3">
        <f t="shared" si="4"/>
        <v>277.21999999999997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20</v>
      </c>
      <c r="AE37" s="49">
        <v>65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43508</v>
      </c>
      <c r="B38" s="4">
        <v>3</v>
      </c>
      <c r="C38" s="4">
        <v>3</v>
      </c>
      <c r="D38" s="34">
        <f t="shared" si="0"/>
        <v>65.13</v>
      </c>
      <c r="E38" s="37">
        <v>7</v>
      </c>
      <c r="F38" s="37">
        <v>4</v>
      </c>
      <c r="G38" s="34">
        <f t="shared" si="1"/>
        <v>146.95999999999998</v>
      </c>
      <c r="H38" s="37">
        <v>3</v>
      </c>
      <c r="I38" s="37">
        <v>3</v>
      </c>
      <c r="J38" s="34">
        <f t="shared" si="2"/>
        <v>65.13</v>
      </c>
      <c r="K38" s="4">
        <v>5</v>
      </c>
      <c r="L38" s="4">
        <v>7</v>
      </c>
      <c r="M38" s="3">
        <f t="shared" si="3"/>
        <v>111.89</v>
      </c>
      <c r="N38" s="3">
        <f t="shared" si="4"/>
        <v>277.21999999999997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20</v>
      </c>
      <c r="AE38" s="49">
        <v>65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43509</v>
      </c>
      <c r="B39" s="4">
        <v>3</v>
      </c>
      <c r="C39" s="4">
        <v>3</v>
      </c>
      <c r="D39" s="34">
        <f t="shared" si="0"/>
        <v>65.13</v>
      </c>
      <c r="E39" s="37">
        <v>7</v>
      </c>
      <c r="F39" s="37">
        <v>4</v>
      </c>
      <c r="G39" s="34">
        <f t="shared" si="1"/>
        <v>146.95999999999998</v>
      </c>
      <c r="H39" s="37">
        <v>3</v>
      </c>
      <c r="I39" s="37">
        <v>3</v>
      </c>
      <c r="J39" s="34">
        <f t="shared" si="2"/>
        <v>65.13</v>
      </c>
      <c r="K39" s="4">
        <v>5</v>
      </c>
      <c r="L39" s="4">
        <v>7</v>
      </c>
      <c r="M39" s="3">
        <f t="shared" si="3"/>
        <v>111.89</v>
      </c>
      <c r="N39" s="3">
        <f t="shared" si="4"/>
        <v>277.21999999999997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20</v>
      </c>
      <c r="AE39" s="49">
        <v>65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43510</v>
      </c>
      <c r="B40" s="4">
        <v>3</v>
      </c>
      <c r="C40" s="4">
        <v>3</v>
      </c>
      <c r="D40" s="34">
        <f t="shared" si="0"/>
        <v>65.13</v>
      </c>
      <c r="E40" s="37">
        <v>7</v>
      </c>
      <c r="F40" s="37">
        <v>4</v>
      </c>
      <c r="G40" s="34">
        <f t="shared" si="1"/>
        <v>146.95999999999998</v>
      </c>
      <c r="H40" s="37">
        <v>3</v>
      </c>
      <c r="I40" s="37">
        <v>3</v>
      </c>
      <c r="J40" s="34">
        <f t="shared" si="2"/>
        <v>65.13</v>
      </c>
      <c r="K40" s="4">
        <v>5</v>
      </c>
      <c r="L40" s="4">
        <v>7</v>
      </c>
      <c r="M40" s="3">
        <f t="shared" si="3"/>
        <v>111.89</v>
      </c>
      <c r="N40" s="3">
        <f t="shared" si="4"/>
        <v>277.21999999999997</v>
      </c>
      <c r="O40" s="60">
        <v>0</v>
      </c>
      <c r="P40" s="61">
        <v>0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20</v>
      </c>
      <c r="AE40" s="49">
        <v>65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43511</v>
      </c>
      <c r="B41" s="4">
        <v>3</v>
      </c>
      <c r="C41" s="4">
        <v>3</v>
      </c>
      <c r="D41" s="34">
        <f t="shared" si="0"/>
        <v>65.13</v>
      </c>
      <c r="E41" s="37">
        <v>7</v>
      </c>
      <c r="F41" s="37">
        <v>4</v>
      </c>
      <c r="G41" s="34">
        <f t="shared" si="1"/>
        <v>146.95999999999998</v>
      </c>
      <c r="H41" s="37">
        <v>3</v>
      </c>
      <c r="I41" s="37">
        <v>3</v>
      </c>
      <c r="J41" s="34">
        <f t="shared" si="2"/>
        <v>65.13</v>
      </c>
      <c r="K41" s="4">
        <v>5</v>
      </c>
      <c r="L41" s="4">
        <v>7</v>
      </c>
      <c r="M41" s="3">
        <f t="shared" si="3"/>
        <v>111.89</v>
      </c>
      <c r="N41" s="3">
        <f t="shared" si="4"/>
        <v>277.21999999999997</v>
      </c>
      <c r="O41" s="60">
        <v>0</v>
      </c>
      <c r="P41" s="61">
        <v>0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20</v>
      </c>
      <c r="AE41" s="49">
        <v>65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43512</v>
      </c>
      <c r="B42" s="4">
        <v>3</v>
      </c>
      <c r="C42" s="4">
        <v>3</v>
      </c>
      <c r="D42" s="34">
        <f>(B42*12+C42)*1.67</f>
        <v>65.13</v>
      </c>
      <c r="E42" s="37">
        <v>7</v>
      </c>
      <c r="F42" s="37">
        <v>4</v>
      </c>
      <c r="G42" s="34">
        <f>(E42*12+F42)*1.67</f>
        <v>146.95999999999998</v>
      </c>
      <c r="H42" s="37">
        <v>3</v>
      </c>
      <c r="I42" s="37">
        <v>3</v>
      </c>
      <c r="J42" s="34">
        <f>(H42*12+I42)*1.67</f>
        <v>65.13</v>
      </c>
      <c r="K42" s="4">
        <v>5</v>
      </c>
      <c r="L42" s="4">
        <v>7</v>
      </c>
      <c r="M42" s="3">
        <f>(K42*12+L42)*1.67</f>
        <v>111.89</v>
      </c>
      <c r="N42" s="3">
        <f t="shared" si="4"/>
        <v>277.21999999999997</v>
      </c>
      <c r="O42" s="60">
        <v>0</v>
      </c>
      <c r="P42" s="61">
        <v>0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20</v>
      </c>
      <c r="AE42" s="49">
        <v>65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43513</v>
      </c>
      <c r="B43" s="4">
        <v>3</v>
      </c>
      <c r="C43" s="4">
        <v>3</v>
      </c>
      <c r="D43" s="34">
        <f t="shared" ref="D43:D57" si="5">(B43*12+C43)*1.67</f>
        <v>65.13</v>
      </c>
      <c r="E43" s="37">
        <v>7</v>
      </c>
      <c r="F43" s="37">
        <v>4</v>
      </c>
      <c r="G43" s="34">
        <f t="shared" ref="G43:G57" si="6">(E43*12+F43)*1.67</f>
        <v>146.95999999999998</v>
      </c>
      <c r="H43" s="37">
        <v>3</v>
      </c>
      <c r="I43" s="37">
        <v>3</v>
      </c>
      <c r="J43" s="34">
        <f t="shared" ref="J43:J57" si="7">(H43*12+I43)*1.67</f>
        <v>65.13</v>
      </c>
      <c r="K43" s="4">
        <v>5</v>
      </c>
      <c r="L43" s="4">
        <v>7</v>
      </c>
      <c r="M43" s="3">
        <f t="shared" ref="M43:M57" si="8">(K43*12+L43)*1.67</f>
        <v>111.89</v>
      </c>
      <c r="N43" s="3">
        <f t="shared" si="4"/>
        <v>277.21999999999997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20</v>
      </c>
      <c r="AE43" s="49">
        <v>65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43514</v>
      </c>
      <c r="B44" s="4">
        <v>3</v>
      </c>
      <c r="C44" s="4">
        <v>3</v>
      </c>
      <c r="D44" s="34">
        <f t="shared" si="5"/>
        <v>65.13</v>
      </c>
      <c r="E44" s="37">
        <v>7</v>
      </c>
      <c r="F44" s="37">
        <v>4</v>
      </c>
      <c r="G44" s="34">
        <f t="shared" si="6"/>
        <v>146.95999999999998</v>
      </c>
      <c r="H44" s="37">
        <v>3</v>
      </c>
      <c r="I44" s="37">
        <v>3</v>
      </c>
      <c r="J44" s="34">
        <f t="shared" si="7"/>
        <v>65.13</v>
      </c>
      <c r="K44" s="4">
        <v>5</v>
      </c>
      <c r="L44" s="4">
        <v>7</v>
      </c>
      <c r="M44" s="3">
        <f t="shared" si="8"/>
        <v>111.89</v>
      </c>
      <c r="N44" s="3">
        <f t="shared" si="4"/>
        <v>277.21999999999997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20</v>
      </c>
      <c r="AE44" s="49">
        <v>65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43515</v>
      </c>
      <c r="B45" s="4">
        <v>3</v>
      </c>
      <c r="C45" s="4">
        <v>3</v>
      </c>
      <c r="D45" s="34">
        <f t="shared" si="5"/>
        <v>65.13</v>
      </c>
      <c r="E45" s="37">
        <v>7</v>
      </c>
      <c r="F45" s="37">
        <v>4</v>
      </c>
      <c r="G45" s="34">
        <f t="shared" si="6"/>
        <v>146.95999999999998</v>
      </c>
      <c r="H45" s="37">
        <v>3</v>
      </c>
      <c r="I45" s="37">
        <v>3</v>
      </c>
      <c r="J45" s="34">
        <f t="shared" si="7"/>
        <v>65.13</v>
      </c>
      <c r="K45" s="4">
        <v>5</v>
      </c>
      <c r="L45" s="4">
        <v>7</v>
      </c>
      <c r="M45" s="3">
        <f t="shared" si="8"/>
        <v>111.89</v>
      </c>
      <c r="N45" s="3">
        <f t="shared" si="4"/>
        <v>277.21999999999997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20</v>
      </c>
      <c r="AE45" s="49">
        <v>65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43516</v>
      </c>
      <c r="B46" s="4">
        <v>3</v>
      </c>
      <c r="C46" s="4">
        <v>3</v>
      </c>
      <c r="D46" s="34">
        <f t="shared" si="5"/>
        <v>65.13</v>
      </c>
      <c r="E46" s="37">
        <v>7</v>
      </c>
      <c r="F46" s="37">
        <v>4</v>
      </c>
      <c r="G46" s="34">
        <f t="shared" si="6"/>
        <v>146.95999999999998</v>
      </c>
      <c r="H46" s="37">
        <v>3</v>
      </c>
      <c r="I46" s="37">
        <v>3</v>
      </c>
      <c r="J46" s="34">
        <f t="shared" si="7"/>
        <v>65.13</v>
      </c>
      <c r="K46" s="4">
        <v>5</v>
      </c>
      <c r="L46" s="4">
        <v>7</v>
      </c>
      <c r="M46" s="3">
        <f t="shared" si="8"/>
        <v>111.89</v>
      </c>
      <c r="N46" s="3">
        <f>D46+G46+J46</f>
        <v>277.21999999999997</v>
      </c>
      <c r="O46" s="60">
        <v>0</v>
      </c>
      <c r="P46" s="61">
        <v>0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20</v>
      </c>
      <c r="AE46" s="49">
        <v>65</v>
      </c>
      <c r="AF46" s="200"/>
      <c r="AG46" s="201"/>
      <c r="AH46" s="201"/>
      <c r="AI46" s="201"/>
      <c r="AJ46" s="201"/>
      <c r="AK46" s="202"/>
    </row>
    <row r="47" spans="1:37" ht="12.75" customHeight="1">
      <c r="A47" s="118">
        <v>43517</v>
      </c>
      <c r="B47" s="4">
        <v>3</v>
      </c>
      <c r="C47" s="4">
        <v>3</v>
      </c>
      <c r="D47" s="34">
        <f t="shared" si="5"/>
        <v>65.13</v>
      </c>
      <c r="E47" s="37">
        <v>7</v>
      </c>
      <c r="F47" s="37">
        <v>4</v>
      </c>
      <c r="G47" s="34">
        <f t="shared" si="6"/>
        <v>146.95999999999998</v>
      </c>
      <c r="H47" s="37">
        <v>3</v>
      </c>
      <c r="I47" s="37">
        <v>3</v>
      </c>
      <c r="J47" s="34">
        <f t="shared" si="7"/>
        <v>65.13</v>
      </c>
      <c r="K47" s="4">
        <v>5</v>
      </c>
      <c r="L47" s="4">
        <v>7</v>
      </c>
      <c r="M47" s="3">
        <f t="shared" si="8"/>
        <v>111.89</v>
      </c>
      <c r="N47" s="3">
        <f t="shared" si="4"/>
        <v>277.21999999999997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20</v>
      </c>
      <c r="AE47" s="49">
        <v>65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43518</v>
      </c>
      <c r="B48" s="4">
        <v>3</v>
      </c>
      <c r="C48" s="4">
        <v>3</v>
      </c>
      <c r="D48" s="34">
        <f t="shared" si="5"/>
        <v>65.13</v>
      </c>
      <c r="E48" s="37">
        <v>7</v>
      </c>
      <c r="F48" s="37">
        <v>4</v>
      </c>
      <c r="G48" s="34">
        <f t="shared" si="6"/>
        <v>146.95999999999998</v>
      </c>
      <c r="H48" s="37">
        <v>3</v>
      </c>
      <c r="I48" s="37">
        <v>3</v>
      </c>
      <c r="J48" s="34">
        <f t="shared" si="7"/>
        <v>65.13</v>
      </c>
      <c r="K48" s="4">
        <v>5</v>
      </c>
      <c r="L48" s="4">
        <v>7</v>
      </c>
      <c r="M48" s="3">
        <f t="shared" si="8"/>
        <v>111.89</v>
      </c>
      <c r="N48" s="3">
        <f t="shared" si="4"/>
        <v>277.21999999999997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20</v>
      </c>
      <c r="AE48" s="49">
        <v>65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43519</v>
      </c>
      <c r="B49" s="4">
        <v>3</v>
      </c>
      <c r="C49" s="4">
        <v>3</v>
      </c>
      <c r="D49" s="34">
        <f t="shared" si="5"/>
        <v>65.13</v>
      </c>
      <c r="E49" s="37">
        <v>7</v>
      </c>
      <c r="F49" s="37">
        <v>4</v>
      </c>
      <c r="G49" s="34">
        <f t="shared" si="6"/>
        <v>146.95999999999998</v>
      </c>
      <c r="H49" s="37">
        <v>3</v>
      </c>
      <c r="I49" s="37">
        <v>3</v>
      </c>
      <c r="J49" s="34">
        <f t="shared" si="7"/>
        <v>65.13</v>
      </c>
      <c r="K49" s="4">
        <v>5</v>
      </c>
      <c r="L49" s="4">
        <v>7</v>
      </c>
      <c r="M49" s="3">
        <f t="shared" si="8"/>
        <v>111.89</v>
      </c>
      <c r="N49" s="3">
        <f t="shared" si="4"/>
        <v>277.21999999999997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20</v>
      </c>
      <c r="AE49" s="49">
        <v>65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43520</v>
      </c>
      <c r="B50" s="4">
        <v>3</v>
      </c>
      <c r="C50" s="4">
        <v>3</v>
      </c>
      <c r="D50" s="34">
        <f>(B50*12+C50)*1.67</f>
        <v>65.13</v>
      </c>
      <c r="E50" s="37">
        <v>7</v>
      </c>
      <c r="F50" s="37">
        <v>4</v>
      </c>
      <c r="G50" s="34">
        <f t="shared" si="6"/>
        <v>146.95999999999998</v>
      </c>
      <c r="H50" s="37">
        <v>3</v>
      </c>
      <c r="I50" s="37">
        <v>3</v>
      </c>
      <c r="J50" s="34">
        <f t="shared" si="7"/>
        <v>65.13</v>
      </c>
      <c r="K50" s="4">
        <v>5</v>
      </c>
      <c r="L50" s="4">
        <v>7</v>
      </c>
      <c r="M50" s="3">
        <f t="shared" si="8"/>
        <v>111.89</v>
      </c>
      <c r="N50" s="3">
        <f t="shared" si="4"/>
        <v>277.21999999999997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20</v>
      </c>
      <c r="AE50" s="49">
        <v>65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43521</v>
      </c>
      <c r="B51" s="4">
        <v>3</v>
      </c>
      <c r="C51" s="4">
        <v>3</v>
      </c>
      <c r="D51" s="34">
        <f t="shared" si="5"/>
        <v>65.13</v>
      </c>
      <c r="E51" s="37">
        <v>7</v>
      </c>
      <c r="F51" s="37">
        <v>4</v>
      </c>
      <c r="G51" s="34">
        <f t="shared" si="6"/>
        <v>146.95999999999998</v>
      </c>
      <c r="H51" s="37">
        <v>3</v>
      </c>
      <c r="I51" s="37">
        <v>3</v>
      </c>
      <c r="J51" s="34">
        <f t="shared" si="7"/>
        <v>65.13</v>
      </c>
      <c r="K51" s="4">
        <v>5</v>
      </c>
      <c r="L51" s="4">
        <v>7</v>
      </c>
      <c r="M51" s="3">
        <f>(K51*12+L51)*1.67</f>
        <v>111.89</v>
      </c>
      <c r="N51" s="3">
        <f t="shared" si="4"/>
        <v>277.21999999999997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20</v>
      </c>
      <c r="AE51" s="49">
        <v>65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43522</v>
      </c>
      <c r="B52" s="4">
        <v>3</v>
      </c>
      <c r="C52" s="4">
        <v>3</v>
      </c>
      <c r="D52" s="34">
        <f t="shared" si="5"/>
        <v>65.13</v>
      </c>
      <c r="E52" s="37">
        <v>7</v>
      </c>
      <c r="F52" s="37">
        <v>4</v>
      </c>
      <c r="G52" s="34">
        <f t="shared" si="6"/>
        <v>146.95999999999998</v>
      </c>
      <c r="H52" s="37">
        <v>3</v>
      </c>
      <c r="I52" s="37">
        <v>3</v>
      </c>
      <c r="J52" s="34">
        <f t="shared" si="7"/>
        <v>65.13</v>
      </c>
      <c r="K52" s="4">
        <v>5</v>
      </c>
      <c r="L52" s="4">
        <v>7</v>
      </c>
      <c r="M52" s="3">
        <f t="shared" si="8"/>
        <v>111.89</v>
      </c>
      <c r="N52" s="3">
        <f t="shared" si="4"/>
        <v>277.21999999999997</v>
      </c>
      <c r="O52" s="60">
        <v>0</v>
      </c>
      <c r="P52" s="61">
        <v>0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20</v>
      </c>
      <c r="AE52" s="49">
        <v>65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43523</v>
      </c>
      <c r="B53" s="4">
        <v>3</v>
      </c>
      <c r="C53" s="4">
        <v>3</v>
      </c>
      <c r="D53" s="34">
        <f t="shared" si="5"/>
        <v>65.13</v>
      </c>
      <c r="E53" s="37">
        <v>7</v>
      </c>
      <c r="F53" s="37">
        <v>4</v>
      </c>
      <c r="G53" s="34">
        <f t="shared" si="6"/>
        <v>146.95999999999998</v>
      </c>
      <c r="H53" s="37">
        <v>3</v>
      </c>
      <c r="I53" s="37">
        <v>3</v>
      </c>
      <c r="J53" s="34">
        <f t="shared" si="7"/>
        <v>65.13</v>
      </c>
      <c r="K53" s="4">
        <v>5</v>
      </c>
      <c r="L53" s="4">
        <v>7</v>
      </c>
      <c r="M53" s="3">
        <f t="shared" si="8"/>
        <v>111.89</v>
      </c>
      <c r="N53" s="3">
        <f t="shared" si="4"/>
        <v>277.21999999999997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20</v>
      </c>
      <c r="AE53" s="49">
        <v>65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43524</v>
      </c>
      <c r="B54" s="4">
        <v>3</v>
      </c>
      <c r="C54" s="4">
        <v>3</v>
      </c>
      <c r="D54" s="34">
        <f t="shared" si="5"/>
        <v>65.13</v>
      </c>
      <c r="E54" s="37">
        <v>7</v>
      </c>
      <c r="F54" s="37">
        <v>4</v>
      </c>
      <c r="G54" s="34">
        <f t="shared" si="6"/>
        <v>146.95999999999998</v>
      </c>
      <c r="H54" s="37">
        <v>3</v>
      </c>
      <c r="I54" s="37">
        <v>3</v>
      </c>
      <c r="J54" s="34">
        <f t="shared" si="7"/>
        <v>65.13</v>
      </c>
      <c r="K54" s="4">
        <v>5</v>
      </c>
      <c r="L54" s="4">
        <v>7</v>
      </c>
      <c r="M54" s="3">
        <f t="shared" si="8"/>
        <v>111.89</v>
      </c>
      <c r="N54" s="3">
        <f t="shared" si="4"/>
        <v>277.21999999999997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20</v>
      </c>
      <c r="AE54" s="49">
        <v>65</v>
      </c>
      <c r="AF54" s="200"/>
      <c r="AG54" s="201"/>
      <c r="AH54" s="201"/>
      <c r="AI54" s="201"/>
      <c r="AJ54" s="201"/>
      <c r="AK54" s="202"/>
    </row>
    <row r="55" spans="1:37" ht="12.75" customHeight="1">
      <c r="A55" s="118"/>
      <c r="B55" s="4"/>
      <c r="C55" s="4"/>
      <c r="D55" s="34">
        <f t="shared" si="5"/>
        <v>0</v>
      </c>
      <c r="E55" s="37"/>
      <c r="F55" s="37"/>
      <c r="G55" s="34">
        <f t="shared" si="6"/>
        <v>0</v>
      </c>
      <c r="H55" s="37"/>
      <c r="I55" s="37"/>
      <c r="J55" s="34">
        <f t="shared" si="7"/>
        <v>0</v>
      </c>
      <c r="K55" s="4"/>
      <c r="L55" s="4"/>
      <c r="M55" s="3">
        <f t="shared" si="8"/>
        <v>0</v>
      </c>
      <c r="N55" s="3">
        <f t="shared" si="4"/>
        <v>0</v>
      </c>
      <c r="O55" s="60"/>
      <c r="P55" s="61"/>
      <c r="Q55" s="49"/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/>
      <c r="AE55" s="49"/>
      <c r="AF55" s="200"/>
      <c r="AG55" s="201"/>
      <c r="AH55" s="201"/>
      <c r="AI55" s="201"/>
      <c r="AJ55" s="201"/>
      <c r="AK55" s="202"/>
    </row>
    <row r="56" spans="1:37" ht="12.75" customHeight="1">
      <c r="A56" s="118"/>
      <c r="B56" s="4"/>
      <c r="C56" s="4"/>
      <c r="D56" s="34">
        <f t="shared" si="5"/>
        <v>0</v>
      </c>
      <c r="E56" s="37"/>
      <c r="F56" s="37"/>
      <c r="G56" s="34">
        <f t="shared" si="6"/>
        <v>0</v>
      </c>
      <c r="H56" s="37"/>
      <c r="I56" s="37"/>
      <c r="J56" s="34">
        <f t="shared" si="7"/>
        <v>0</v>
      </c>
      <c r="K56" s="4"/>
      <c r="L56" s="4"/>
      <c r="M56" s="3">
        <f t="shared" si="8"/>
        <v>0</v>
      </c>
      <c r="N56" s="3">
        <f t="shared" si="4"/>
        <v>0</v>
      </c>
      <c r="O56" s="60"/>
      <c r="P56" s="61"/>
      <c r="Q56" s="49"/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/>
      <c r="AE56" s="49"/>
      <c r="AF56" s="200"/>
      <c r="AG56" s="201"/>
      <c r="AH56" s="201"/>
      <c r="AI56" s="201"/>
      <c r="AJ56" s="201"/>
      <c r="AK56" s="202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0</v>
      </c>
      <c r="P59" s="46">
        <f>SUM(P28:P58)</f>
        <v>0</v>
      </c>
      <c r="Q59" s="47">
        <f>SUM(Q28:Q58)</f>
        <v>0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R57" sqref="R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125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3"/>
      <c r="AG25" s="123"/>
      <c r="AH25" s="123"/>
      <c r="AI25" s="123"/>
      <c r="AJ25" s="123"/>
      <c r="AK25" s="124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43525</v>
      </c>
      <c r="B27" s="4">
        <v>3</v>
      </c>
      <c r="C27" s="34">
        <v>3</v>
      </c>
      <c r="D27" s="4">
        <f>(B27*12+C27)*1.67</f>
        <v>65.13</v>
      </c>
      <c r="E27" s="4">
        <v>7</v>
      </c>
      <c r="F27" s="34">
        <v>4</v>
      </c>
      <c r="G27" s="48">
        <f>(E27*12+F27)*1.67</f>
        <v>146.95999999999998</v>
      </c>
      <c r="H27" s="4">
        <v>3</v>
      </c>
      <c r="I27" s="3">
        <v>3</v>
      </c>
      <c r="J27" s="3">
        <f>(H27*12+I27)*1.67</f>
        <v>65.13</v>
      </c>
      <c r="K27" s="52">
        <v>5</v>
      </c>
      <c r="L27" s="61">
        <v>7</v>
      </c>
      <c r="M27" s="49">
        <f>(K27*12+L27)*1.67</f>
        <v>111.89</v>
      </c>
      <c r="N27" s="103">
        <f>D27+G27+J27</f>
        <v>277.21999999999997</v>
      </c>
      <c r="O27" s="52">
        <v>0</v>
      </c>
      <c r="P27" s="77">
        <v>0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20</v>
      </c>
      <c r="AE27" s="49">
        <v>65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43526</v>
      </c>
      <c r="B28" s="4">
        <v>3</v>
      </c>
      <c r="C28" s="4">
        <v>3</v>
      </c>
      <c r="D28" s="34">
        <f t="shared" ref="D28:D41" si="0">(B28*12+C28)*1.67</f>
        <v>65.13</v>
      </c>
      <c r="E28" s="4">
        <v>7</v>
      </c>
      <c r="F28" s="4">
        <v>4</v>
      </c>
      <c r="G28" s="34">
        <f t="shared" ref="G28:G41" si="1">(E28*12+F28)*1.67</f>
        <v>146.95999999999998</v>
      </c>
      <c r="H28" s="4">
        <v>3</v>
      </c>
      <c r="I28" s="4">
        <v>3</v>
      </c>
      <c r="J28" s="34">
        <f t="shared" ref="J28:J41" si="2">(H28*12+I28)*1.67</f>
        <v>65.13</v>
      </c>
      <c r="K28" s="48">
        <v>5</v>
      </c>
      <c r="L28" s="4">
        <v>7</v>
      </c>
      <c r="M28" s="3">
        <f t="shared" ref="M28:M41" si="3">(K28*12+L28)*1.67</f>
        <v>111.89</v>
      </c>
      <c r="N28" s="3">
        <f t="shared" ref="N28:N57" si="4">D28+G28+J28</f>
        <v>277.21999999999997</v>
      </c>
      <c r="O28" s="60">
        <v>0</v>
      </c>
      <c r="P28" s="61">
        <v>0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20</v>
      </c>
      <c r="AE28" s="52">
        <v>65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43527</v>
      </c>
      <c r="B29" s="36">
        <v>3</v>
      </c>
      <c r="C29" s="36">
        <v>3</v>
      </c>
      <c r="D29" s="34">
        <f t="shared" si="0"/>
        <v>65.13</v>
      </c>
      <c r="E29" s="37">
        <v>7</v>
      </c>
      <c r="F29" s="37">
        <v>4</v>
      </c>
      <c r="G29" s="34">
        <f t="shared" si="1"/>
        <v>146.95999999999998</v>
      </c>
      <c r="H29" s="37">
        <v>3</v>
      </c>
      <c r="I29" s="37">
        <v>3</v>
      </c>
      <c r="J29" s="34">
        <f t="shared" si="2"/>
        <v>65.13</v>
      </c>
      <c r="K29" s="4">
        <v>5</v>
      </c>
      <c r="L29" s="4">
        <v>7</v>
      </c>
      <c r="M29" s="3">
        <f t="shared" si="3"/>
        <v>111.89</v>
      </c>
      <c r="N29" s="3">
        <f t="shared" si="4"/>
        <v>277.21999999999997</v>
      </c>
      <c r="O29" s="60">
        <v>0</v>
      </c>
      <c r="P29" s="61">
        <v>0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20</v>
      </c>
      <c r="AE29" s="49">
        <v>65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43528</v>
      </c>
      <c r="B30" s="36">
        <v>3</v>
      </c>
      <c r="C30" s="36">
        <v>3</v>
      </c>
      <c r="D30" s="34">
        <f t="shared" si="0"/>
        <v>65.13</v>
      </c>
      <c r="E30" s="37">
        <v>7</v>
      </c>
      <c r="F30" s="37">
        <v>4</v>
      </c>
      <c r="G30" s="34">
        <f t="shared" si="1"/>
        <v>146.95999999999998</v>
      </c>
      <c r="H30" s="37">
        <v>3</v>
      </c>
      <c r="I30" s="37">
        <v>3</v>
      </c>
      <c r="J30" s="34">
        <f t="shared" si="2"/>
        <v>65.13</v>
      </c>
      <c r="K30" s="4">
        <v>5</v>
      </c>
      <c r="L30" s="4">
        <v>7</v>
      </c>
      <c r="M30" s="3">
        <f t="shared" si="3"/>
        <v>111.89</v>
      </c>
      <c r="N30" s="3">
        <f t="shared" si="4"/>
        <v>277.21999999999997</v>
      </c>
      <c r="O30" s="60">
        <v>0</v>
      </c>
      <c r="P30" s="61">
        <v>0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20</v>
      </c>
      <c r="AE30" s="49">
        <v>65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43529</v>
      </c>
      <c r="B31" s="36">
        <v>3</v>
      </c>
      <c r="C31" s="36">
        <v>3</v>
      </c>
      <c r="D31" s="34">
        <f t="shared" si="0"/>
        <v>65.13</v>
      </c>
      <c r="E31" s="37">
        <v>7</v>
      </c>
      <c r="F31" s="37">
        <v>4</v>
      </c>
      <c r="G31" s="34">
        <f t="shared" si="1"/>
        <v>146.95999999999998</v>
      </c>
      <c r="H31" s="37">
        <v>3</v>
      </c>
      <c r="I31" s="37">
        <v>3</v>
      </c>
      <c r="J31" s="34">
        <f t="shared" si="2"/>
        <v>65.13</v>
      </c>
      <c r="K31" s="4">
        <v>5</v>
      </c>
      <c r="L31" s="4">
        <v>7</v>
      </c>
      <c r="M31" s="3">
        <f>(K31*12+L31)*1.67</f>
        <v>111.89</v>
      </c>
      <c r="N31" s="3">
        <f t="shared" si="4"/>
        <v>277.21999999999997</v>
      </c>
      <c r="O31" s="60">
        <v>0</v>
      </c>
      <c r="P31" s="61">
        <v>0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20</v>
      </c>
      <c r="AE31" s="49">
        <v>65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43530</v>
      </c>
      <c r="B32" s="36">
        <v>3</v>
      </c>
      <c r="C32" s="36">
        <v>3</v>
      </c>
      <c r="D32" s="34">
        <f t="shared" si="0"/>
        <v>65.13</v>
      </c>
      <c r="E32" s="37">
        <v>7</v>
      </c>
      <c r="F32" s="37">
        <v>4</v>
      </c>
      <c r="G32" s="34">
        <f t="shared" si="1"/>
        <v>146.95999999999998</v>
      </c>
      <c r="H32" s="37">
        <v>3</v>
      </c>
      <c r="I32" s="37">
        <v>3</v>
      </c>
      <c r="J32" s="34">
        <f t="shared" si="2"/>
        <v>65.13</v>
      </c>
      <c r="K32" s="4">
        <v>5</v>
      </c>
      <c r="L32" s="4">
        <v>7</v>
      </c>
      <c r="M32" s="3">
        <f t="shared" si="3"/>
        <v>111.89</v>
      </c>
      <c r="N32" s="3">
        <f t="shared" si="4"/>
        <v>277.21999999999997</v>
      </c>
      <c r="O32" s="60">
        <v>0</v>
      </c>
      <c r="P32" s="61">
        <v>0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20</v>
      </c>
      <c r="AE32" s="49">
        <v>65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43531</v>
      </c>
      <c r="B33" s="4">
        <v>3</v>
      </c>
      <c r="C33" s="4">
        <v>3</v>
      </c>
      <c r="D33" s="34">
        <f t="shared" si="0"/>
        <v>65.13</v>
      </c>
      <c r="E33" s="37">
        <v>7</v>
      </c>
      <c r="F33" s="37">
        <v>4</v>
      </c>
      <c r="G33" s="34">
        <f t="shared" si="1"/>
        <v>146.95999999999998</v>
      </c>
      <c r="H33" s="37">
        <v>3</v>
      </c>
      <c r="I33" s="37">
        <v>3</v>
      </c>
      <c r="J33" s="34">
        <f t="shared" si="2"/>
        <v>65.13</v>
      </c>
      <c r="K33" s="4">
        <v>5</v>
      </c>
      <c r="L33" s="4">
        <v>7</v>
      </c>
      <c r="M33" s="3">
        <f>(K33*12+L33)*1.67</f>
        <v>111.89</v>
      </c>
      <c r="N33" s="3">
        <f t="shared" si="4"/>
        <v>277.21999999999997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20</v>
      </c>
      <c r="AE33" s="49">
        <v>65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43532</v>
      </c>
      <c r="B34" s="4">
        <v>3</v>
      </c>
      <c r="C34" s="4">
        <v>3</v>
      </c>
      <c r="D34" s="34">
        <f t="shared" si="0"/>
        <v>65.13</v>
      </c>
      <c r="E34" s="37">
        <v>7</v>
      </c>
      <c r="F34" s="37">
        <v>4</v>
      </c>
      <c r="G34" s="34">
        <f t="shared" si="1"/>
        <v>146.95999999999998</v>
      </c>
      <c r="H34" s="37">
        <v>3</v>
      </c>
      <c r="I34" s="37">
        <v>3</v>
      </c>
      <c r="J34" s="34">
        <f t="shared" si="2"/>
        <v>65.13</v>
      </c>
      <c r="K34" s="4">
        <v>5</v>
      </c>
      <c r="L34" s="4">
        <v>7</v>
      </c>
      <c r="M34" s="3">
        <f t="shared" si="3"/>
        <v>111.89</v>
      </c>
      <c r="N34" s="3">
        <f t="shared" si="4"/>
        <v>277.21999999999997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20</v>
      </c>
      <c r="AE34" s="49">
        <v>65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43533</v>
      </c>
      <c r="B35" s="4">
        <v>3</v>
      </c>
      <c r="C35" s="4">
        <v>3</v>
      </c>
      <c r="D35" s="34">
        <f t="shared" si="0"/>
        <v>65.13</v>
      </c>
      <c r="E35" s="37">
        <v>7</v>
      </c>
      <c r="F35" s="37">
        <v>4</v>
      </c>
      <c r="G35" s="34">
        <f t="shared" si="1"/>
        <v>146.95999999999998</v>
      </c>
      <c r="H35" s="37">
        <v>3</v>
      </c>
      <c r="I35" s="37">
        <v>3</v>
      </c>
      <c r="J35" s="34">
        <f t="shared" si="2"/>
        <v>65.13</v>
      </c>
      <c r="K35" s="4">
        <v>5</v>
      </c>
      <c r="L35" s="4">
        <v>7</v>
      </c>
      <c r="M35" s="3">
        <f t="shared" si="3"/>
        <v>111.89</v>
      </c>
      <c r="N35" s="3">
        <f t="shared" si="4"/>
        <v>277.21999999999997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20</v>
      </c>
      <c r="AE35" s="49">
        <v>65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43534</v>
      </c>
      <c r="B36" s="4">
        <v>3</v>
      </c>
      <c r="C36" s="4">
        <v>3</v>
      </c>
      <c r="D36" s="34">
        <f t="shared" si="0"/>
        <v>65.13</v>
      </c>
      <c r="E36" s="37">
        <v>7</v>
      </c>
      <c r="F36" s="37">
        <v>4</v>
      </c>
      <c r="G36" s="34">
        <f t="shared" si="1"/>
        <v>146.95999999999998</v>
      </c>
      <c r="H36" s="37">
        <v>3</v>
      </c>
      <c r="I36" s="37">
        <v>3</v>
      </c>
      <c r="J36" s="34">
        <f t="shared" si="2"/>
        <v>65.13</v>
      </c>
      <c r="K36" s="4">
        <v>5</v>
      </c>
      <c r="L36" s="4">
        <v>7</v>
      </c>
      <c r="M36" s="3">
        <f t="shared" si="3"/>
        <v>111.89</v>
      </c>
      <c r="N36" s="3">
        <f t="shared" si="4"/>
        <v>277.21999999999997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20</v>
      </c>
      <c r="AE36" s="49">
        <v>65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43535</v>
      </c>
      <c r="B37" s="4">
        <v>3</v>
      </c>
      <c r="C37" s="4">
        <v>3</v>
      </c>
      <c r="D37" s="34">
        <f t="shared" si="0"/>
        <v>65.13</v>
      </c>
      <c r="E37" s="37">
        <v>7</v>
      </c>
      <c r="F37" s="37">
        <v>4</v>
      </c>
      <c r="G37" s="34">
        <f t="shared" si="1"/>
        <v>146.95999999999998</v>
      </c>
      <c r="H37" s="37">
        <v>3</v>
      </c>
      <c r="I37" s="37">
        <v>3</v>
      </c>
      <c r="J37" s="34">
        <f t="shared" si="2"/>
        <v>65.13</v>
      </c>
      <c r="K37" s="4">
        <v>5</v>
      </c>
      <c r="L37" s="4">
        <v>7</v>
      </c>
      <c r="M37" s="3">
        <f t="shared" si="3"/>
        <v>111.89</v>
      </c>
      <c r="N37" s="3">
        <f t="shared" si="4"/>
        <v>277.21999999999997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20</v>
      </c>
      <c r="AE37" s="49">
        <v>65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43536</v>
      </c>
      <c r="B38" s="4">
        <v>3</v>
      </c>
      <c r="C38" s="4">
        <v>3</v>
      </c>
      <c r="D38" s="34">
        <f t="shared" si="0"/>
        <v>65.13</v>
      </c>
      <c r="E38" s="37">
        <v>7</v>
      </c>
      <c r="F38" s="37">
        <v>4</v>
      </c>
      <c r="G38" s="34">
        <f t="shared" si="1"/>
        <v>146.95999999999998</v>
      </c>
      <c r="H38" s="37">
        <v>3</v>
      </c>
      <c r="I38" s="37">
        <v>3</v>
      </c>
      <c r="J38" s="34">
        <f t="shared" si="2"/>
        <v>65.13</v>
      </c>
      <c r="K38" s="4">
        <v>5</v>
      </c>
      <c r="L38" s="4">
        <v>7</v>
      </c>
      <c r="M38" s="3">
        <f t="shared" si="3"/>
        <v>111.89</v>
      </c>
      <c r="N38" s="3">
        <f t="shared" si="4"/>
        <v>277.21999999999997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20</v>
      </c>
      <c r="AE38" s="49">
        <v>65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43537</v>
      </c>
      <c r="B39" s="4">
        <v>3</v>
      </c>
      <c r="C39" s="4">
        <v>3</v>
      </c>
      <c r="D39" s="34">
        <f t="shared" si="0"/>
        <v>65.13</v>
      </c>
      <c r="E39" s="37">
        <v>7</v>
      </c>
      <c r="F39" s="37">
        <v>4</v>
      </c>
      <c r="G39" s="34">
        <f t="shared" si="1"/>
        <v>146.95999999999998</v>
      </c>
      <c r="H39" s="37">
        <v>3</v>
      </c>
      <c r="I39" s="37">
        <v>3</v>
      </c>
      <c r="J39" s="34">
        <f t="shared" si="2"/>
        <v>65.13</v>
      </c>
      <c r="K39" s="4">
        <v>5</v>
      </c>
      <c r="L39" s="4">
        <v>7</v>
      </c>
      <c r="M39" s="3">
        <f t="shared" si="3"/>
        <v>111.89</v>
      </c>
      <c r="N39" s="3">
        <f t="shared" si="4"/>
        <v>277.21999999999997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20</v>
      </c>
      <c r="AE39" s="49">
        <v>65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43538</v>
      </c>
      <c r="B40" s="4">
        <v>3</v>
      </c>
      <c r="C40" s="4">
        <v>3</v>
      </c>
      <c r="D40" s="34">
        <f t="shared" si="0"/>
        <v>65.13</v>
      </c>
      <c r="E40" s="37">
        <v>7</v>
      </c>
      <c r="F40" s="37">
        <v>4</v>
      </c>
      <c r="G40" s="34">
        <f t="shared" si="1"/>
        <v>146.95999999999998</v>
      </c>
      <c r="H40" s="37">
        <v>3</v>
      </c>
      <c r="I40" s="37">
        <v>3</v>
      </c>
      <c r="J40" s="34">
        <f t="shared" si="2"/>
        <v>65.13</v>
      </c>
      <c r="K40" s="4">
        <v>5</v>
      </c>
      <c r="L40" s="4">
        <v>7</v>
      </c>
      <c r="M40" s="3">
        <f t="shared" si="3"/>
        <v>111.89</v>
      </c>
      <c r="N40" s="3">
        <f t="shared" si="4"/>
        <v>277.21999999999997</v>
      </c>
      <c r="O40" s="60">
        <v>0</v>
      </c>
      <c r="P40" s="61">
        <v>0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/>
      <c r="AE40" s="49"/>
      <c r="AF40" s="200" t="s">
        <v>126</v>
      </c>
      <c r="AG40" s="201"/>
      <c r="AH40" s="201"/>
      <c r="AI40" s="201"/>
      <c r="AJ40" s="201"/>
      <c r="AK40" s="202"/>
    </row>
    <row r="41" spans="1:37" ht="12.75" customHeight="1">
      <c r="A41" s="118">
        <v>43539</v>
      </c>
      <c r="B41" s="4">
        <v>3</v>
      </c>
      <c r="C41" s="4">
        <v>3</v>
      </c>
      <c r="D41" s="34">
        <f t="shared" si="0"/>
        <v>65.13</v>
      </c>
      <c r="E41" s="37">
        <v>7</v>
      </c>
      <c r="F41" s="37">
        <v>4</v>
      </c>
      <c r="G41" s="34">
        <f t="shared" si="1"/>
        <v>146.95999999999998</v>
      </c>
      <c r="H41" s="37">
        <v>3</v>
      </c>
      <c r="I41" s="37">
        <v>3</v>
      </c>
      <c r="J41" s="34">
        <f t="shared" si="2"/>
        <v>65.13</v>
      </c>
      <c r="K41" s="4">
        <v>5</v>
      </c>
      <c r="L41" s="4">
        <v>7</v>
      </c>
      <c r="M41" s="3">
        <f t="shared" si="3"/>
        <v>111.89</v>
      </c>
      <c r="N41" s="3">
        <f t="shared" si="4"/>
        <v>277.21999999999997</v>
      </c>
      <c r="O41" s="60">
        <v>0</v>
      </c>
      <c r="P41" s="61">
        <v>0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/>
      <c r="AE41" s="49"/>
      <c r="AF41" s="200"/>
      <c r="AG41" s="201"/>
      <c r="AH41" s="201"/>
      <c r="AI41" s="201"/>
      <c r="AJ41" s="201"/>
      <c r="AK41" s="202"/>
    </row>
    <row r="42" spans="1:37" ht="12.75" customHeight="1">
      <c r="A42" s="118">
        <v>43540</v>
      </c>
      <c r="B42" s="4">
        <v>3</v>
      </c>
      <c r="C42" s="4">
        <v>3</v>
      </c>
      <c r="D42" s="34">
        <f>(B42*12+C42)*1.67</f>
        <v>65.13</v>
      </c>
      <c r="E42" s="37">
        <v>7</v>
      </c>
      <c r="F42" s="37">
        <v>4</v>
      </c>
      <c r="G42" s="34">
        <f>(E42*12+F42)*1.67</f>
        <v>146.95999999999998</v>
      </c>
      <c r="H42" s="37">
        <v>3</v>
      </c>
      <c r="I42" s="37">
        <v>3</v>
      </c>
      <c r="J42" s="34">
        <f>(H42*12+I42)*1.67</f>
        <v>65.13</v>
      </c>
      <c r="K42" s="4">
        <v>5</v>
      </c>
      <c r="L42" s="4">
        <v>7</v>
      </c>
      <c r="M42" s="3">
        <f>(K42*12+L42)*1.67</f>
        <v>111.89</v>
      </c>
      <c r="N42" s="3">
        <f t="shared" si="4"/>
        <v>277.21999999999997</v>
      </c>
      <c r="O42" s="60">
        <v>0</v>
      </c>
      <c r="P42" s="61">
        <v>0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/>
      <c r="AE42" s="49"/>
      <c r="AF42" s="200"/>
      <c r="AG42" s="201"/>
      <c r="AH42" s="201"/>
      <c r="AI42" s="201"/>
      <c r="AJ42" s="201"/>
      <c r="AK42" s="202"/>
    </row>
    <row r="43" spans="1:37" ht="12.75" customHeight="1">
      <c r="A43" s="118">
        <v>43541</v>
      </c>
      <c r="B43" s="4">
        <v>3</v>
      </c>
      <c r="C43" s="4">
        <v>3</v>
      </c>
      <c r="D43" s="34">
        <f t="shared" ref="D43:D57" si="5">(B43*12+C43)*1.67</f>
        <v>65.13</v>
      </c>
      <c r="E43" s="37">
        <v>7</v>
      </c>
      <c r="F43" s="37">
        <v>4</v>
      </c>
      <c r="G43" s="34">
        <f t="shared" ref="G43:G57" si="6">(E43*12+F43)*1.67</f>
        <v>146.95999999999998</v>
      </c>
      <c r="H43" s="37">
        <v>3</v>
      </c>
      <c r="I43" s="37">
        <v>3</v>
      </c>
      <c r="J43" s="34">
        <f t="shared" ref="J43:J57" si="7">(H43*12+I43)*1.67</f>
        <v>65.13</v>
      </c>
      <c r="K43" s="4">
        <v>5</v>
      </c>
      <c r="L43" s="4">
        <v>7</v>
      </c>
      <c r="M43" s="3">
        <f t="shared" ref="M43:M57" si="8">(K43*12+L43)*1.67</f>
        <v>111.89</v>
      </c>
      <c r="N43" s="3">
        <f t="shared" si="4"/>
        <v>277.21999999999997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/>
      <c r="AE43" s="49"/>
      <c r="AF43" s="200"/>
      <c r="AG43" s="201"/>
      <c r="AH43" s="201"/>
      <c r="AI43" s="201"/>
      <c r="AJ43" s="201"/>
      <c r="AK43" s="202"/>
    </row>
    <row r="44" spans="1:37" ht="12.75" customHeight="1">
      <c r="A44" s="118">
        <v>43542</v>
      </c>
      <c r="B44" s="4">
        <v>3</v>
      </c>
      <c r="C44" s="4">
        <v>3</v>
      </c>
      <c r="D44" s="34">
        <f t="shared" si="5"/>
        <v>65.13</v>
      </c>
      <c r="E44" s="37">
        <v>7</v>
      </c>
      <c r="F44" s="37">
        <v>4</v>
      </c>
      <c r="G44" s="34">
        <f t="shared" si="6"/>
        <v>146.95999999999998</v>
      </c>
      <c r="H44" s="37">
        <v>3</v>
      </c>
      <c r="I44" s="37">
        <v>3</v>
      </c>
      <c r="J44" s="34">
        <f t="shared" si="7"/>
        <v>65.13</v>
      </c>
      <c r="K44" s="4">
        <v>5</v>
      </c>
      <c r="L44" s="4">
        <v>7</v>
      </c>
      <c r="M44" s="3">
        <f t="shared" si="8"/>
        <v>111.89</v>
      </c>
      <c r="N44" s="3">
        <f t="shared" si="4"/>
        <v>277.21999999999997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20</v>
      </c>
      <c r="AE44" s="49">
        <v>0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43543</v>
      </c>
      <c r="B45" s="4">
        <v>3</v>
      </c>
      <c r="C45" s="4">
        <v>3</v>
      </c>
      <c r="D45" s="34">
        <f t="shared" si="5"/>
        <v>65.13</v>
      </c>
      <c r="E45" s="37">
        <v>8</v>
      </c>
      <c r="F45" s="37">
        <v>6</v>
      </c>
      <c r="G45" s="34">
        <f t="shared" si="6"/>
        <v>170.34</v>
      </c>
      <c r="H45" s="37">
        <v>3</v>
      </c>
      <c r="I45" s="37">
        <v>3</v>
      </c>
      <c r="J45" s="34">
        <f t="shared" si="7"/>
        <v>65.13</v>
      </c>
      <c r="K45" s="4">
        <v>9</v>
      </c>
      <c r="L45" s="4">
        <v>3</v>
      </c>
      <c r="M45" s="3">
        <f t="shared" si="8"/>
        <v>185.37</v>
      </c>
      <c r="N45" s="3">
        <f t="shared" si="4"/>
        <v>300.60000000000002</v>
      </c>
      <c r="O45" s="60">
        <v>23.38</v>
      </c>
      <c r="P45" s="61">
        <v>73.48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30</v>
      </c>
      <c r="AE45" s="49">
        <v>50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43544</v>
      </c>
      <c r="B46" s="4">
        <v>3</v>
      </c>
      <c r="C46" s="4">
        <v>3</v>
      </c>
      <c r="D46" s="34">
        <f t="shared" si="5"/>
        <v>65.13</v>
      </c>
      <c r="E46" s="37">
        <v>8</v>
      </c>
      <c r="F46" s="37">
        <v>6</v>
      </c>
      <c r="G46" s="34">
        <f t="shared" si="6"/>
        <v>170.34</v>
      </c>
      <c r="H46" s="37">
        <v>3</v>
      </c>
      <c r="I46" s="37">
        <v>3</v>
      </c>
      <c r="J46" s="34">
        <f t="shared" si="7"/>
        <v>65.13</v>
      </c>
      <c r="K46" s="4">
        <v>10</v>
      </c>
      <c r="L46" s="4">
        <v>3</v>
      </c>
      <c r="M46" s="3">
        <f t="shared" si="8"/>
        <v>205.41</v>
      </c>
      <c r="N46" s="3">
        <f>D46+G46+J46</f>
        <v>300.60000000000002</v>
      </c>
      <c r="O46" s="60">
        <v>0</v>
      </c>
      <c r="P46" s="61">
        <v>20.04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30</v>
      </c>
      <c r="AE46" s="49">
        <v>400</v>
      </c>
      <c r="AF46" s="200" t="s">
        <v>127</v>
      </c>
      <c r="AG46" s="201"/>
      <c r="AH46" s="201"/>
      <c r="AI46" s="201"/>
      <c r="AJ46" s="201"/>
      <c r="AK46" s="202"/>
    </row>
    <row r="47" spans="1:37" ht="12.75" customHeight="1">
      <c r="A47" s="118">
        <v>43545</v>
      </c>
      <c r="B47" s="4">
        <v>3</v>
      </c>
      <c r="C47" s="4">
        <v>3</v>
      </c>
      <c r="D47" s="34">
        <f t="shared" si="5"/>
        <v>65.13</v>
      </c>
      <c r="E47" s="37">
        <v>8</v>
      </c>
      <c r="F47" s="37">
        <v>6</v>
      </c>
      <c r="G47" s="34">
        <f t="shared" si="6"/>
        <v>170.34</v>
      </c>
      <c r="H47" s="37">
        <v>3</v>
      </c>
      <c r="I47" s="37">
        <v>3</v>
      </c>
      <c r="J47" s="34">
        <f t="shared" si="7"/>
        <v>65.13</v>
      </c>
      <c r="K47" s="4">
        <v>3</v>
      </c>
      <c r="L47" s="4">
        <v>4</v>
      </c>
      <c r="M47" s="3">
        <f t="shared" si="8"/>
        <v>66.8</v>
      </c>
      <c r="N47" s="3">
        <f t="shared" si="4"/>
        <v>300.60000000000002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>
        <v>422701</v>
      </c>
      <c r="Z47" s="49">
        <v>140</v>
      </c>
      <c r="AA47" s="49"/>
      <c r="AB47" s="49"/>
      <c r="AC47" s="76"/>
      <c r="AD47" s="49">
        <v>20</v>
      </c>
      <c r="AE47" s="49">
        <v>470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43546</v>
      </c>
      <c r="B48" s="4">
        <v>3</v>
      </c>
      <c r="C48" s="4">
        <v>3</v>
      </c>
      <c r="D48" s="34">
        <f t="shared" si="5"/>
        <v>65.13</v>
      </c>
      <c r="E48" s="37">
        <v>8</v>
      </c>
      <c r="F48" s="37">
        <v>6</v>
      </c>
      <c r="G48" s="34">
        <f t="shared" si="6"/>
        <v>170.34</v>
      </c>
      <c r="H48" s="37">
        <v>3</v>
      </c>
      <c r="I48" s="37">
        <v>3</v>
      </c>
      <c r="J48" s="34">
        <f t="shared" si="7"/>
        <v>65.13</v>
      </c>
      <c r="K48" s="4">
        <v>3</v>
      </c>
      <c r="L48" s="4">
        <v>9</v>
      </c>
      <c r="M48" s="3">
        <f t="shared" si="8"/>
        <v>75.149999999999991</v>
      </c>
      <c r="N48" s="3">
        <f t="shared" si="4"/>
        <v>300.60000000000002</v>
      </c>
      <c r="O48" s="60">
        <v>0</v>
      </c>
      <c r="P48" s="61">
        <v>8.35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20</v>
      </c>
      <c r="AE48" s="49">
        <v>30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43547</v>
      </c>
      <c r="B49" s="4">
        <v>3</v>
      </c>
      <c r="C49" s="4">
        <v>3</v>
      </c>
      <c r="D49" s="34">
        <f t="shared" si="5"/>
        <v>65.13</v>
      </c>
      <c r="E49" s="37">
        <v>8</v>
      </c>
      <c r="F49" s="37">
        <v>6</v>
      </c>
      <c r="G49" s="34">
        <f t="shared" si="6"/>
        <v>170.34</v>
      </c>
      <c r="H49" s="37">
        <v>3</v>
      </c>
      <c r="I49" s="37">
        <v>3</v>
      </c>
      <c r="J49" s="34">
        <f t="shared" si="7"/>
        <v>65.13</v>
      </c>
      <c r="K49" s="4">
        <v>8</v>
      </c>
      <c r="L49" s="4">
        <v>6</v>
      </c>
      <c r="M49" s="3">
        <f t="shared" si="8"/>
        <v>170.34</v>
      </c>
      <c r="N49" s="3">
        <f t="shared" si="4"/>
        <v>300.60000000000002</v>
      </c>
      <c r="O49" s="60">
        <v>0</v>
      </c>
      <c r="P49" s="61">
        <v>95.19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20</v>
      </c>
      <c r="AE49" s="49">
        <v>150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43548</v>
      </c>
      <c r="B50" s="4">
        <v>3</v>
      </c>
      <c r="C50" s="4">
        <v>3</v>
      </c>
      <c r="D50" s="34">
        <f>(B50*12+C50)*1.67</f>
        <v>65.13</v>
      </c>
      <c r="E50" s="37">
        <v>9</v>
      </c>
      <c r="F50" s="37">
        <v>3</v>
      </c>
      <c r="G50" s="34">
        <f t="shared" si="6"/>
        <v>185.37</v>
      </c>
      <c r="H50" s="37">
        <v>3</v>
      </c>
      <c r="I50" s="37">
        <v>3</v>
      </c>
      <c r="J50" s="34">
        <f t="shared" si="7"/>
        <v>65.13</v>
      </c>
      <c r="K50" s="4">
        <v>5</v>
      </c>
      <c r="L50" s="4">
        <v>4</v>
      </c>
      <c r="M50" s="3">
        <f t="shared" si="8"/>
        <v>106.88</v>
      </c>
      <c r="N50" s="3">
        <f t="shared" si="4"/>
        <v>315.63</v>
      </c>
      <c r="O50" s="60">
        <v>15.03</v>
      </c>
      <c r="P50" s="61">
        <v>76.819999999999993</v>
      </c>
      <c r="Q50" s="49">
        <v>0</v>
      </c>
      <c r="R50" s="71"/>
      <c r="S50" s="49"/>
      <c r="T50" s="78"/>
      <c r="U50" s="78"/>
      <c r="V50" s="78"/>
      <c r="W50" s="78"/>
      <c r="X50" s="78"/>
      <c r="Y50" s="49">
        <v>422715</v>
      </c>
      <c r="Z50" s="49">
        <v>140</v>
      </c>
      <c r="AA50" s="49"/>
      <c r="AB50" s="49"/>
      <c r="AC50" s="76"/>
      <c r="AD50" s="49">
        <v>20</v>
      </c>
      <c r="AE50" s="49">
        <v>320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43549</v>
      </c>
      <c r="B51" s="4">
        <v>3</v>
      </c>
      <c r="C51" s="4">
        <v>3</v>
      </c>
      <c r="D51" s="34">
        <f t="shared" si="5"/>
        <v>65.13</v>
      </c>
      <c r="E51" s="37">
        <v>10</v>
      </c>
      <c r="F51" s="37">
        <v>3</v>
      </c>
      <c r="G51" s="34">
        <f t="shared" si="6"/>
        <v>205.41</v>
      </c>
      <c r="H51" s="37">
        <v>3</v>
      </c>
      <c r="I51" s="37">
        <v>3</v>
      </c>
      <c r="J51" s="34">
        <f t="shared" si="7"/>
        <v>65.13</v>
      </c>
      <c r="K51" s="4">
        <v>8</v>
      </c>
      <c r="L51" s="4">
        <v>2</v>
      </c>
      <c r="M51" s="3">
        <f>(K51*12+L51)*1.67</f>
        <v>163.66</v>
      </c>
      <c r="N51" s="3">
        <f t="shared" si="4"/>
        <v>335.66999999999996</v>
      </c>
      <c r="O51" s="60">
        <v>20.04</v>
      </c>
      <c r="P51" s="61">
        <v>56.78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485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43550</v>
      </c>
      <c r="B52" s="4">
        <v>3</v>
      </c>
      <c r="C52" s="4">
        <v>3</v>
      </c>
      <c r="D52" s="34">
        <f t="shared" si="5"/>
        <v>65.13</v>
      </c>
      <c r="E52" s="37">
        <v>10</v>
      </c>
      <c r="F52" s="37">
        <v>6</v>
      </c>
      <c r="G52" s="34">
        <f t="shared" si="6"/>
        <v>210.42</v>
      </c>
      <c r="H52" s="37">
        <v>3</v>
      </c>
      <c r="I52" s="37">
        <v>3</v>
      </c>
      <c r="J52" s="34">
        <f t="shared" si="7"/>
        <v>65.13</v>
      </c>
      <c r="K52" s="4">
        <v>11</v>
      </c>
      <c r="L52" s="4">
        <v>10</v>
      </c>
      <c r="M52" s="3">
        <f t="shared" si="8"/>
        <v>237.14</v>
      </c>
      <c r="N52" s="3">
        <f t="shared" si="4"/>
        <v>340.67999999999995</v>
      </c>
      <c r="O52" s="60">
        <v>5.01</v>
      </c>
      <c r="P52" s="61">
        <v>73.48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125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43551</v>
      </c>
      <c r="B53" s="4">
        <v>3</v>
      </c>
      <c r="C53" s="4">
        <v>3</v>
      </c>
      <c r="D53" s="34">
        <f t="shared" si="5"/>
        <v>65.13</v>
      </c>
      <c r="E53" s="37">
        <v>2</v>
      </c>
      <c r="F53" s="37">
        <v>0</v>
      </c>
      <c r="G53" s="34">
        <f t="shared" si="6"/>
        <v>40.08</v>
      </c>
      <c r="H53" s="37">
        <v>4</v>
      </c>
      <c r="I53" s="37">
        <v>3</v>
      </c>
      <c r="J53" s="34">
        <f t="shared" si="7"/>
        <v>85.17</v>
      </c>
      <c r="K53" s="4">
        <v>8</v>
      </c>
      <c r="L53" s="4">
        <v>9</v>
      </c>
      <c r="M53" s="3">
        <f t="shared" si="8"/>
        <v>175.35</v>
      </c>
      <c r="N53" s="3">
        <f t="shared" si="4"/>
        <v>190.38</v>
      </c>
      <c r="O53" s="60">
        <v>20.04</v>
      </c>
      <c r="P53" s="61">
        <v>78.209999999999994</v>
      </c>
      <c r="Q53" s="49">
        <v>0</v>
      </c>
      <c r="R53" s="71">
        <v>43551</v>
      </c>
      <c r="S53" s="49">
        <v>12841167</v>
      </c>
      <c r="T53" s="78">
        <v>10</v>
      </c>
      <c r="U53" s="78">
        <v>6</v>
      </c>
      <c r="V53" s="78">
        <v>2</v>
      </c>
      <c r="W53" s="78">
        <v>0</v>
      </c>
      <c r="X53" s="78">
        <v>170</v>
      </c>
      <c r="Y53" s="49">
        <v>422727</v>
      </c>
      <c r="Z53" s="49">
        <v>140</v>
      </c>
      <c r="AA53" s="49"/>
      <c r="AB53" s="49"/>
      <c r="AC53" s="76"/>
      <c r="AD53" s="49">
        <v>25</v>
      </c>
      <c r="AE53" s="49">
        <v>330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43552</v>
      </c>
      <c r="B54" s="4">
        <v>3</v>
      </c>
      <c r="C54" s="4">
        <v>3</v>
      </c>
      <c r="D54" s="34">
        <f t="shared" si="5"/>
        <v>65.13</v>
      </c>
      <c r="E54" s="37">
        <v>2</v>
      </c>
      <c r="F54" s="37">
        <v>0</v>
      </c>
      <c r="G54" s="34">
        <f t="shared" si="6"/>
        <v>40.08</v>
      </c>
      <c r="H54" s="37">
        <v>5</v>
      </c>
      <c r="I54" s="37">
        <v>4</v>
      </c>
      <c r="J54" s="34">
        <f t="shared" si="7"/>
        <v>106.88</v>
      </c>
      <c r="K54" s="4">
        <v>5</v>
      </c>
      <c r="L54" s="4">
        <v>0</v>
      </c>
      <c r="M54" s="3">
        <f t="shared" si="8"/>
        <v>100.19999999999999</v>
      </c>
      <c r="N54" s="3">
        <f t="shared" si="4"/>
        <v>212.08999999999997</v>
      </c>
      <c r="O54" s="60">
        <v>21.71</v>
      </c>
      <c r="P54" s="61">
        <v>65.13</v>
      </c>
      <c r="Q54" s="49">
        <v>0</v>
      </c>
      <c r="R54" s="71"/>
      <c r="S54" s="49"/>
      <c r="T54" s="78"/>
      <c r="U54" s="78"/>
      <c r="V54" s="78"/>
      <c r="W54" s="78"/>
      <c r="X54" s="78"/>
      <c r="Y54" s="49">
        <v>422752</v>
      </c>
      <c r="Z54" s="49">
        <v>140</v>
      </c>
      <c r="AA54" s="49"/>
      <c r="AB54" s="49"/>
      <c r="AC54" s="76"/>
      <c r="AD54" s="49">
        <v>25</v>
      </c>
      <c r="AE54" s="49">
        <v>485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43553</v>
      </c>
      <c r="B55" s="4">
        <v>3</v>
      </c>
      <c r="C55" s="4">
        <v>3</v>
      </c>
      <c r="D55" s="34">
        <f t="shared" si="5"/>
        <v>65.13</v>
      </c>
      <c r="E55" s="37">
        <v>2</v>
      </c>
      <c r="F55" s="37">
        <v>0</v>
      </c>
      <c r="G55" s="34">
        <f t="shared" si="6"/>
        <v>40.08</v>
      </c>
      <c r="H55" s="37">
        <v>6</v>
      </c>
      <c r="I55" s="37">
        <v>1</v>
      </c>
      <c r="J55" s="34">
        <f t="shared" si="7"/>
        <v>121.91</v>
      </c>
      <c r="K55" s="4">
        <v>7</v>
      </c>
      <c r="L55" s="4">
        <v>8</v>
      </c>
      <c r="M55" s="3">
        <f t="shared" si="8"/>
        <v>153.63999999999999</v>
      </c>
      <c r="N55" s="3">
        <f t="shared" si="4"/>
        <v>227.12</v>
      </c>
      <c r="O55" s="60">
        <v>13.36</v>
      </c>
      <c r="P55" s="61">
        <v>53.44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20</v>
      </c>
      <c r="AF55" s="200"/>
      <c r="AG55" s="201"/>
      <c r="AH55" s="201"/>
      <c r="AI55" s="201"/>
      <c r="AJ55" s="201"/>
      <c r="AK55" s="202"/>
    </row>
    <row r="56" spans="1:37" ht="12.75" customHeight="1">
      <c r="A56" s="118">
        <v>43554</v>
      </c>
      <c r="B56" s="4">
        <v>3</v>
      </c>
      <c r="C56" s="4">
        <v>3</v>
      </c>
      <c r="D56" s="34">
        <f t="shared" si="5"/>
        <v>65.13</v>
      </c>
      <c r="E56" s="37">
        <v>2</v>
      </c>
      <c r="F56" s="37">
        <v>0</v>
      </c>
      <c r="G56" s="34">
        <f t="shared" si="6"/>
        <v>40.08</v>
      </c>
      <c r="H56" s="37">
        <v>7</v>
      </c>
      <c r="I56" s="37">
        <v>0</v>
      </c>
      <c r="J56" s="34">
        <f t="shared" si="7"/>
        <v>140.28</v>
      </c>
      <c r="K56" s="4">
        <v>11</v>
      </c>
      <c r="L56" s="4">
        <v>6</v>
      </c>
      <c r="M56" s="3">
        <f t="shared" si="8"/>
        <v>230.45999999999998</v>
      </c>
      <c r="N56" s="3">
        <f t="shared" si="4"/>
        <v>245.49</v>
      </c>
      <c r="O56" s="60">
        <v>18.37</v>
      </c>
      <c r="P56" s="61">
        <v>76.819999999999993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300</v>
      </c>
      <c r="AF56" s="200"/>
      <c r="AG56" s="201"/>
      <c r="AH56" s="201"/>
      <c r="AI56" s="201"/>
      <c r="AJ56" s="201"/>
      <c r="AK56" s="202"/>
    </row>
    <row r="57" spans="1:37" ht="12.75" customHeight="1">
      <c r="A57" s="118">
        <v>43555</v>
      </c>
      <c r="B57" s="92">
        <v>3</v>
      </c>
      <c r="C57" s="92">
        <v>3</v>
      </c>
      <c r="D57" s="34">
        <f t="shared" si="5"/>
        <v>65.13</v>
      </c>
      <c r="E57" s="93">
        <v>2</v>
      </c>
      <c r="F57" s="93">
        <v>0</v>
      </c>
      <c r="G57" s="34">
        <f t="shared" si="6"/>
        <v>40.08</v>
      </c>
      <c r="H57" s="93">
        <v>7</v>
      </c>
      <c r="I57" s="93">
        <v>9</v>
      </c>
      <c r="J57" s="34">
        <f t="shared" si="7"/>
        <v>155.31</v>
      </c>
      <c r="K57" s="92">
        <v>8</v>
      </c>
      <c r="L57" s="92">
        <v>3</v>
      </c>
      <c r="M57" s="94">
        <f t="shared" si="8"/>
        <v>165.32999999999998</v>
      </c>
      <c r="N57" s="94">
        <f t="shared" si="4"/>
        <v>260.52</v>
      </c>
      <c r="O57" s="60">
        <v>15.03</v>
      </c>
      <c r="P57" s="61">
        <v>65.13</v>
      </c>
      <c r="Q57" s="49">
        <v>0</v>
      </c>
      <c r="R57" s="75"/>
      <c r="S57" s="64"/>
      <c r="T57" s="80"/>
      <c r="U57" s="80"/>
      <c r="V57" s="80"/>
      <c r="W57" s="80"/>
      <c r="X57" s="80"/>
      <c r="Y57" s="101">
        <v>422763</v>
      </c>
      <c r="Z57" s="74">
        <v>140</v>
      </c>
      <c r="AA57" s="49"/>
      <c r="AB57" s="49"/>
      <c r="AC57" s="52"/>
      <c r="AD57" s="49">
        <v>25</v>
      </c>
      <c r="AE57" s="49">
        <v>485</v>
      </c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151.97</v>
      </c>
      <c r="P59" s="46">
        <f>SUM(P28:P58)</f>
        <v>742.87</v>
      </c>
      <c r="Q59" s="47">
        <f>SUM(Q28:Q58)</f>
        <v>0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3" zoomScale="80" zoomScaleNormal="80" workbookViewId="0">
      <selection activeCell="O57" sqref="O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67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5"/>
      <c r="AG25" s="125"/>
      <c r="AH25" s="125"/>
      <c r="AI25" s="125"/>
      <c r="AJ25" s="125"/>
      <c r="AK25" s="126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43556</v>
      </c>
      <c r="B27" s="4">
        <v>3</v>
      </c>
      <c r="C27" s="34">
        <v>3</v>
      </c>
      <c r="D27" s="4">
        <f>(B27*12+C27)*1.67</f>
        <v>65.13</v>
      </c>
      <c r="E27" s="4">
        <v>2</v>
      </c>
      <c r="F27" s="34">
        <v>0</v>
      </c>
      <c r="G27" s="48">
        <f>(E27*12+F27)*1.67</f>
        <v>40.08</v>
      </c>
      <c r="H27" s="4">
        <v>9</v>
      </c>
      <c r="I27" s="3">
        <v>9</v>
      </c>
      <c r="J27" s="3">
        <f>(H27*12+I27)*1.67</f>
        <v>195.39</v>
      </c>
      <c r="K27" s="52">
        <v>4</v>
      </c>
      <c r="L27" s="61">
        <v>5</v>
      </c>
      <c r="M27" s="49">
        <f>(K27*12+L27)*1.67</f>
        <v>88.509999999999991</v>
      </c>
      <c r="N27" s="103">
        <f>D27+G27+J27</f>
        <v>300.59999999999997</v>
      </c>
      <c r="O27" s="52">
        <v>40.08</v>
      </c>
      <c r="P27" s="77">
        <v>73.48</v>
      </c>
      <c r="Q27" s="77">
        <v>0</v>
      </c>
      <c r="R27" s="108"/>
      <c r="S27" s="77"/>
      <c r="T27" s="77"/>
      <c r="U27" s="52"/>
      <c r="V27" s="52"/>
      <c r="W27" s="52"/>
      <c r="X27" s="52"/>
      <c r="Y27" s="76">
        <v>422771</v>
      </c>
      <c r="Z27" s="52">
        <v>140</v>
      </c>
      <c r="AA27" s="52"/>
      <c r="AB27" s="49"/>
      <c r="AC27" s="52"/>
      <c r="AD27" s="49">
        <v>25</v>
      </c>
      <c r="AE27" s="49">
        <v>630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43557</v>
      </c>
      <c r="B28" s="4">
        <v>3</v>
      </c>
      <c r="C28" s="4">
        <v>3</v>
      </c>
      <c r="D28" s="34">
        <f t="shared" ref="D28:D41" si="0">(B28*12+C28)*1.67</f>
        <v>65.13</v>
      </c>
      <c r="E28" s="4">
        <v>2</v>
      </c>
      <c r="F28" s="4">
        <v>0</v>
      </c>
      <c r="G28" s="34">
        <f t="shared" ref="G28:G41" si="1">(E28*12+F28)*1.67</f>
        <v>40.08</v>
      </c>
      <c r="H28" s="4">
        <v>10</v>
      </c>
      <c r="I28" s="4">
        <v>7</v>
      </c>
      <c r="J28" s="34">
        <f t="shared" ref="J28:J41" si="2">(H28*12+I28)*1.67</f>
        <v>212.09</v>
      </c>
      <c r="K28" s="48">
        <v>7</v>
      </c>
      <c r="L28" s="4">
        <v>3</v>
      </c>
      <c r="M28" s="3">
        <f t="shared" ref="M28:M41" si="3">(K28*12+L28)*1.67</f>
        <v>145.29</v>
      </c>
      <c r="N28" s="3">
        <f t="shared" ref="N28:N57" si="4">D28+G28+J28</f>
        <v>317.3</v>
      </c>
      <c r="O28" s="60">
        <v>16.7</v>
      </c>
      <c r="P28" s="61">
        <v>56.78</v>
      </c>
      <c r="Q28" s="49">
        <v>4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635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43558</v>
      </c>
      <c r="B29" s="36">
        <v>3</v>
      </c>
      <c r="C29" s="36">
        <v>3</v>
      </c>
      <c r="D29" s="34">
        <f t="shared" si="0"/>
        <v>65.13</v>
      </c>
      <c r="E29" s="37">
        <v>2</v>
      </c>
      <c r="F29" s="37">
        <v>11</v>
      </c>
      <c r="G29" s="34">
        <f t="shared" si="1"/>
        <v>58.449999999999996</v>
      </c>
      <c r="H29" s="37">
        <v>10</v>
      </c>
      <c r="I29" s="37">
        <v>7</v>
      </c>
      <c r="J29" s="34">
        <f t="shared" si="2"/>
        <v>212.09</v>
      </c>
      <c r="K29" s="4">
        <v>10</v>
      </c>
      <c r="L29" s="4">
        <v>8</v>
      </c>
      <c r="M29" s="3">
        <f t="shared" si="3"/>
        <v>213.76</v>
      </c>
      <c r="N29" s="3">
        <f t="shared" si="4"/>
        <v>335.66999999999996</v>
      </c>
      <c r="O29" s="60">
        <v>18.37</v>
      </c>
      <c r="P29" s="61">
        <v>68.47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635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43559</v>
      </c>
      <c r="B30" s="36">
        <v>3</v>
      </c>
      <c r="C30" s="36">
        <v>3</v>
      </c>
      <c r="D30" s="34">
        <f t="shared" si="0"/>
        <v>65.13</v>
      </c>
      <c r="E30" s="37">
        <v>3</v>
      </c>
      <c r="F30" s="37">
        <v>7</v>
      </c>
      <c r="G30" s="34">
        <f t="shared" si="1"/>
        <v>71.81</v>
      </c>
      <c r="H30" s="37">
        <v>10</v>
      </c>
      <c r="I30" s="37">
        <v>7</v>
      </c>
      <c r="J30" s="34">
        <f t="shared" si="2"/>
        <v>212.09</v>
      </c>
      <c r="K30" s="4">
        <v>7</v>
      </c>
      <c r="L30" s="4">
        <v>1</v>
      </c>
      <c r="M30" s="3">
        <f t="shared" si="3"/>
        <v>141.94999999999999</v>
      </c>
      <c r="N30" s="3">
        <f t="shared" si="4"/>
        <v>349.03</v>
      </c>
      <c r="O30" s="60">
        <v>13.36</v>
      </c>
      <c r="P30" s="61">
        <v>68.19</v>
      </c>
      <c r="Q30" s="49">
        <v>41</v>
      </c>
      <c r="R30" s="73"/>
      <c r="S30" s="49"/>
      <c r="T30" s="78"/>
      <c r="U30" s="78"/>
      <c r="V30" s="78"/>
      <c r="W30" s="78"/>
      <c r="X30" s="78"/>
      <c r="Y30" s="70">
        <v>422780</v>
      </c>
      <c r="Z30" s="49">
        <v>140</v>
      </c>
      <c r="AA30" s="49"/>
      <c r="AB30" s="52"/>
      <c r="AC30" s="76"/>
      <c r="AD30" s="49">
        <v>25</v>
      </c>
      <c r="AE30" s="49">
        <v>150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43560</v>
      </c>
      <c r="B31" s="36">
        <v>3</v>
      </c>
      <c r="C31" s="36">
        <v>3</v>
      </c>
      <c r="D31" s="34">
        <f t="shared" si="0"/>
        <v>65.13</v>
      </c>
      <c r="E31" s="37">
        <v>4</v>
      </c>
      <c r="F31" s="37">
        <v>3</v>
      </c>
      <c r="G31" s="34">
        <f t="shared" si="1"/>
        <v>85.17</v>
      </c>
      <c r="H31" s="37">
        <v>10</v>
      </c>
      <c r="I31" s="37">
        <v>7</v>
      </c>
      <c r="J31" s="34">
        <f t="shared" si="2"/>
        <v>212.09</v>
      </c>
      <c r="K31" s="4">
        <v>10</v>
      </c>
      <c r="L31" s="4">
        <v>9</v>
      </c>
      <c r="M31" s="3">
        <f>(K31*12+L31)*1.67</f>
        <v>215.42999999999998</v>
      </c>
      <c r="N31" s="3">
        <f t="shared" si="4"/>
        <v>362.39</v>
      </c>
      <c r="O31" s="60">
        <v>13.36</v>
      </c>
      <c r="P31" s="61">
        <v>73.48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360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43561</v>
      </c>
      <c r="B32" s="36">
        <v>3</v>
      </c>
      <c r="C32" s="36">
        <v>3</v>
      </c>
      <c r="D32" s="34">
        <f t="shared" si="0"/>
        <v>65.13</v>
      </c>
      <c r="E32" s="37">
        <v>5</v>
      </c>
      <c r="F32" s="37">
        <v>1</v>
      </c>
      <c r="G32" s="34">
        <f t="shared" si="1"/>
        <v>101.86999999999999</v>
      </c>
      <c r="H32" s="37">
        <v>1</v>
      </c>
      <c r="I32" s="37">
        <v>6</v>
      </c>
      <c r="J32" s="34">
        <f t="shared" si="2"/>
        <v>30.06</v>
      </c>
      <c r="K32" s="4">
        <v>6</v>
      </c>
      <c r="L32" s="4">
        <v>8</v>
      </c>
      <c r="M32" s="3">
        <f t="shared" si="3"/>
        <v>133.6</v>
      </c>
      <c r="N32" s="3">
        <f t="shared" si="4"/>
        <v>197.06</v>
      </c>
      <c r="O32" s="60">
        <v>16.7</v>
      </c>
      <c r="P32" s="61">
        <v>58.17</v>
      </c>
      <c r="Q32" s="49">
        <v>0</v>
      </c>
      <c r="R32" s="71">
        <v>43561</v>
      </c>
      <c r="S32" s="49">
        <v>2296487</v>
      </c>
      <c r="T32" s="78">
        <v>10</v>
      </c>
      <c r="U32" s="78">
        <v>7</v>
      </c>
      <c r="V32" s="78">
        <v>1</v>
      </c>
      <c r="W32" s="78">
        <v>6</v>
      </c>
      <c r="X32" s="78">
        <v>181</v>
      </c>
      <c r="Y32" s="70">
        <v>422789</v>
      </c>
      <c r="Z32" s="49">
        <v>140</v>
      </c>
      <c r="AA32" s="49"/>
      <c r="AB32" s="52"/>
      <c r="AC32" s="76"/>
      <c r="AD32" s="49">
        <v>25</v>
      </c>
      <c r="AE32" s="49">
        <v>560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43562</v>
      </c>
      <c r="B33" s="4">
        <v>3</v>
      </c>
      <c r="C33" s="4">
        <v>3</v>
      </c>
      <c r="D33" s="34">
        <f t="shared" si="0"/>
        <v>65.13</v>
      </c>
      <c r="E33" s="37">
        <v>6</v>
      </c>
      <c r="F33" s="37">
        <v>4</v>
      </c>
      <c r="G33" s="34">
        <f t="shared" si="1"/>
        <v>126.91999999999999</v>
      </c>
      <c r="H33" s="37">
        <v>1</v>
      </c>
      <c r="I33" s="37">
        <v>6</v>
      </c>
      <c r="J33" s="34">
        <f t="shared" si="2"/>
        <v>30.06</v>
      </c>
      <c r="K33" s="4">
        <v>9</v>
      </c>
      <c r="L33" s="4">
        <v>10</v>
      </c>
      <c r="M33" s="3">
        <f>(K33*12+L33)*1.67</f>
        <v>197.06</v>
      </c>
      <c r="N33" s="3">
        <f t="shared" si="4"/>
        <v>222.10999999999999</v>
      </c>
      <c r="O33" s="60">
        <v>25.05</v>
      </c>
      <c r="P33" s="61">
        <v>63.46</v>
      </c>
      <c r="Q33" s="49">
        <v>41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30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43563</v>
      </c>
      <c r="B34" s="4">
        <v>3</v>
      </c>
      <c r="C34" s="4">
        <v>3</v>
      </c>
      <c r="D34" s="34">
        <f t="shared" si="0"/>
        <v>65.13</v>
      </c>
      <c r="E34" s="37">
        <v>7</v>
      </c>
      <c r="F34" s="37">
        <v>3</v>
      </c>
      <c r="G34" s="34">
        <f t="shared" si="1"/>
        <v>145.29</v>
      </c>
      <c r="H34" s="37">
        <v>1</v>
      </c>
      <c r="I34" s="37">
        <v>6</v>
      </c>
      <c r="J34" s="34">
        <f t="shared" si="2"/>
        <v>30.06</v>
      </c>
      <c r="K34" s="4">
        <v>7</v>
      </c>
      <c r="L34" s="4">
        <v>1</v>
      </c>
      <c r="M34" s="3">
        <f t="shared" si="3"/>
        <v>141.94999999999999</v>
      </c>
      <c r="N34" s="3">
        <f t="shared" si="4"/>
        <v>240.48</v>
      </c>
      <c r="O34" s="60">
        <v>18.37</v>
      </c>
      <c r="P34" s="61">
        <v>84.89</v>
      </c>
      <c r="Q34" s="49">
        <v>0</v>
      </c>
      <c r="R34" s="71"/>
      <c r="S34" s="49"/>
      <c r="T34" s="78"/>
      <c r="U34" s="78"/>
      <c r="V34" s="78"/>
      <c r="W34" s="78"/>
      <c r="X34" s="78"/>
      <c r="Y34" s="70">
        <v>422833</v>
      </c>
      <c r="Z34" s="49">
        <v>140</v>
      </c>
      <c r="AA34" s="49"/>
      <c r="AB34" s="52"/>
      <c r="AC34" s="76"/>
      <c r="AD34" s="49">
        <v>25</v>
      </c>
      <c r="AE34" s="49">
        <v>320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43564</v>
      </c>
      <c r="B35" s="4">
        <v>3</v>
      </c>
      <c r="C35" s="4">
        <v>3</v>
      </c>
      <c r="D35" s="34">
        <f t="shared" si="0"/>
        <v>65.13</v>
      </c>
      <c r="E35" s="37">
        <v>8</v>
      </c>
      <c r="F35" s="37">
        <v>5</v>
      </c>
      <c r="G35" s="34">
        <f t="shared" si="1"/>
        <v>168.67</v>
      </c>
      <c r="H35" s="37">
        <v>1</v>
      </c>
      <c r="I35" s="37">
        <v>6</v>
      </c>
      <c r="J35" s="34">
        <f t="shared" si="2"/>
        <v>30.06</v>
      </c>
      <c r="K35" s="4">
        <v>2</v>
      </c>
      <c r="L35" s="4">
        <v>11</v>
      </c>
      <c r="M35" s="3">
        <f t="shared" si="3"/>
        <v>58.449999999999996</v>
      </c>
      <c r="N35" s="3">
        <f t="shared" si="4"/>
        <v>263.85999999999996</v>
      </c>
      <c r="O35" s="60">
        <v>23.38</v>
      </c>
      <c r="P35" s="61">
        <v>56.5</v>
      </c>
      <c r="Q35" s="49">
        <v>0</v>
      </c>
      <c r="R35" s="71"/>
      <c r="S35" s="49"/>
      <c r="T35" s="78"/>
      <c r="U35" s="78"/>
      <c r="V35" s="78"/>
      <c r="W35" s="78"/>
      <c r="X35" s="78"/>
      <c r="Y35" s="49">
        <v>422848</v>
      </c>
      <c r="Z35" s="49">
        <v>140</v>
      </c>
      <c r="AA35" s="49"/>
      <c r="AB35" s="49"/>
      <c r="AC35" s="76"/>
      <c r="AD35" s="49">
        <v>25</v>
      </c>
      <c r="AE35" s="49">
        <v>485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43565</v>
      </c>
      <c r="B36" s="4">
        <v>3</v>
      </c>
      <c r="C36" s="4">
        <v>3</v>
      </c>
      <c r="D36" s="34">
        <f t="shared" si="0"/>
        <v>65.13</v>
      </c>
      <c r="E36" s="37">
        <v>9</v>
      </c>
      <c r="F36" s="37">
        <v>4</v>
      </c>
      <c r="G36" s="34">
        <f t="shared" si="1"/>
        <v>187.04</v>
      </c>
      <c r="H36" s="37">
        <v>1</v>
      </c>
      <c r="I36" s="37">
        <v>6</v>
      </c>
      <c r="J36" s="34">
        <f t="shared" si="2"/>
        <v>30.06</v>
      </c>
      <c r="K36" s="4">
        <v>5</v>
      </c>
      <c r="L36" s="4">
        <v>9</v>
      </c>
      <c r="M36" s="3">
        <f t="shared" si="3"/>
        <v>115.22999999999999</v>
      </c>
      <c r="N36" s="3">
        <f t="shared" si="4"/>
        <v>282.22999999999996</v>
      </c>
      <c r="O36" s="60">
        <v>18.37</v>
      </c>
      <c r="P36" s="61">
        <v>56.5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90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43566</v>
      </c>
      <c r="B37" s="4">
        <v>3</v>
      </c>
      <c r="C37" s="4">
        <v>3</v>
      </c>
      <c r="D37" s="34">
        <f t="shared" si="0"/>
        <v>65.13</v>
      </c>
      <c r="E37" s="37">
        <v>10</v>
      </c>
      <c r="F37" s="37">
        <v>3</v>
      </c>
      <c r="G37" s="34">
        <f t="shared" si="1"/>
        <v>205.41</v>
      </c>
      <c r="H37" s="37">
        <v>1</v>
      </c>
      <c r="I37" s="37">
        <v>6</v>
      </c>
      <c r="J37" s="34">
        <f t="shared" si="2"/>
        <v>30.06</v>
      </c>
      <c r="K37" s="4">
        <v>9</v>
      </c>
      <c r="L37" s="4">
        <v>0</v>
      </c>
      <c r="M37" s="3">
        <f t="shared" si="3"/>
        <v>180.35999999999999</v>
      </c>
      <c r="N37" s="3">
        <f t="shared" si="4"/>
        <v>300.59999999999997</v>
      </c>
      <c r="O37" s="60">
        <v>18.37</v>
      </c>
      <c r="P37" s="61">
        <v>63.15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350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43567</v>
      </c>
      <c r="B38" s="4">
        <v>3</v>
      </c>
      <c r="C38" s="4">
        <v>3</v>
      </c>
      <c r="D38" s="34">
        <f t="shared" si="0"/>
        <v>65.13</v>
      </c>
      <c r="E38" s="37">
        <v>11</v>
      </c>
      <c r="F38" s="37">
        <v>10</v>
      </c>
      <c r="G38" s="34">
        <f t="shared" si="1"/>
        <v>237.14</v>
      </c>
      <c r="H38" s="37">
        <v>1</v>
      </c>
      <c r="I38" s="37">
        <v>6</v>
      </c>
      <c r="J38" s="34">
        <f t="shared" si="2"/>
        <v>30.06</v>
      </c>
      <c r="K38" s="4">
        <v>5</v>
      </c>
      <c r="L38" s="4">
        <v>6</v>
      </c>
      <c r="M38" s="3">
        <f t="shared" si="3"/>
        <v>110.22</v>
      </c>
      <c r="N38" s="3">
        <f t="shared" si="4"/>
        <v>332.33</v>
      </c>
      <c r="O38" s="60">
        <v>31.73</v>
      </c>
      <c r="P38" s="61">
        <v>69.86</v>
      </c>
      <c r="Q38" s="49">
        <v>0</v>
      </c>
      <c r="R38" s="71"/>
      <c r="S38" s="49"/>
      <c r="T38" s="78"/>
      <c r="U38" s="78"/>
      <c r="V38" s="78"/>
      <c r="W38" s="78"/>
      <c r="X38" s="78"/>
      <c r="Y38" s="49">
        <v>422876</v>
      </c>
      <c r="Z38" s="49">
        <v>140</v>
      </c>
      <c r="AA38" s="49"/>
      <c r="AB38" s="49"/>
      <c r="AC38" s="76"/>
      <c r="AD38" s="49">
        <v>25</v>
      </c>
      <c r="AE38" s="49">
        <v>700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43568</v>
      </c>
      <c r="B39" s="4">
        <v>3</v>
      </c>
      <c r="C39" s="4">
        <v>3</v>
      </c>
      <c r="D39" s="34">
        <f t="shared" si="0"/>
        <v>65.13</v>
      </c>
      <c r="E39" s="37">
        <v>11</v>
      </c>
      <c r="F39" s="37">
        <v>10</v>
      </c>
      <c r="G39" s="34">
        <f t="shared" si="1"/>
        <v>237.14</v>
      </c>
      <c r="H39" s="37">
        <v>2</v>
      </c>
      <c r="I39" s="37">
        <v>5</v>
      </c>
      <c r="J39" s="34">
        <f t="shared" si="2"/>
        <v>48.43</v>
      </c>
      <c r="K39" s="4">
        <v>8</v>
      </c>
      <c r="L39" s="4">
        <v>3</v>
      </c>
      <c r="M39" s="3">
        <f t="shared" si="3"/>
        <v>165.32999999999998</v>
      </c>
      <c r="N39" s="3">
        <f t="shared" si="4"/>
        <v>350.7</v>
      </c>
      <c r="O39" s="60">
        <v>18.37</v>
      </c>
      <c r="P39" s="61">
        <v>56.5</v>
      </c>
      <c r="Q39" s="49">
        <v>35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30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43569</v>
      </c>
      <c r="B40" s="4">
        <v>3</v>
      </c>
      <c r="C40" s="4">
        <v>3</v>
      </c>
      <c r="D40" s="34">
        <f t="shared" si="0"/>
        <v>65.13</v>
      </c>
      <c r="E40" s="37">
        <v>11</v>
      </c>
      <c r="F40" s="37">
        <v>10</v>
      </c>
      <c r="G40" s="34">
        <f t="shared" si="1"/>
        <v>237.14</v>
      </c>
      <c r="H40" s="37">
        <v>2</v>
      </c>
      <c r="I40" s="37">
        <v>11</v>
      </c>
      <c r="J40" s="34">
        <f t="shared" si="2"/>
        <v>58.449999999999996</v>
      </c>
      <c r="K40" s="4">
        <v>11</v>
      </c>
      <c r="L40" s="4">
        <v>10</v>
      </c>
      <c r="M40" s="3">
        <f t="shared" si="3"/>
        <v>237.14</v>
      </c>
      <c r="N40" s="3">
        <f t="shared" si="4"/>
        <v>360.71999999999997</v>
      </c>
      <c r="O40" s="60">
        <v>10.02</v>
      </c>
      <c r="P40" s="61">
        <v>71.81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360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43570</v>
      </c>
      <c r="B41" s="4">
        <v>3</v>
      </c>
      <c r="C41" s="4">
        <v>3</v>
      </c>
      <c r="D41" s="34">
        <f t="shared" si="0"/>
        <v>65.13</v>
      </c>
      <c r="E41" s="37">
        <v>2</v>
      </c>
      <c r="F41" s="37">
        <v>9</v>
      </c>
      <c r="G41" s="34">
        <f t="shared" si="1"/>
        <v>55.11</v>
      </c>
      <c r="H41" s="37">
        <v>4</v>
      </c>
      <c r="I41" s="37">
        <v>7</v>
      </c>
      <c r="J41" s="34">
        <f t="shared" si="2"/>
        <v>91.85</v>
      </c>
      <c r="K41" s="4">
        <v>8</v>
      </c>
      <c r="L41" s="4">
        <v>2</v>
      </c>
      <c r="M41" s="3">
        <f t="shared" si="3"/>
        <v>163.66</v>
      </c>
      <c r="N41" s="3">
        <f t="shared" si="4"/>
        <v>212.08999999999997</v>
      </c>
      <c r="O41" s="60">
        <v>33.39</v>
      </c>
      <c r="P41" s="61">
        <v>66.52</v>
      </c>
      <c r="Q41" s="49">
        <v>0</v>
      </c>
      <c r="R41" s="71">
        <v>43570</v>
      </c>
      <c r="S41" s="49">
        <v>2300489</v>
      </c>
      <c r="T41" s="78">
        <v>11</v>
      </c>
      <c r="U41" s="78">
        <v>9</v>
      </c>
      <c r="V41" s="78">
        <v>2</v>
      </c>
      <c r="W41" s="78">
        <v>9</v>
      </c>
      <c r="X41" s="78">
        <v>180</v>
      </c>
      <c r="Y41" s="49"/>
      <c r="Z41" s="49"/>
      <c r="AA41" s="49"/>
      <c r="AB41" s="49"/>
      <c r="AC41" s="76"/>
      <c r="AD41" s="49">
        <v>25</v>
      </c>
      <c r="AE41" s="49">
        <v>630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43571</v>
      </c>
      <c r="B42" s="4">
        <v>3</v>
      </c>
      <c r="C42" s="4">
        <v>3</v>
      </c>
      <c r="D42" s="34">
        <f>(B42*12+C42)*1.67</f>
        <v>65.13</v>
      </c>
      <c r="E42" s="37">
        <v>2</v>
      </c>
      <c r="F42" s="37">
        <v>9</v>
      </c>
      <c r="G42" s="34">
        <f>(E42*12+F42)*1.67</f>
        <v>55.11</v>
      </c>
      <c r="H42" s="37">
        <v>5</v>
      </c>
      <c r="I42" s="37">
        <v>4</v>
      </c>
      <c r="J42" s="34">
        <f>(H42*12+I42)*1.67</f>
        <v>106.88</v>
      </c>
      <c r="K42" s="4">
        <v>10</v>
      </c>
      <c r="L42" s="4">
        <v>11</v>
      </c>
      <c r="M42" s="3">
        <f>(K42*12+L42)*1.67</f>
        <v>218.76999999999998</v>
      </c>
      <c r="N42" s="3">
        <f t="shared" si="4"/>
        <v>227.12</v>
      </c>
      <c r="O42" s="60">
        <v>15.03</v>
      </c>
      <c r="P42" s="61">
        <v>55.11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30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43572</v>
      </c>
      <c r="B43" s="4">
        <v>3</v>
      </c>
      <c r="C43" s="4">
        <v>3</v>
      </c>
      <c r="D43" s="34">
        <f t="shared" ref="D43:D57" si="5">(B43*12+C43)*1.67</f>
        <v>65.13</v>
      </c>
      <c r="E43" s="37">
        <v>2</v>
      </c>
      <c r="F43" s="37">
        <v>9</v>
      </c>
      <c r="G43" s="34">
        <f t="shared" ref="G43:G57" si="6">(E43*12+F43)*1.67</f>
        <v>55.11</v>
      </c>
      <c r="H43" s="37">
        <v>6</v>
      </c>
      <c r="I43" s="37">
        <v>1</v>
      </c>
      <c r="J43" s="34">
        <f t="shared" ref="J43:J57" si="7">(H43*12+I43)*1.67</f>
        <v>121.91</v>
      </c>
      <c r="K43" s="4">
        <v>7</v>
      </c>
      <c r="L43" s="4">
        <v>7</v>
      </c>
      <c r="M43" s="3">
        <f t="shared" ref="M43:M57" si="8">(K43*12+L43)*1.67</f>
        <v>151.97</v>
      </c>
      <c r="N43" s="3">
        <f t="shared" si="4"/>
        <v>242.14999999999998</v>
      </c>
      <c r="O43" s="60">
        <v>15.03</v>
      </c>
      <c r="P43" s="61">
        <v>73.2</v>
      </c>
      <c r="Q43" s="49">
        <v>0</v>
      </c>
      <c r="R43" s="71"/>
      <c r="S43" s="49"/>
      <c r="T43" s="78"/>
      <c r="U43" s="78"/>
      <c r="V43" s="78"/>
      <c r="W43" s="78"/>
      <c r="X43" s="78"/>
      <c r="Y43" s="49">
        <v>422941</v>
      </c>
      <c r="Z43" s="49">
        <v>140</v>
      </c>
      <c r="AA43" s="49"/>
      <c r="AB43" s="49"/>
      <c r="AC43" s="76"/>
      <c r="AD43" s="49">
        <v>25</v>
      </c>
      <c r="AE43" s="49">
        <v>485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43573</v>
      </c>
      <c r="B44" s="4">
        <v>3</v>
      </c>
      <c r="C44" s="4">
        <v>3</v>
      </c>
      <c r="D44" s="34">
        <f t="shared" si="5"/>
        <v>65.13</v>
      </c>
      <c r="E44" s="37">
        <v>2</v>
      </c>
      <c r="F44" s="37">
        <v>9</v>
      </c>
      <c r="G44" s="34">
        <f t="shared" si="6"/>
        <v>55.11</v>
      </c>
      <c r="H44" s="37">
        <v>6</v>
      </c>
      <c r="I44" s="37">
        <v>10</v>
      </c>
      <c r="J44" s="34">
        <f t="shared" si="7"/>
        <v>136.94</v>
      </c>
      <c r="K44" s="4">
        <v>10</v>
      </c>
      <c r="L44" s="4">
        <v>11</v>
      </c>
      <c r="M44" s="3">
        <f t="shared" si="8"/>
        <v>218.76999999999998</v>
      </c>
      <c r="N44" s="3">
        <f t="shared" si="4"/>
        <v>257.18</v>
      </c>
      <c r="O44" s="60">
        <v>15.03</v>
      </c>
      <c r="P44" s="61">
        <v>66.8</v>
      </c>
      <c r="Q44" s="49">
        <v>37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150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43574</v>
      </c>
      <c r="B45" s="4">
        <v>3</v>
      </c>
      <c r="C45" s="4">
        <v>3</v>
      </c>
      <c r="D45" s="34">
        <f t="shared" si="5"/>
        <v>65.13</v>
      </c>
      <c r="E45" s="37">
        <v>2</v>
      </c>
      <c r="F45" s="37">
        <v>9</v>
      </c>
      <c r="G45" s="34">
        <f t="shared" si="6"/>
        <v>55.11</v>
      </c>
      <c r="H45" s="37">
        <v>8</v>
      </c>
      <c r="I45" s="37">
        <v>1</v>
      </c>
      <c r="J45" s="34">
        <f t="shared" si="7"/>
        <v>161.98999999999998</v>
      </c>
      <c r="K45" s="4">
        <v>7</v>
      </c>
      <c r="L45" s="4">
        <v>0</v>
      </c>
      <c r="M45" s="3">
        <f t="shared" si="8"/>
        <v>140.28</v>
      </c>
      <c r="N45" s="3">
        <f t="shared" si="4"/>
        <v>282.22999999999996</v>
      </c>
      <c r="O45" s="60">
        <v>25.05</v>
      </c>
      <c r="P45" s="61">
        <v>61.51</v>
      </c>
      <c r="Q45" s="49">
        <v>0</v>
      </c>
      <c r="R45" s="71"/>
      <c r="S45" s="49"/>
      <c r="T45" s="78"/>
      <c r="U45" s="78"/>
      <c r="V45" s="78"/>
      <c r="W45" s="78"/>
      <c r="X45" s="78"/>
      <c r="Y45" s="49">
        <v>422963</v>
      </c>
      <c r="Z45" s="49">
        <v>140</v>
      </c>
      <c r="AA45" s="49"/>
      <c r="AB45" s="49"/>
      <c r="AC45" s="76"/>
      <c r="AD45" s="49">
        <v>25</v>
      </c>
      <c r="AE45" s="49">
        <v>550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43585</v>
      </c>
      <c r="B46" s="4">
        <v>3</v>
      </c>
      <c r="C46" s="4">
        <v>3</v>
      </c>
      <c r="D46" s="34">
        <f t="shared" si="5"/>
        <v>65.13</v>
      </c>
      <c r="E46" s="37">
        <v>2</v>
      </c>
      <c r="F46" s="37">
        <v>9</v>
      </c>
      <c r="G46" s="34">
        <f t="shared" si="6"/>
        <v>55.11</v>
      </c>
      <c r="H46" s="37">
        <v>9</v>
      </c>
      <c r="I46" s="37">
        <v>0</v>
      </c>
      <c r="J46" s="34">
        <f t="shared" si="7"/>
        <v>180.35999999999999</v>
      </c>
      <c r="K46" s="4">
        <v>3</v>
      </c>
      <c r="L46" s="4">
        <v>0</v>
      </c>
      <c r="M46" s="3">
        <f t="shared" si="8"/>
        <v>60.12</v>
      </c>
      <c r="N46" s="3">
        <f>D46+G46+J46</f>
        <v>300.59999999999997</v>
      </c>
      <c r="O46" s="60">
        <v>18.37</v>
      </c>
      <c r="P46" s="61">
        <v>59.84</v>
      </c>
      <c r="Q46" s="49">
        <v>0</v>
      </c>
      <c r="R46" s="71"/>
      <c r="S46" s="49"/>
      <c r="T46" s="78"/>
      <c r="U46" s="78"/>
      <c r="V46" s="78"/>
      <c r="W46" s="78"/>
      <c r="X46" s="78"/>
      <c r="Y46" s="49">
        <v>422971</v>
      </c>
      <c r="Z46" s="49">
        <v>140</v>
      </c>
      <c r="AA46" s="49"/>
      <c r="AB46" s="49"/>
      <c r="AC46" s="76"/>
      <c r="AD46" s="49">
        <v>25</v>
      </c>
      <c r="AE46" s="49">
        <v>100</v>
      </c>
      <c r="AF46" s="200"/>
      <c r="AG46" s="201"/>
      <c r="AH46" s="201"/>
      <c r="AI46" s="201"/>
      <c r="AJ46" s="201"/>
      <c r="AK46" s="202"/>
    </row>
    <row r="47" spans="1:37" ht="12.75" customHeight="1">
      <c r="A47" s="118">
        <v>43576</v>
      </c>
      <c r="B47" s="4">
        <v>3</v>
      </c>
      <c r="C47" s="4">
        <v>3</v>
      </c>
      <c r="D47" s="34">
        <f t="shared" si="5"/>
        <v>65.13</v>
      </c>
      <c r="E47" s="37">
        <v>2</v>
      </c>
      <c r="F47" s="37">
        <v>9</v>
      </c>
      <c r="G47" s="34">
        <f t="shared" si="6"/>
        <v>55.11</v>
      </c>
      <c r="H47" s="37">
        <v>10</v>
      </c>
      <c r="I47" s="37">
        <v>2</v>
      </c>
      <c r="J47" s="34">
        <f t="shared" si="7"/>
        <v>203.73999999999998</v>
      </c>
      <c r="K47" s="4">
        <v>6</v>
      </c>
      <c r="L47" s="4">
        <v>5</v>
      </c>
      <c r="M47" s="3">
        <f t="shared" si="8"/>
        <v>128.59</v>
      </c>
      <c r="N47" s="3">
        <f t="shared" si="4"/>
        <v>323.97999999999996</v>
      </c>
      <c r="O47" s="60">
        <v>23.38</v>
      </c>
      <c r="P47" s="61">
        <v>68.47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520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43577</v>
      </c>
      <c r="B48" s="4">
        <v>3</v>
      </c>
      <c r="C48" s="4">
        <v>3</v>
      </c>
      <c r="D48" s="34">
        <f t="shared" si="5"/>
        <v>65.13</v>
      </c>
      <c r="E48" s="37">
        <v>2</v>
      </c>
      <c r="F48" s="37">
        <v>9</v>
      </c>
      <c r="G48" s="34">
        <f t="shared" si="6"/>
        <v>55.11</v>
      </c>
      <c r="H48" s="37">
        <v>11</v>
      </c>
      <c r="I48" s="37">
        <v>0</v>
      </c>
      <c r="J48" s="34">
        <f t="shared" si="7"/>
        <v>220.44</v>
      </c>
      <c r="K48" s="4">
        <v>9</v>
      </c>
      <c r="L48" s="4">
        <v>8</v>
      </c>
      <c r="M48" s="3">
        <f t="shared" si="8"/>
        <v>193.72</v>
      </c>
      <c r="N48" s="3">
        <f t="shared" si="4"/>
        <v>340.68</v>
      </c>
      <c r="O48" s="60">
        <v>13.36</v>
      </c>
      <c r="P48" s="61">
        <v>65.13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65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43578</v>
      </c>
      <c r="B49" s="4">
        <v>3</v>
      </c>
      <c r="C49" s="4">
        <v>3</v>
      </c>
      <c r="D49" s="34">
        <f t="shared" si="5"/>
        <v>65.13</v>
      </c>
      <c r="E49" s="37">
        <v>3</v>
      </c>
      <c r="F49" s="37">
        <v>9</v>
      </c>
      <c r="G49" s="34">
        <f t="shared" si="6"/>
        <v>75.149999999999991</v>
      </c>
      <c r="H49" s="37">
        <v>11</v>
      </c>
      <c r="I49" s="37">
        <v>0</v>
      </c>
      <c r="J49" s="34">
        <f t="shared" si="7"/>
        <v>220.44</v>
      </c>
      <c r="K49" s="4">
        <v>12</v>
      </c>
      <c r="L49" s="4">
        <v>10</v>
      </c>
      <c r="M49" s="3">
        <f t="shared" si="8"/>
        <v>257.18</v>
      </c>
      <c r="N49" s="3">
        <f t="shared" si="4"/>
        <v>360.71999999999997</v>
      </c>
      <c r="O49" s="60">
        <v>20.04</v>
      </c>
      <c r="P49" s="61">
        <v>63.46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450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43579</v>
      </c>
      <c r="B50" s="4">
        <v>3</v>
      </c>
      <c r="C50" s="4">
        <v>3</v>
      </c>
      <c r="D50" s="34">
        <f>(B50*12+C50)*1.67</f>
        <v>65.13</v>
      </c>
      <c r="E50" s="37">
        <v>4</v>
      </c>
      <c r="F50" s="37">
        <v>10</v>
      </c>
      <c r="G50" s="34">
        <f t="shared" si="6"/>
        <v>96.86</v>
      </c>
      <c r="H50" s="37">
        <v>2</v>
      </c>
      <c r="I50" s="37">
        <v>2</v>
      </c>
      <c r="J50" s="34">
        <f t="shared" si="7"/>
        <v>43.42</v>
      </c>
      <c r="K50" s="4">
        <v>9</v>
      </c>
      <c r="L50" s="4">
        <v>1</v>
      </c>
      <c r="M50" s="3">
        <f t="shared" si="8"/>
        <v>182.03</v>
      </c>
      <c r="N50" s="3">
        <f t="shared" si="4"/>
        <v>205.41000000000003</v>
      </c>
      <c r="O50" s="60">
        <v>21.71</v>
      </c>
      <c r="P50" s="61">
        <v>64.849999999999994</v>
      </c>
      <c r="Q50" s="49">
        <v>39</v>
      </c>
      <c r="R50" s="71"/>
      <c r="S50" s="49"/>
      <c r="T50" s="78"/>
      <c r="U50" s="78"/>
      <c r="V50" s="78"/>
      <c r="W50" s="78"/>
      <c r="X50" s="78"/>
      <c r="Y50" s="49">
        <v>423002</v>
      </c>
      <c r="Z50" s="49">
        <v>140</v>
      </c>
      <c r="AA50" s="49"/>
      <c r="AB50" s="49"/>
      <c r="AC50" s="76"/>
      <c r="AD50" s="49">
        <v>25</v>
      </c>
      <c r="AE50" s="49">
        <v>50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43580</v>
      </c>
      <c r="B51" s="4">
        <v>3</v>
      </c>
      <c r="C51" s="4">
        <v>3</v>
      </c>
      <c r="D51" s="34">
        <f t="shared" si="5"/>
        <v>65.13</v>
      </c>
      <c r="E51" s="37">
        <v>5</v>
      </c>
      <c r="F51" s="37">
        <v>9</v>
      </c>
      <c r="G51" s="34">
        <f t="shared" si="6"/>
        <v>115.22999999999999</v>
      </c>
      <c r="H51" s="37">
        <v>2</v>
      </c>
      <c r="I51" s="37">
        <v>2</v>
      </c>
      <c r="J51" s="34">
        <f t="shared" si="7"/>
        <v>43.42</v>
      </c>
      <c r="K51" s="4">
        <v>5</v>
      </c>
      <c r="L51" s="4">
        <v>0</v>
      </c>
      <c r="M51" s="3">
        <f>(K51*12+L51)*1.67</f>
        <v>100.19999999999999</v>
      </c>
      <c r="N51" s="3">
        <f t="shared" si="4"/>
        <v>223.77999999999997</v>
      </c>
      <c r="O51" s="60">
        <v>18.37</v>
      </c>
      <c r="P51" s="61">
        <v>58.17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440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43581</v>
      </c>
      <c r="B52" s="4">
        <v>3</v>
      </c>
      <c r="C52" s="4">
        <v>3</v>
      </c>
      <c r="D52" s="34">
        <f t="shared" si="5"/>
        <v>65.13</v>
      </c>
      <c r="E52" s="37">
        <v>6</v>
      </c>
      <c r="F52" s="37">
        <v>11</v>
      </c>
      <c r="G52" s="34">
        <f t="shared" si="6"/>
        <v>138.60999999999999</v>
      </c>
      <c r="H52" s="37">
        <v>2</v>
      </c>
      <c r="I52" s="37">
        <v>2</v>
      </c>
      <c r="J52" s="34">
        <f t="shared" si="7"/>
        <v>43.42</v>
      </c>
      <c r="K52" s="4">
        <v>8</v>
      </c>
      <c r="L52" s="4">
        <v>7</v>
      </c>
      <c r="M52" s="3">
        <f t="shared" si="8"/>
        <v>172.01</v>
      </c>
      <c r="N52" s="3">
        <f t="shared" si="4"/>
        <v>247.15999999999997</v>
      </c>
      <c r="O52" s="60">
        <v>23.38</v>
      </c>
      <c r="P52" s="61">
        <v>71.81</v>
      </c>
      <c r="Q52" s="49">
        <v>31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20</v>
      </c>
      <c r="AE52" s="49">
        <v>120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43582</v>
      </c>
      <c r="B53" s="4">
        <v>3</v>
      </c>
      <c r="C53" s="4">
        <v>3</v>
      </c>
      <c r="D53" s="34">
        <f t="shared" si="5"/>
        <v>65.13</v>
      </c>
      <c r="E53" s="37">
        <v>7</v>
      </c>
      <c r="F53" s="37">
        <v>11</v>
      </c>
      <c r="G53" s="34">
        <f t="shared" si="6"/>
        <v>158.65</v>
      </c>
      <c r="H53" s="37">
        <v>2</v>
      </c>
      <c r="I53" s="37">
        <v>2</v>
      </c>
      <c r="J53" s="34">
        <f t="shared" si="7"/>
        <v>43.42</v>
      </c>
      <c r="K53" s="4">
        <v>11</v>
      </c>
      <c r="L53" s="4">
        <v>10</v>
      </c>
      <c r="M53" s="3">
        <f t="shared" si="8"/>
        <v>237.14</v>
      </c>
      <c r="N53" s="3">
        <f t="shared" si="4"/>
        <v>267.2</v>
      </c>
      <c r="O53" s="60">
        <v>20.04</v>
      </c>
      <c r="P53" s="61">
        <v>65.13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485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43583</v>
      </c>
      <c r="B54" s="4">
        <v>3</v>
      </c>
      <c r="C54" s="4">
        <v>3</v>
      </c>
      <c r="D54" s="34">
        <f t="shared" si="5"/>
        <v>65.13</v>
      </c>
      <c r="E54" s="37">
        <v>9</v>
      </c>
      <c r="F54" s="37">
        <v>3</v>
      </c>
      <c r="G54" s="34">
        <f t="shared" si="6"/>
        <v>185.37</v>
      </c>
      <c r="H54" s="37">
        <v>2</v>
      </c>
      <c r="I54" s="37">
        <v>2</v>
      </c>
      <c r="J54" s="34">
        <f t="shared" si="7"/>
        <v>43.42</v>
      </c>
      <c r="K54" s="4">
        <v>7</v>
      </c>
      <c r="L54" s="4">
        <v>6</v>
      </c>
      <c r="M54" s="3">
        <f t="shared" si="8"/>
        <v>150.29999999999998</v>
      </c>
      <c r="N54" s="3">
        <f t="shared" si="4"/>
        <v>293.92</v>
      </c>
      <c r="O54" s="60">
        <v>26.72</v>
      </c>
      <c r="P54" s="61">
        <v>53.16</v>
      </c>
      <c r="Q54" s="49">
        <v>5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645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43584</v>
      </c>
      <c r="B55" s="4">
        <v>3</v>
      </c>
      <c r="C55" s="4">
        <v>3</v>
      </c>
      <c r="D55" s="34">
        <f t="shared" si="5"/>
        <v>65.13</v>
      </c>
      <c r="E55" s="37">
        <v>10</v>
      </c>
      <c r="F55" s="37">
        <v>9</v>
      </c>
      <c r="G55" s="34">
        <f t="shared" si="6"/>
        <v>215.42999999999998</v>
      </c>
      <c r="H55" s="37">
        <v>2</v>
      </c>
      <c r="I55" s="37">
        <v>2</v>
      </c>
      <c r="J55" s="34">
        <f t="shared" si="7"/>
        <v>43.42</v>
      </c>
      <c r="K55" s="4">
        <v>3</v>
      </c>
      <c r="L55" s="4">
        <v>2</v>
      </c>
      <c r="M55" s="3">
        <f t="shared" si="8"/>
        <v>63.459999999999994</v>
      </c>
      <c r="N55" s="3">
        <f t="shared" si="4"/>
        <v>323.97999999999996</v>
      </c>
      <c r="O55" s="60">
        <v>30.06</v>
      </c>
      <c r="P55" s="61">
        <v>53.16</v>
      </c>
      <c r="Q55" s="49">
        <v>15</v>
      </c>
      <c r="R55" s="71"/>
      <c r="S55" s="63"/>
      <c r="T55" s="78"/>
      <c r="U55" s="78"/>
      <c r="V55" s="78"/>
      <c r="W55" s="78"/>
      <c r="X55" s="78"/>
      <c r="Y55" s="70">
        <v>423049</v>
      </c>
      <c r="Z55" s="70">
        <v>140</v>
      </c>
      <c r="AA55" s="49"/>
      <c r="AB55" s="49"/>
      <c r="AC55" s="76"/>
      <c r="AD55" s="49">
        <v>25</v>
      </c>
      <c r="AE55" s="49">
        <v>565</v>
      </c>
      <c r="AF55" s="200"/>
      <c r="AG55" s="201"/>
      <c r="AH55" s="201"/>
      <c r="AI55" s="201"/>
      <c r="AJ55" s="201"/>
      <c r="AK55" s="202"/>
    </row>
    <row r="56" spans="1:37" ht="12.75" customHeight="1">
      <c r="A56" s="118">
        <v>43585</v>
      </c>
      <c r="B56" s="4">
        <v>3</v>
      </c>
      <c r="C56" s="4">
        <v>3</v>
      </c>
      <c r="D56" s="34">
        <f t="shared" si="5"/>
        <v>65.13</v>
      </c>
      <c r="E56" s="37">
        <v>10</v>
      </c>
      <c r="F56" s="37">
        <v>9</v>
      </c>
      <c r="G56" s="34">
        <f t="shared" si="6"/>
        <v>215.42999999999998</v>
      </c>
      <c r="H56" s="37">
        <v>2</v>
      </c>
      <c r="I56" s="37">
        <v>11</v>
      </c>
      <c r="J56" s="34">
        <f t="shared" si="7"/>
        <v>58.449999999999996</v>
      </c>
      <c r="K56" s="4">
        <v>5</v>
      </c>
      <c r="L56" s="4">
        <v>9</v>
      </c>
      <c r="M56" s="3">
        <f t="shared" si="8"/>
        <v>115.22999999999999</v>
      </c>
      <c r="N56" s="3">
        <f t="shared" si="4"/>
        <v>339.00999999999993</v>
      </c>
      <c r="O56" s="60">
        <v>15.03</v>
      </c>
      <c r="P56" s="61">
        <v>51.77</v>
      </c>
      <c r="Q56" s="49">
        <v>5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645</v>
      </c>
      <c r="AF56" s="200"/>
      <c r="AG56" s="201"/>
      <c r="AH56" s="201"/>
      <c r="AI56" s="201"/>
      <c r="AJ56" s="201"/>
      <c r="AK56" s="202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576.13999999999987</v>
      </c>
      <c r="P59" s="46">
        <f>SUM(P28:P58)</f>
        <v>1845.85</v>
      </c>
      <c r="Q59" s="47">
        <f>SUM(Q28:Q58)</f>
        <v>253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21" zoomScale="80" zoomScaleNormal="80" workbookViewId="0">
      <selection activeCell="B28" sqref="B28:C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128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7"/>
      <c r="AG25" s="127"/>
      <c r="AH25" s="127"/>
      <c r="AI25" s="127"/>
      <c r="AJ25" s="127"/>
      <c r="AK25" s="128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43586</v>
      </c>
      <c r="B27" s="4">
        <v>3</v>
      </c>
      <c r="C27" s="34">
        <v>3</v>
      </c>
      <c r="D27" s="4">
        <f>(B27*12+C27)*1.67</f>
        <v>65.13</v>
      </c>
      <c r="E27" s="4">
        <v>2</v>
      </c>
      <c r="F27" s="34">
        <v>7</v>
      </c>
      <c r="G27" s="48">
        <f>(E27*12+F27)*1.67</f>
        <v>51.769999999999996</v>
      </c>
      <c r="H27" s="4">
        <v>3</v>
      </c>
      <c r="I27" s="3">
        <v>8</v>
      </c>
      <c r="J27" s="3">
        <f>(H27*12+I27)*1.67</f>
        <v>73.47999999999999</v>
      </c>
      <c r="K27" s="52">
        <v>8</v>
      </c>
      <c r="L27" s="61">
        <v>7</v>
      </c>
      <c r="M27" s="49">
        <f>(K27*12+L27)*1.67</f>
        <v>172.01</v>
      </c>
      <c r="N27" s="103">
        <f>D27+G27+J27</f>
        <v>190.38</v>
      </c>
      <c r="O27" s="52">
        <v>15.03</v>
      </c>
      <c r="P27" s="77">
        <v>56.78</v>
      </c>
      <c r="Q27" s="77">
        <v>5</v>
      </c>
      <c r="R27" s="108">
        <v>43586</v>
      </c>
      <c r="S27" s="77">
        <v>2310517</v>
      </c>
      <c r="T27" s="77">
        <v>10</v>
      </c>
      <c r="U27" s="52">
        <v>10</v>
      </c>
      <c r="V27" s="52">
        <v>2</v>
      </c>
      <c r="W27" s="52">
        <v>7</v>
      </c>
      <c r="X27" s="52">
        <v>165</v>
      </c>
      <c r="Y27" s="76"/>
      <c r="Z27" s="52"/>
      <c r="AA27" s="52"/>
      <c r="AB27" s="49"/>
      <c r="AC27" s="52"/>
      <c r="AD27" s="49">
        <v>25</v>
      </c>
      <c r="AE27" s="49">
        <v>630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43587</v>
      </c>
      <c r="B28" s="4">
        <v>3</v>
      </c>
      <c r="C28" s="4">
        <v>3</v>
      </c>
      <c r="D28" s="34">
        <f t="shared" ref="D28:D41" si="0">(B28*12+C28)*1.67</f>
        <v>65.13</v>
      </c>
      <c r="E28" s="4">
        <v>2</v>
      </c>
      <c r="F28" s="4">
        <v>7</v>
      </c>
      <c r="G28" s="34">
        <f t="shared" ref="G28:G41" si="1">(E28*12+F28)*1.67</f>
        <v>51.769999999999996</v>
      </c>
      <c r="H28" s="4">
        <v>4</v>
      </c>
      <c r="I28" s="4">
        <v>5</v>
      </c>
      <c r="J28" s="34">
        <f t="shared" ref="J28:J41" si="2">(H28*12+I28)*1.67</f>
        <v>88.509999999999991</v>
      </c>
      <c r="K28" s="48">
        <v>10</v>
      </c>
      <c r="L28" s="4">
        <v>10</v>
      </c>
      <c r="M28" s="3">
        <f t="shared" ref="M28:M41" si="3">(K28*12+L28)*1.67</f>
        <v>217.1</v>
      </c>
      <c r="N28" s="3">
        <f t="shared" ref="N28:N57" si="4">D28+G28+J28</f>
        <v>205.40999999999997</v>
      </c>
      <c r="O28" s="60">
        <v>15.03</v>
      </c>
      <c r="P28" s="61">
        <v>45.09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680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43588</v>
      </c>
      <c r="B29" s="36">
        <v>3</v>
      </c>
      <c r="C29" s="36">
        <v>3</v>
      </c>
      <c r="D29" s="34">
        <f t="shared" si="0"/>
        <v>65.13</v>
      </c>
      <c r="E29" s="37">
        <v>2</v>
      </c>
      <c r="F29" s="37">
        <v>7</v>
      </c>
      <c r="G29" s="34">
        <f t="shared" si="1"/>
        <v>51.769999999999996</v>
      </c>
      <c r="H29" s="37">
        <v>5</v>
      </c>
      <c r="I29" s="37">
        <v>1</v>
      </c>
      <c r="J29" s="34">
        <f t="shared" si="2"/>
        <v>101.86999999999999</v>
      </c>
      <c r="K29" s="4">
        <v>6</v>
      </c>
      <c r="L29" s="4">
        <v>5</v>
      </c>
      <c r="M29" s="3">
        <f t="shared" si="3"/>
        <v>128.59</v>
      </c>
      <c r="N29" s="3">
        <f t="shared" si="4"/>
        <v>218.76999999999998</v>
      </c>
      <c r="O29" s="60">
        <v>13.36</v>
      </c>
      <c r="P29" s="61">
        <v>51.49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160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43589</v>
      </c>
      <c r="B30" s="36">
        <v>3</v>
      </c>
      <c r="C30" s="36">
        <v>3</v>
      </c>
      <c r="D30" s="34">
        <f t="shared" si="0"/>
        <v>65.13</v>
      </c>
      <c r="E30" s="37">
        <v>2</v>
      </c>
      <c r="F30" s="37">
        <v>7</v>
      </c>
      <c r="G30" s="34">
        <f t="shared" si="1"/>
        <v>51.769999999999996</v>
      </c>
      <c r="H30" s="37">
        <v>5</v>
      </c>
      <c r="I30" s="37">
        <v>2</v>
      </c>
      <c r="J30" s="34">
        <f t="shared" si="2"/>
        <v>103.53999999999999</v>
      </c>
      <c r="K30" s="4">
        <v>9</v>
      </c>
      <c r="L30" s="4">
        <v>11</v>
      </c>
      <c r="M30" s="3">
        <f t="shared" si="3"/>
        <v>198.73</v>
      </c>
      <c r="N30" s="3">
        <f t="shared" si="4"/>
        <v>220.44</v>
      </c>
      <c r="O30" s="60">
        <v>1.67</v>
      </c>
      <c r="P30" s="61">
        <v>70.14</v>
      </c>
      <c r="Q30" s="49">
        <v>11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300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43590</v>
      </c>
      <c r="B31" s="36">
        <v>3</v>
      </c>
      <c r="C31" s="36">
        <v>3</v>
      </c>
      <c r="D31" s="34">
        <f t="shared" si="0"/>
        <v>65.13</v>
      </c>
      <c r="E31" s="37">
        <v>2</v>
      </c>
      <c r="F31" s="37">
        <v>7</v>
      </c>
      <c r="G31" s="34">
        <f t="shared" si="1"/>
        <v>51.769999999999996</v>
      </c>
      <c r="H31" s="37">
        <v>6</v>
      </c>
      <c r="I31" s="37">
        <v>2</v>
      </c>
      <c r="J31" s="34">
        <f t="shared" si="2"/>
        <v>123.58</v>
      </c>
      <c r="K31" s="4">
        <v>5</v>
      </c>
      <c r="L31" s="4">
        <v>3</v>
      </c>
      <c r="M31" s="3">
        <f>(K31*12+L31)*1.67</f>
        <v>105.21</v>
      </c>
      <c r="N31" s="3">
        <f t="shared" si="4"/>
        <v>240.48</v>
      </c>
      <c r="O31" s="60">
        <v>20.04</v>
      </c>
      <c r="P31" s="61">
        <v>46.48</v>
      </c>
      <c r="Q31" s="49">
        <v>0</v>
      </c>
      <c r="R31" s="71"/>
      <c r="S31" s="49"/>
      <c r="T31" s="78"/>
      <c r="U31" s="78"/>
      <c r="V31" s="78"/>
      <c r="W31" s="78"/>
      <c r="X31" s="78"/>
      <c r="Y31" s="70">
        <v>423038</v>
      </c>
      <c r="Z31" s="49">
        <v>140</v>
      </c>
      <c r="AA31" s="49"/>
      <c r="AB31" s="52"/>
      <c r="AC31" s="76"/>
      <c r="AD31" s="49">
        <v>25</v>
      </c>
      <c r="AE31" s="49">
        <v>645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43591</v>
      </c>
      <c r="B32" s="36">
        <v>3</v>
      </c>
      <c r="C32" s="36">
        <v>3</v>
      </c>
      <c r="D32" s="34">
        <f t="shared" si="0"/>
        <v>65.13</v>
      </c>
      <c r="E32" s="37">
        <v>2</v>
      </c>
      <c r="F32" s="37">
        <v>7</v>
      </c>
      <c r="G32" s="34">
        <f t="shared" si="1"/>
        <v>51.769999999999996</v>
      </c>
      <c r="H32" s="4">
        <v>7</v>
      </c>
      <c r="I32" s="37">
        <v>2</v>
      </c>
      <c r="J32" s="34">
        <f t="shared" si="2"/>
        <v>143.62</v>
      </c>
      <c r="K32" s="4">
        <v>7</v>
      </c>
      <c r="L32" s="4">
        <v>5</v>
      </c>
      <c r="M32" s="3">
        <f t="shared" si="3"/>
        <v>148.63</v>
      </c>
      <c r="N32" s="3">
        <f t="shared" si="4"/>
        <v>260.52</v>
      </c>
      <c r="O32" s="60">
        <v>20.04</v>
      </c>
      <c r="P32" s="61">
        <v>43.42</v>
      </c>
      <c r="Q32" s="49">
        <v>49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150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43592</v>
      </c>
      <c r="B33" s="4">
        <v>3</v>
      </c>
      <c r="C33" s="4">
        <v>3</v>
      </c>
      <c r="D33" s="34">
        <f t="shared" si="0"/>
        <v>65.13</v>
      </c>
      <c r="E33" s="37">
        <v>2</v>
      </c>
      <c r="F33" s="37">
        <v>7</v>
      </c>
      <c r="G33" s="34">
        <f t="shared" si="1"/>
        <v>51.769999999999996</v>
      </c>
      <c r="H33" s="37">
        <v>7</v>
      </c>
      <c r="I33" s="37">
        <v>7</v>
      </c>
      <c r="J33" s="34">
        <f t="shared" si="2"/>
        <v>151.97</v>
      </c>
      <c r="K33" s="4">
        <v>10</v>
      </c>
      <c r="L33" s="4">
        <v>6</v>
      </c>
      <c r="M33" s="3">
        <f>(K33*12+L33)*1.67</f>
        <v>210.42</v>
      </c>
      <c r="N33" s="3">
        <f t="shared" si="4"/>
        <v>268.87</v>
      </c>
      <c r="O33" s="60">
        <v>8.35</v>
      </c>
      <c r="P33" s="61">
        <v>61.79</v>
      </c>
      <c r="Q33" s="49">
        <v>12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275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43593</v>
      </c>
      <c r="B34" s="4">
        <v>3</v>
      </c>
      <c r="C34" s="4">
        <v>3</v>
      </c>
      <c r="D34" s="34">
        <f t="shared" si="0"/>
        <v>65.13</v>
      </c>
      <c r="E34" s="37">
        <v>2</v>
      </c>
      <c r="F34" s="37">
        <v>7</v>
      </c>
      <c r="G34" s="34">
        <f t="shared" si="1"/>
        <v>51.769999999999996</v>
      </c>
      <c r="H34" s="37">
        <v>9</v>
      </c>
      <c r="I34" s="37">
        <v>0</v>
      </c>
      <c r="J34" s="34">
        <f t="shared" si="2"/>
        <v>180.35999999999999</v>
      </c>
      <c r="K34" s="4">
        <v>5</v>
      </c>
      <c r="L34" s="4">
        <v>11</v>
      </c>
      <c r="M34" s="3">
        <f t="shared" si="3"/>
        <v>118.57</v>
      </c>
      <c r="N34" s="3">
        <f t="shared" si="4"/>
        <v>297.26</v>
      </c>
      <c r="O34" s="60">
        <v>28.39</v>
      </c>
      <c r="P34" s="61">
        <v>48.43</v>
      </c>
      <c r="Q34" s="49">
        <v>0</v>
      </c>
      <c r="R34" s="71"/>
      <c r="S34" s="49"/>
      <c r="T34" s="78"/>
      <c r="U34" s="78"/>
      <c r="V34" s="78"/>
      <c r="W34" s="78"/>
      <c r="X34" s="78"/>
      <c r="Y34" s="70">
        <v>423003</v>
      </c>
      <c r="Z34" s="49">
        <v>140</v>
      </c>
      <c r="AA34" s="49"/>
      <c r="AB34" s="52"/>
      <c r="AC34" s="76"/>
      <c r="AD34" s="49">
        <v>25</v>
      </c>
      <c r="AE34" s="49">
        <v>585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43594</v>
      </c>
      <c r="B35" s="4">
        <v>3</v>
      </c>
      <c r="C35" s="4">
        <v>3</v>
      </c>
      <c r="D35" s="34">
        <f t="shared" si="0"/>
        <v>65.13</v>
      </c>
      <c r="E35" s="37">
        <v>2</v>
      </c>
      <c r="F35" s="37">
        <v>7</v>
      </c>
      <c r="G35" s="34">
        <f t="shared" si="1"/>
        <v>51.769999999999996</v>
      </c>
      <c r="H35" s="37">
        <v>9</v>
      </c>
      <c r="I35" s="37">
        <v>11</v>
      </c>
      <c r="J35" s="34">
        <f t="shared" si="2"/>
        <v>198.73</v>
      </c>
      <c r="K35" s="4">
        <v>8</v>
      </c>
      <c r="L35" s="4">
        <v>5</v>
      </c>
      <c r="M35" s="3">
        <f t="shared" si="3"/>
        <v>168.67</v>
      </c>
      <c r="N35" s="3">
        <f t="shared" si="4"/>
        <v>315.63</v>
      </c>
      <c r="O35" s="60">
        <v>18.37</v>
      </c>
      <c r="P35" s="61">
        <v>50.1</v>
      </c>
      <c r="Q35" s="49">
        <v>42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150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43595</v>
      </c>
      <c r="B36" s="4">
        <v>3</v>
      </c>
      <c r="C36" s="4">
        <v>3</v>
      </c>
      <c r="D36" s="34">
        <f t="shared" si="0"/>
        <v>65.13</v>
      </c>
      <c r="E36" s="37">
        <v>2</v>
      </c>
      <c r="F36" s="37">
        <v>7</v>
      </c>
      <c r="G36" s="34">
        <f t="shared" si="1"/>
        <v>51.769999999999996</v>
      </c>
      <c r="H36" s="37">
        <v>10</v>
      </c>
      <c r="I36" s="37">
        <v>2</v>
      </c>
      <c r="J36" s="34">
        <f t="shared" si="2"/>
        <v>203.73999999999998</v>
      </c>
      <c r="K36" s="4">
        <v>11</v>
      </c>
      <c r="L36" s="4">
        <v>5</v>
      </c>
      <c r="M36" s="3">
        <f t="shared" si="3"/>
        <v>228.79</v>
      </c>
      <c r="N36" s="3">
        <f t="shared" si="4"/>
        <v>320.64</v>
      </c>
      <c r="O36" s="60">
        <v>5.01</v>
      </c>
      <c r="P36" s="61">
        <v>60.12</v>
      </c>
      <c r="Q36" s="49">
        <v>13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20</v>
      </c>
      <c r="AE36" s="49">
        <v>210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43596</v>
      </c>
      <c r="B37" s="4">
        <v>3</v>
      </c>
      <c r="C37" s="4">
        <v>3</v>
      </c>
      <c r="D37" s="34">
        <f t="shared" si="0"/>
        <v>65.13</v>
      </c>
      <c r="E37" s="37">
        <v>2</v>
      </c>
      <c r="F37" s="37">
        <v>7</v>
      </c>
      <c r="G37" s="34">
        <f t="shared" si="1"/>
        <v>51.769999999999996</v>
      </c>
      <c r="H37" s="37">
        <v>11</v>
      </c>
      <c r="I37" s="37">
        <v>6</v>
      </c>
      <c r="J37" s="34">
        <f t="shared" si="2"/>
        <v>230.45999999999998</v>
      </c>
      <c r="K37" s="4">
        <v>6</v>
      </c>
      <c r="L37" s="4">
        <v>11</v>
      </c>
      <c r="M37" s="3">
        <f t="shared" si="3"/>
        <v>138.60999999999999</v>
      </c>
      <c r="N37" s="3">
        <f t="shared" si="4"/>
        <v>347.35999999999996</v>
      </c>
      <c r="O37" s="60">
        <v>26.72</v>
      </c>
      <c r="P37" s="61">
        <v>49.82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575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43597</v>
      </c>
      <c r="B38" s="4">
        <v>3</v>
      </c>
      <c r="C38" s="4">
        <v>3</v>
      </c>
      <c r="D38" s="34">
        <f t="shared" si="0"/>
        <v>65.13</v>
      </c>
      <c r="E38" s="37">
        <v>3</v>
      </c>
      <c r="F38" s="37">
        <v>8</v>
      </c>
      <c r="G38" s="34">
        <f t="shared" si="1"/>
        <v>73.47999999999999</v>
      </c>
      <c r="H38" s="37">
        <v>11</v>
      </c>
      <c r="I38" s="37">
        <v>6</v>
      </c>
      <c r="J38" s="34">
        <f t="shared" si="2"/>
        <v>230.45999999999998</v>
      </c>
      <c r="K38" s="4">
        <v>9</v>
      </c>
      <c r="L38" s="4">
        <v>6</v>
      </c>
      <c r="M38" s="3">
        <f t="shared" si="3"/>
        <v>190.38</v>
      </c>
      <c r="N38" s="3">
        <f t="shared" si="4"/>
        <v>369.06999999999994</v>
      </c>
      <c r="O38" s="60">
        <v>21.71</v>
      </c>
      <c r="P38" s="61">
        <v>51.77</v>
      </c>
      <c r="Q38" s="49">
        <v>44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215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43598</v>
      </c>
      <c r="B39" s="4">
        <v>3</v>
      </c>
      <c r="C39" s="4">
        <v>3</v>
      </c>
      <c r="D39" s="34">
        <f t="shared" si="0"/>
        <v>65.13</v>
      </c>
      <c r="E39" s="37">
        <v>4</v>
      </c>
      <c r="F39" s="37">
        <v>0</v>
      </c>
      <c r="G39" s="34">
        <f t="shared" si="1"/>
        <v>80.16</v>
      </c>
      <c r="H39" s="37">
        <v>2</v>
      </c>
      <c r="I39" s="37">
        <v>5</v>
      </c>
      <c r="J39" s="34">
        <f t="shared" si="2"/>
        <v>48.43</v>
      </c>
      <c r="K39" s="4">
        <v>5</v>
      </c>
      <c r="L39" s="4">
        <v>11</v>
      </c>
      <c r="M39" s="3">
        <f t="shared" si="3"/>
        <v>118.57</v>
      </c>
      <c r="N39" s="3">
        <f t="shared" si="4"/>
        <v>193.72</v>
      </c>
      <c r="O39" s="60">
        <v>6.68</v>
      </c>
      <c r="P39" s="61">
        <v>68.19</v>
      </c>
      <c r="Q39" s="49">
        <v>21</v>
      </c>
      <c r="R39" s="71">
        <v>43598</v>
      </c>
      <c r="S39" s="49">
        <v>2316272</v>
      </c>
      <c r="T39" s="78">
        <v>11</v>
      </c>
      <c r="U39" s="78">
        <v>5</v>
      </c>
      <c r="V39" s="78">
        <v>2</v>
      </c>
      <c r="W39" s="78">
        <v>5</v>
      </c>
      <c r="X39" s="78">
        <v>180</v>
      </c>
      <c r="Y39" s="49"/>
      <c r="Z39" s="49"/>
      <c r="AA39" s="49"/>
      <c r="AB39" s="49"/>
      <c r="AC39" s="76"/>
      <c r="AD39" s="49">
        <v>25</v>
      </c>
      <c r="AE39" s="49">
        <v>230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43599</v>
      </c>
      <c r="B40" s="4">
        <v>3</v>
      </c>
      <c r="C40" s="4">
        <v>3</v>
      </c>
      <c r="D40" s="34">
        <f t="shared" si="0"/>
        <v>65.13</v>
      </c>
      <c r="E40" s="37">
        <v>5</v>
      </c>
      <c r="F40" s="37">
        <v>7</v>
      </c>
      <c r="G40" s="34">
        <f t="shared" si="1"/>
        <v>111.89</v>
      </c>
      <c r="H40" s="37">
        <v>2</v>
      </c>
      <c r="I40" s="37">
        <v>5</v>
      </c>
      <c r="J40" s="34">
        <f t="shared" si="2"/>
        <v>48.43</v>
      </c>
      <c r="K40" s="4">
        <v>8</v>
      </c>
      <c r="L40" s="4">
        <v>5</v>
      </c>
      <c r="M40" s="3">
        <f t="shared" si="3"/>
        <v>168.67</v>
      </c>
      <c r="N40" s="3">
        <f t="shared" si="4"/>
        <v>225.45</v>
      </c>
      <c r="O40" s="60">
        <v>31.73</v>
      </c>
      <c r="P40" s="61">
        <v>50.1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575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43600</v>
      </c>
      <c r="B41" s="4">
        <v>3</v>
      </c>
      <c r="C41" s="4">
        <v>3</v>
      </c>
      <c r="D41" s="34">
        <f t="shared" si="0"/>
        <v>65.13</v>
      </c>
      <c r="E41" s="37">
        <v>6</v>
      </c>
      <c r="F41" s="37">
        <v>6</v>
      </c>
      <c r="G41" s="34">
        <f t="shared" si="1"/>
        <v>130.26</v>
      </c>
      <c r="H41" s="37">
        <v>2</v>
      </c>
      <c r="I41" s="37">
        <v>5</v>
      </c>
      <c r="J41" s="34">
        <f t="shared" si="2"/>
        <v>48.43</v>
      </c>
      <c r="K41" s="4">
        <v>10</v>
      </c>
      <c r="L41" s="4">
        <v>11</v>
      </c>
      <c r="M41" s="3">
        <f t="shared" si="3"/>
        <v>218.76999999999998</v>
      </c>
      <c r="N41" s="3">
        <f t="shared" si="4"/>
        <v>243.82</v>
      </c>
      <c r="O41" s="60">
        <v>18.37</v>
      </c>
      <c r="P41" s="61">
        <v>50.1</v>
      </c>
      <c r="Q41" s="49">
        <v>41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215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43601</v>
      </c>
      <c r="B42" s="4">
        <v>3</v>
      </c>
      <c r="C42" s="4">
        <v>3</v>
      </c>
      <c r="D42" s="34">
        <f>(B42*12+C42)*1.67</f>
        <v>65.13</v>
      </c>
      <c r="E42" s="37">
        <v>6</v>
      </c>
      <c r="F42" s="37">
        <v>11</v>
      </c>
      <c r="G42" s="34">
        <f>(E42*12+F42)*1.67</f>
        <v>138.60999999999999</v>
      </c>
      <c r="H42" s="37">
        <v>2</v>
      </c>
      <c r="I42" s="37">
        <v>5</v>
      </c>
      <c r="J42" s="34">
        <f>(H42*12+I42)*1.67</f>
        <v>48.43</v>
      </c>
      <c r="K42" s="4">
        <v>7</v>
      </c>
      <c r="L42" s="4">
        <v>2</v>
      </c>
      <c r="M42" s="3">
        <f>(K42*12+L42)*1.67</f>
        <v>143.62</v>
      </c>
      <c r="N42" s="3">
        <f t="shared" si="4"/>
        <v>252.17</v>
      </c>
      <c r="O42" s="60">
        <v>8.35</v>
      </c>
      <c r="P42" s="61">
        <v>64.849999999999994</v>
      </c>
      <c r="Q42" s="49">
        <v>17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250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43602</v>
      </c>
      <c r="B43" s="4">
        <v>3</v>
      </c>
      <c r="C43" s="4">
        <v>3</v>
      </c>
      <c r="D43" s="34">
        <f t="shared" ref="D43:D57" si="5">(B43*12+C43)*1.67</f>
        <v>65.13</v>
      </c>
      <c r="E43" s="37">
        <v>8</v>
      </c>
      <c r="F43" s="37">
        <v>5</v>
      </c>
      <c r="G43" s="34">
        <f t="shared" ref="G43:G57" si="6">(E43*12+F43)*1.67</f>
        <v>168.67</v>
      </c>
      <c r="H43" s="37">
        <v>2</v>
      </c>
      <c r="I43" s="37">
        <v>5</v>
      </c>
      <c r="J43" s="34">
        <f t="shared" ref="J43:J57" si="7">(H43*12+I43)*1.67</f>
        <v>48.43</v>
      </c>
      <c r="K43" s="4">
        <v>9</v>
      </c>
      <c r="L43" s="4">
        <v>9</v>
      </c>
      <c r="M43" s="3">
        <f t="shared" ref="M43:M57" si="8">(K43*12+L43)*1.67</f>
        <v>195.39</v>
      </c>
      <c r="N43" s="3">
        <f t="shared" si="4"/>
        <v>282.22999999999996</v>
      </c>
      <c r="O43" s="60">
        <v>30.06</v>
      </c>
      <c r="P43" s="61">
        <v>51.77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565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43603</v>
      </c>
      <c r="B44" s="4">
        <v>3</v>
      </c>
      <c r="C44" s="4">
        <v>3</v>
      </c>
      <c r="D44" s="34">
        <f t="shared" si="5"/>
        <v>65.13</v>
      </c>
      <c r="E44" s="37">
        <v>9</v>
      </c>
      <c r="F44" s="37">
        <v>5</v>
      </c>
      <c r="G44" s="34">
        <f t="shared" si="6"/>
        <v>188.70999999999998</v>
      </c>
      <c r="H44" s="37">
        <v>2</v>
      </c>
      <c r="I44" s="37">
        <v>5</v>
      </c>
      <c r="J44" s="34">
        <f t="shared" si="7"/>
        <v>48.43</v>
      </c>
      <c r="K44" s="4">
        <v>12</v>
      </c>
      <c r="L44" s="4">
        <v>8</v>
      </c>
      <c r="M44" s="3">
        <f t="shared" si="8"/>
        <v>253.83999999999997</v>
      </c>
      <c r="N44" s="3">
        <f t="shared" si="4"/>
        <v>302.27</v>
      </c>
      <c r="O44" s="60">
        <v>20.04</v>
      </c>
      <c r="P44" s="61">
        <v>58.45</v>
      </c>
      <c r="Q44" s="49">
        <v>41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100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43604</v>
      </c>
      <c r="B45" s="4">
        <v>3</v>
      </c>
      <c r="C45" s="4">
        <v>3</v>
      </c>
      <c r="D45" s="34">
        <f t="shared" si="5"/>
        <v>65.13</v>
      </c>
      <c r="E45" s="37">
        <v>9</v>
      </c>
      <c r="F45" s="37">
        <v>10</v>
      </c>
      <c r="G45" s="34">
        <f t="shared" si="6"/>
        <v>197.06</v>
      </c>
      <c r="H45" s="37">
        <v>2</v>
      </c>
      <c r="I45" s="37">
        <v>5</v>
      </c>
      <c r="J45" s="34">
        <f t="shared" si="7"/>
        <v>48.43</v>
      </c>
      <c r="K45" s="4">
        <v>8</v>
      </c>
      <c r="L45" s="4">
        <v>7</v>
      </c>
      <c r="M45" s="3">
        <f t="shared" si="8"/>
        <v>172.01</v>
      </c>
      <c r="N45" s="3">
        <f t="shared" si="4"/>
        <v>310.62</v>
      </c>
      <c r="O45" s="60">
        <v>8.35</v>
      </c>
      <c r="P45" s="61">
        <v>58.17</v>
      </c>
      <c r="Q45" s="49">
        <v>13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265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43605</v>
      </c>
      <c r="B46" s="4">
        <v>3</v>
      </c>
      <c r="C46" s="4">
        <v>3</v>
      </c>
      <c r="D46" s="34">
        <f t="shared" si="5"/>
        <v>65.13</v>
      </c>
      <c r="E46" s="37">
        <v>10</v>
      </c>
      <c r="F46" s="37">
        <v>10</v>
      </c>
      <c r="G46" s="34">
        <f t="shared" si="6"/>
        <v>217.1</v>
      </c>
      <c r="H46" s="37">
        <v>2</v>
      </c>
      <c r="I46" s="37">
        <v>5</v>
      </c>
      <c r="J46" s="34">
        <f t="shared" si="7"/>
        <v>48.43</v>
      </c>
      <c r="K46" s="4">
        <v>10</v>
      </c>
      <c r="L46" s="4">
        <v>10</v>
      </c>
      <c r="M46" s="3">
        <f t="shared" si="8"/>
        <v>217.1</v>
      </c>
      <c r="N46" s="3">
        <f>D46+G46+J46</f>
        <v>330.66</v>
      </c>
      <c r="O46" s="60">
        <v>20.04</v>
      </c>
      <c r="P46" s="61">
        <v>45.09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510</v>
      </c>
      <c r="AF46" s="200"/>
      <c r="AG46" s="201"/>
      <c r="AH46" s="201"/>
      <c r="AI46" s="201"/>
      <c r="AJ46" s="201"/>
      <c r="AK46" s="202"/>
    </row>
    <row r="47" spans="1:37" ht="12.75" customHeight="1">
      <c r="A47" s="118">
        <v>43606</v>
      </c>
      <c r="B47" s="4">
        <v>3</v>
      </c>
      <c r="C47" s="4">
        <v>3</v>
      </c>
      <c r="D47" s="34">
        <f t="shared" si="5"/>
        <v>65.13</v>
      </c>
      <c r="E47" s="37">
        <v>10</v>
      </c>
      <c r="F47" s="37">
        <v>10</v>
      </c>
      <c r="G47" s="34">
        <f t="shared" si="6"/>
        <v>217.1</v>
      </c>
      <c r="H47" s="37">
        <v>4</v>
      </c>
      <c r="I47" s="37">
        <v>3</v>
      </c>
      <c r="J47" s="34">
        <f t="shared" si="7"/>
        <v>85.17</v>
      </c>
      <c r="K47" s="4">
        <v>6</v>
      </c>
      <c r="L47" s="4">
        <v>6</v>
      </c>
      <c r="M47" s="3">
        <f t="shared" si="8"/>
        <v>130.26</v>
      </c>
      <c r="N47" s="3">
        <f t="shared" si="4"/>
        <v>367.40000000000003</v>
      </c>
      <c r="O47" s="60">
        <v>30.06</v>
      </c>
      <c r="P47" s="61">
        <v>53.16</v>
      </c>
      <c r="Q47" s="49">
        <v>40</v>
      </c>
      <c r="R47" s="71"/>
      <c r="S47" s="49"/>
      <c r="T47" s="78"/>
      <c r="U47" s="78"/>
      <c r="V47" s="78"/>
      <c r="W47" s="78"/>
      <c r="X47" s="78"/>
      <c r="Y47" s="49">
        <v>423246</v>
      </c>
      <c r="Z47" s="49">
        <v>140</v>
      </c>
      <c r="AA47" s="49"/>
      <c r="AB47" s="49"/>
      <c r="AC47" s="76"/>
      <c r="AD47" s="49">
        <v>25</v>
      </c>
      <c r="AE47" s="49">
        <v>100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43607</v>
      </c>
      <c r="B48" s="4">
        <v>3</v>
      </c>
      <c r="C48" s="4">
        <v>3</v>
      </c>
      <c r="D48" s="34">
        <f t="shared" si="5"/>
        <v>65.13</v>
      </c>
      <c r="E48" s="37">
        <v>1</v>
      </c>
      <c r="F48" s="37">
        <v>9</v>
      </c>
      <c r="G48" s="34">
        <f t="shared" si="6"/>
        <v>35.07</v>
      </c>
      <c r="H48" s="37">
        <v>4</v>
      </c>
      <c r="I48" s="37">
        <v>5</v>
      </c>
      <c r="J48" s="34">
        <f t="shared" si="7"/>
        <v>88.509999999999991</v>
      </c>
      <c r="K48" s="4">
        <v>9</v>
      </c>
      <c r="L48" s="4">
        <v>3</v>
      </c>
      <c r="M48" s="3">
        <f t="shared" si="8"/>
        <v>185.37</v>
      </c>
      <c r="N48" s="3">
        <f t="shared" si="4"/>
        <v>188.70999999999998</v>
      </c>
      <c r="O48" s="60">
        <v>3.34</v>
      </c>
      <c r="P48" s="61">
        <v>55.11</v>
      </c>
      <c r="Q48" s="49">
        <v>5</v>
      </c>
      <c r="R48" s="71">
        <v>43607</v>
      </c>
      <c r="S48" s="49">
        <v>2320885</v>
      </c>
      <c r="T48" s="78">
        <v>10</v>
      </c>
      <c r="U48" s="78">
        <v>10</v>
      </c>
      <c r="V48" s="78">
        <v>1</v>
      </c>
      <c r="W48" s="78">
        <v>9</v>
      </c>
      <c r="X48" s="78">
        <v>181</v>
      </c>
      <c r="Y48" s="49"/>
      <c r="Z48" s="49"/>
      <c r="AA48" s="49"/>
      <c r="AB48" s="49"/>
      <c r="AC48" s="76"/>
      <c r="AD48" s="49">
        <v>25</v>
      </c>
      <c r="AE48" s="49">
        <v>320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43608</v>
      </c>
      <c r="B49" s="4">
        <v>3</v>
      </c>
      <c r="C49" s="4">
        <v>3</v>
      </c>
      <c r="D49" s="34">
        <f t="shared" si="5"/>
        <v>65.13</v>
      </c>
      <c r="E49" s="37">
        <v>1</v>
      </c>
      <c r="F49" s="37">
        <v>9</v>
      </c>
      <c r="G49" s="34">
        <f t="shared" si="6"/>
        <v>35.07</v>
      </c>
      <c r="H49" s="37">
        <v>5</v>
      </c>
      <c r="I49" s="37">
        <v>11</v>
      </c>
      <c r="J49" s="34">
        <f t="shared" si="7"/>
        <v>118.57</v>
      </c>
      <c r="K49" s="4">
        <v>12</v>
      </c>
      <c r="L49" s="4">
        <v>1</v>
      </c>
      <c r="M49" s="3">
        <f t="shared" si="8"/>
        <v>242.14999999999998</v>
      </c>
      <c r="N49" s="3">
        <f t="shared" si="4"/>
        <v>218.76999999999998</v>
      </c>
      <c r="O49" s="60">
        <v>29.76</v>
      </c>
      <c r="P49" s="61">
        <v>56.78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590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43609</v>
      </c>
      <c r="B50" s="4">
        <v>3</v>
      </c>
      <c r="C50" s="4">
        <v>3</v>
      </c>
      <c r="D50" s="34">
        <f>(B50*12+C50)*1.67</f>
        <v>65.13</v>
      </c>
      <c r="E50" s="37">
        <v>1</v>
      </c>
      <c r="F50" s="37">
        <v>9</v>
      </c>
      <c r="G50" s="34">
        <f t="shared" si="6"/>
        <v>35.07</v>
      </c>
      <c r="H50" s="37">
        <v>6</v>
      </c>
      <c r="I50" s="37">
        <v>10</v>
      </c>
      <c r="J50" s="34">
        <f t="shared" si="7"/>
        <v>136.94</v>
      </c>
      <c r="K50" s="4">
        <v>7</v>
      </c>
      <c r="L50" s="4">
        <v>8</v>
      </c>
      <c r="M50" s="3">
        <f t="shared" si="8"/>
        <v>153.63999999999999</v>
      </c>
      <c r="N50" s="3">
        <f t="shared" si="4"/>
        <v>237.14</v>
      </c>
      <c r="O50" s="60">
        <v>18.37</v>
      </c>
      <c r="P50" s="61">
        <v>51.49</v>
      </c>
      <c r="Q50" s="49">
        <v>42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20</v>
      </c>
      <c r="AE50" s="49">
        <v>200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43610</v>
      </c>
      <c r="B51" s="4">
        <v>3</v>
      </c>
      <c r="C51" s="4">
        <v>3</v>
      </c>
      <c r="D51" s="34">
        <f t="shared" si="5"/>
        <v>65.13</v>
      </c>
      <c r="E51" s="37">
        <v>1</v>
      </c>
      <c r="F51" s="37">
        <v>9</v>
      </c>
      <c r="G51" s="34">
        <f t="shared" si="6"/>
        <v>35.07</v>
      </c>
      <c r="H51" s="37">
        <v>7</v>
      </c>
      <c r="I51" s="37">
        <v>3</v>
      </c>
      <c r="J51" s="34">
        <f t="shared" si="7"/>
        <v>145.29</v>
      </c>
      <c r="K51" s="4">
        <v>10</v>
      </c>
      <c r="L51" s="4">
        <v>7</v>
      </c>
      <c r="M51" s="3">
        <f>(K51*12+L51)*1.67</f>
        <v>212.09</v>
      </c>
      <c r="N51" s="3">
        <f t="shared" si="4"/>
        <v>245.48999999999998</v>
      </c>
      <c r="O51" s="60">
        <v>8.35</v>
      </c>
      <c r="P51" s="61">
        <v>58.45</v>
      </c>
      <c r="Q51" s="49">
        <v>21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200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43611</v>
      </c>
      <c r="B52" s="4">
        <v>3</v>
      </c>
      <c r="C52" s="4">
        <v>3</v>
      </c>
      <c r="D52" s="34">
        <f t="shared" si="5"/>
        <v>65.13</v>
      </c>
      <c r="E52" s="37">
        <v>1</v>
      </c>
      <c r="F52" s="37">
        <v>9</v>
      </c>
      <c r="G52" s="34">
        <f t="shared" si="6"/>
        <v>35.07</v>
      </c>
      <c r="H52" s="37">
        <v>8</v>
      </c>
      <c r="I52" s="37">
        <v>8</v>
      </c>
      <c r="J52" s="34">
        <f t="shared" si="7"/>
        <v>173.68</v>
      </c>
      <c r="K52" s="4">
        <v>6</v>
      </c>
      <c r="L52" s="4">
        <v>2</v>
      </c>
      <c r="M52" s="3">
        <f t="shared" si="8"/>
        <v>123.58</v>
      </c>
      <c r="N52" s="3">
        <f t="shared" si="4"/>
        <v>273.88</v>
      </c>
      <c r="O52" s="60">
        <v>28.39</v>
      </c>
      <c r="P52" s="61">
        <v>51.49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545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43612</v>
      </c>
      <c r="B53" s="4">
        <v>3</v>
      </c>
      <c r="C53" s="4">
        <v>3</v>
      </c>
      <c r="D53" s="34">
        <f t="shared" si="5"/>
        <v>65.13</v>
      </c>
      <c r="E53" s="37">
        <v>1</v>
      </c>
      <c r="F53" s="37">
        <v>9</v>
      </c>
      <c r="G53" s="34">
        <f t="shared" si="6"/>
        <v>35.07</v>
      </c>
      <c r="H53" s="37">
        <v>9</v>
      </c>
      <c r="I53" s="37">
        <v>9</v>
      </c>
      <c r="J53" s="34">
        <f t="shared" si="7"/>
        <v>195.39</v>
      </c>
      <c r="K53" s="4">
        <v>8</v>
      </c>
      <c r="L53" s="4">
        <v>5</v>
      </c>
      <c r="M53" s="3">
        <f t="shared" si="8"/>
        <v>168.67</v>
      </c>
      <c r="N53" s="3">
        <f t="shared" si="4"/>
        <v>295.58999999999997</v>
      </c>
      <c r="O53" s="60">
        <v>21.71</v>
      </c>
      <c r="P53" s="61">
        <v>45.09</v>
      </c>
      <c r="Q53" s="49">
        <v>40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170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43613</v>
      </c>
      <c r="B54" s="4">
        <v>3</v>
      </c>
      <c r="C54" s="4">
        <v>3</v>
      </c>
      <c r="D54" s="34">
        <f t="shared" si="5"/>
        <v>65.13</v>
      </c>
      <c r="E54" s="37">
        <v>1</v>
      </c>
      <c r="F54" s="37">
        <v>9</v>
      </c>
      <c r="G54" s="34">
        <f t="shared" si="6"/>
        <v>35.07</v>
      </c>
      <c r="H54" s="37">
        <v>10</v>
      </c>
      <c r="I54" s="37">
        <v>2</v>
      </c>
      <c r="J54" s="34">
        <f t="shared" si="7"/>
        <v>203.73999999999998</v>
      </c>
      <c r="K54" s="4">
        <v>11</v>
      </c>
      <c r="L54" s="4">
        <v>2</v>
      </c>
      <c r="M54" s="3">
        <f t="shared" si="8"/>
        <v>223.78</v>
      </c>
      <c r="N54" s="3">
        <f t="shared" si="4"/>
        <v>303.93999999999994</v>
      </c>
      <c r="O54" s="60">
        <v>8.35</v>
      </c>
      <c r="P54" s="61">
        <v>55.11</v>
      </c>
      <c r="Q54" s="49">
        <v>12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290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43614</v>
      </c>
      <c r="B55" s="4">
        <v>3</v>
      </c>
      <c r="C55" s="4">
        <v>3</v>
      </c>
      <c r="D55" s="34">
        <f t="shared" si="5"/>
        <v>65.13</v>
      </c>
      <c r="E55" s="37">
        <v>1</v>
      </c>
      <c r="F55" s="37">
        <v>9</v>
      </c>
      <c r="G55" s="34">
        <f t="shared" si="6"/>
        <v>35.07</v>
      </c>
      <c r="H55" s="37">
        <v>11</v>
      </c>
      <c r="I55" s="37">
        <v>4</v>
      </c>
      <c r="J55" s="34">
        <f t="shared" si="7"/>
        <v>227.12</v>
      </c>
      <c r="K55" s="4">
        <v>6</v>
      </c>
      <c r="L55" s="4">
        <v>10</v>
      </c>
      <c r="M55" s="3">
        <f t="shared" si="8"/>
        <v>136.94</v>
      </c>
      <c r="N55" s="3">
        <f t="shared" si="4"/>
        <v>327.32</v>
      </c>
      <c r="O55" s="60">
        <v>23.38</v>
      </c>
      <c r="P55" s="61">
        <v>53.16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565</v>
      </c>
      <c r="AF55" s="200"/>
      <c r="AG55" s="201"/>
      <c r="AH55" s="201"/>
      <c r="AI55" s="201"/>
      <c r="AJ55" s="201"/>
      <c r="AK55" s="202"/>
    </row>
    <row r="56" spans="1:37" ht="12.75" customHeight="1">
      <c r="A56" s="118">
        <v>43615</v>
      </c>
      <c r="B56" s="4">
        <v>3</v>
      </c>
      <c r="C56" s="4">
        <v>3</v>
      </c>
      <c r="D56" s="34">
        <f t="shared" si="5"/>
        <v>65.13</v>
      </c>
      <c r="E56" s="37">
        <v>2</v>
      </c>
      <c r="F56" s="37">
        <v>10</v>
      </c>
      <c r="G56" s="34">
        <f t="shared" si="6"/>
        <v>56.78</v>
      </c>
      <c r="H56" s="37">
        <v>11</v>
      </c>
      <c r="I56" s="37">
        <v>4</v>
      </c>
      <c r="J56" s="34">
        <f t="shared" si="7"/>
        <v>227.12</v>
      </c>
      <c r="K56" s="4">
        <v>9</v>
      </c>
      <c r="L56" s="4">
        <v>1</v>
      </c>
      <c r="M56" s="3">
        <f t="shared" si="8"/>
        <v>182.03</v>
      </c>
      <c r="N56" s="3">
        <f t="shared" si="4"/>
        <v>349.03</v>
      </c>
      <c r="O56" s="60">
        <v>21.71</v>
      </c>
      <c r="P56" s="61">
        <v>45.09</v>
      </c>
      <c r="Q56" s="49">
        <v>38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140</v>
      </c>
      <c r="AF56" s="200"/>
      <c r="AG56" s="201"/>
      <c r="AH56" s="201"/>
      <c r="AI56" s="201"/>
      <c r="AJ56" s="201"/>
      <c r="AK56" s="202"/>
    </row>
    <row r="57" spans="1:37" ht="12.75" customHeight="1">
      <c r="A57" s="118">
        <v>43616</v>
      </c>
      <c r="B57" s="92">
        <v>3</v>
      </c>
      <c r="C57" s="92">
        <v>3</v>
      </c>
      <c r="D57" s="34">
        <f t="shared" si="5"/>
        <v>65.13</v>
      </c>
      <c r="E57" s="93">
        <v>3</v>
      </c>
      <c r="F57" s="93">
        <v>10</v>
      </c>
      <c r="G57" s="34">
        <f t="shared" si="6"/>
        <v>76.819999999999993</v>
      </c>
      <c r="H57" s="93">
        <v>11</v>
      </c>
      <c r="I57" s="93">
        <v>4</v>
      </c>
      <c r="J57" s="34">
        <f t="shared" si="7"/>
        <v>227.12</v>
      </c>
      <c r="K57" s="92">
        <v>5</v>
      </c>
      <c r="L57" s="92">
        <v>3</v>
      </c>
      <c r="M57" s="94">
        <f t="shared" si="8"/>
        <v>105.21</v>
      </c>
      <c r="N57" s="94">
        <f t="shared" si="4"/>
        <v>369.07</v>
      </c>
      <c r="O57" s="60">
        <v>20.04</v>
      </c>
      <c r="P57" s="61">
        <v>63.18</v>
      </c>
      <c r="Q57" s="49">
        <v>13</v>
      </c>
      <c r="R57" s="75"/>
      <c r="S57" s="64"/>
      <c r="T57" s="80"/>
      <c r="U57" s="80"/>
      <c r="V57" s="80"/>
      <c r="W57" s="80"/>
      <c r="X57" s="80"/>
      <c r="Y57" s="101">
        <v>399525</v>
      </c>
      <c r="Z57" s="74">
        <v>140</v>
      </c>
      <c r="AA57" s="49"/>
      <c r="AB57" s="49"/>
      <c r="AC57" s="52"/>
      <c r="AD57" s="49">
        <v>25</v>
      </c>
      <c r="AE57" s="49">
        <v>325</v>
      </c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535.77</v>
      </c>
      <c r="P59" s="46">
        <f>SUM(P28:P58)</f>
        <v>1613.48</v>
      </c>
      <c r="Q59" s="47">
        <f>SUM(Q28:Q58)</f>
        <v>515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3" zoomScale="80" zoomScaleNormal="80" workbookViewId="0">
      <selection activeCell="AE8" sqref="AE8:AG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8.5" style="1" customWidth="1"/>
    <col min="16" max="16" width="10.875" style="1" customWidth="1"/>
    <col min="17" max="17" width="4.25" style="1" customWidth="1"/>
    <col min="18" max="18" width="5" style="1" customWidth="1"/>
    <col min="19" max="19" width="3.75" style="1" customWidth="1"/>
    <col min="20" max="20" width="4.7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2"/>
      <c r="AH3" s="9"/>
    </row>
    <row r="4" spans="1:34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5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156" t="s">
        <v>73</v>
      </c>
      <c r="C6" s="156"/>
      <c r="D6" s="156"/>
      <c r="E6" s="156"/>
      <c r="F6" s="156"/>
      <c r="G6" s="156"/>
      <c r="H6" s="156"/>
      <c r="I6" s="156"/>
      <c r="J6" s="9"/>
      <c r="K6" s="9" t="s">
        <v>4</v>
      </c>
      <c r="L6" s="24" t="s">
        <v>77</v>
      </c>
      <c r="M6" s="157"/>
      <c r="N6" s="157"/>
      <c r="O6" s="157"/>
      <c r="P6" s="24" t="s">
        <v>5</v>
      </c>
      <c r="Q6" s="24"/>
      <c r="R6" s="24"/>
      <c r="S6" s="24"/>
      <c r="T6" s="24"/>
      <c r="U6" s="158" t="s">
        <v>6</v>
      </c>
      <c r="V6" s="158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59" t="s">
        <v>7</v>
      </c>
      <c r="AB7" s="159"/>
      <c r="AC7" s="159"/>
      <c r="AD7" s="159"/>
      <c r="AE7" s="160">
        <v>313.89</v>
      </c>
      <c r="AF7" s="160"/>
      <c r="AG7" s="160"/>
      <c r="AH7" s="9"/>
    </row>
    <row r="8" spans="1:34" ht="12.75" customHeight="1">
      <c r="A8" s="9" t="s">
        <v>8</v>
      </c>
      <c r="B8" s="9"/>
      <c r="C8" s="161" t="s">
        <v>68</v>
      </c>
      <c r="D8" s="161"/>
      <c r="E8" s="161"/>
      <c r="F8" s="161"/>
      <c r="G8" s="9" t="s">
        <v>9</v>
      </c>
      <c r="H8" s="161">
        <v>2017</v>
      </c>
      <c r="I8" s="161"/>
      <c r="J8" s="9"/>
      <c r="K8" s="9" t="s">
        <v>10</v>
      </c>
      <c r="L8" s="50" t="s">
        <v>74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59" t="s">
        <v>12</v>
      </c>
      <c r="AB8" s="159"/>
      <c r="AC8" s="159"/>
      <c r="AD8" s="159"/>
      <c r="AE8" s="162"/>
      <c r="AF8" s="163"/>
      <c r="AG8" s="163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59" t="s">
        <v>14</v>
      </c>
      <c r="AB9" s="159"/>
      <c r="AC9" s="159"/>
      <c r="AD9" s="159"/>
      <c r="AE9" s="163"/>
      <c r="AF9" s="163"/>
      <c r="AG9" s="163"/>
      <c r="AH9" s="9"/>
    </row>
    <row r="10" spans="1:34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9"/>
      <c r="K10" s="67" t="s">
        <v>64</v>
      </c>
      <c r="L10" s="41"/>
      <c r="M10" s="41"/>
      <c r="N10" s="160"/>
      <c r="O10" s="160"/>
      <c r="P10" s="41" t="s">
        <v>16</v>
      </c>
      <c r="Q10" s="165"/>
      <c r="R10" s="166"/>
      <c r="S10" s="166"/>
      <c r="T10" s="166"/>
      <c r="U10" s="166"/>
      <c r="V10" s="166"/>
      <c r="W10" s="9"/>
      <c r="X10" s="9"/>
      <c r="Y10" s="9"/>
      <c r="Z10" s="11" t="s">
        <v>17</v>
      </c>
      <c r="AA10" s="159" t="s">
        <v>18</v>
      </c>
      <c r="AB10" s="159"/>
      <c r="AC10" s="159"/>
      <c r="AD10" s="159"/>
      <c r="AE10" s="163"/>
      <c r="AF10" s="163"/>
      <c r="AG10" s="163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7" t="s">
        <v>19</v>
      </c>
      <c r="AB11" s="167"/>
      <c r="AC11" s="167"/>
      <c r="AD11" s="167"/>
      <c r="AE11" s="162"/>
      <c r="AF11" s="163"/>
      <c r="AG11" s="163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70"/>
      <c r="K14" s="18" t="s">
        <v>21</v>
      </c>
      <c r="L14" s="174" t="s">
        <v>22</v>
      </c>
      <c r="M14" s="174"/>
      <c r="N14" s="174"/>
      <c r="O14" s="175" t="s">
        <v>23</v>
      </c>
      <c r="P14" s="176"/>
      <c r="Q14" s="176"/>
      <c r="R14" s="176"/>
      <c r="S14" s="176"/>
      <c r="T14" s="176"/>
      <c r="U14" s="177"/>
      <c r="V14" s="181" t="s">
        <v>24</v>
      </c>
      <c r="W14" s="182"/>
      <c r="X14" s="51"/>
      <c r="Y14" s="183" t="s">
        <v>55</v>
      </c>
      <c r="Z14" s="184"/>
      <c r="AA14" s="185" t="s">
        <v>25</v>
      </c>
      <c r="AB14" s="185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3"/>
      <c r="K15" s="20"/>
      <c r="L15" s="21"/>
      <c r="M15" s="21"/>
      <c r="N15" s="21"/>
      <c r="O15" s="178"/>
      <c r="P15" s="179"/>
      <c r="Q15" s="179"/>
      <c r="R15" s="179"/>
      <c r="S15" s="179"/>
      <c r="T15" s="179"/>
      <c r="U15" s="180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86" t="s">
        <v>79</v>
      </c>
      <c r="C17" s="164"/>
      <c r="D17" s="164"/>
      <c r="E17" s="186" t="s">
        <v>80</v>
      </c>
      <c r="F17" s="164"/>
      <c r="G17" s="187"/>
      <c r="H17" s="164" t="s">
        <v>53</v>
      </c>
      <c r="I17" s="164"/>
      <c r="J17" s="164"/>
      <c r="K17" s="20" t="s">
        <v>27</v>
      </c>
      <c r="L17" s="39"/>
      <c r="M17" s="39"/>
      <c r="N17" s="39"/>
      <c r="O17" s="39"/>
      <c r="P17" s="39"/>
      <c r="Q17" s="188" t="s">
        <v>61</v>
      </c>
      <c r="R17" s="189"/>
      <c r="S17" s="188" t="s">
        <v>62</v>
      </c>
      <c r="T17" s="189"/>
      <c r="U17" s="39"/>
      <c r="V17" s="39"/>
      <c r="W17" s="39"/>
      <c r="X17" s="39"/>
      <c r="Y17" s="39"/>
      <c r="Z17" s="39"/>
      <c r="AA17" s="39"/>
      <c r="AB17" s="39"/>
      <c r="AC17" s="194" t="s">
        <v>28</v>
      </c>
      <c r="AD17" s="167"/>
      <c r="AE17" s="167"/>
      <c r="AF17" s="167"/>
      <c r="AG17" s="167"/>
      <c r="AH17" s="195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90"/>
      <c r="R18" s="191"/>
      <c r="S18" s="190"/>
      <c r="T18" s="191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86" t="s">
        <v>72</v>
      </c>
      <c r="C19" s="164"/>
      <c r="D19" s="164"/>
      <c r="E19" s="186" t="s">
        <v>71</v>
      </c>
      <c r="F19" s="164"/>
      <c r="G19" s="187"/>
      <c r="H19" s="196" t="s">
        <v>76</v>
      </c>
      <c r="I19" s="164"/>
      <c r="J19" s="164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90"/>
      <c r="R19" s="191"/>
      <c r="S19" s="190"/>
      <c r="T19" s="191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97" t="s">
        <v>48</v>
      </c>
      <c r="AD19" s="198"/>
      <c r="AE19" s="198"/>
      <c r="AF19" s="198"/>
      <c r="AG19" s="198"/>
      <c r="AH19" s="199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90"/>
      <c r="R20" s="191"/>
      <c r="S20" s="190"/>
      <c r="T20" s="191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90"/>
      <c r="R21" s="191"/>
      <c r="S21" s="190"/>
      <c r="T21" s="191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90"/>
      <c r="R22" s="191"/>
      <c r="S22" s="190"/>
      <c r="T22" s="191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92"/>
      <c r="R23" s="193"/>
      <c r="S23" s="192"/>
      <c r="T23" s="193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3"/>
      <c r="AD25" s="83"/>
      <c r="AE25" s="83"/>
      <c r="AF25" s="83"/>
      <c r="AG25" s="83"/>
      <c r="AH25" s="84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42857</v>
      </c>
      <c r="B27" s="36"/>
      <c r="C27" s="36"/>
      <c r="D27" s="34"/>
      <c r="E27" s="2"/>
      <c r="F27" s="2"/>
      <c r="G27" s="34"/>
      <c r="H27" s="2"/>
      <c r="I27" s="2"/>
      <c r="J27" s="3"/>
      <c r="K27" s="3"/>
      <c r="L27" s="60"/>
      <c r="M27" s="61"/>
      <c r="N27" s="52"/>
      <c r="O27" s="72"/>
      <c r="P27" s="52"/>
      <c r="Q27" s="77"/>
      <c r="R27" s="77"/>
      <c r="S27" s="77"/>
      <c r="T27" s="77"/>
      <c r="U27" s="77"/>
      <c r="V27" s="52"/>
      <c r="W27" s="52"/>
      <c r="X27" s="52"/>
      <c r="Y27" s="52"/>
      <c r="Z27" s="76"/>
      <c r="AA27" s="52"/>
      <c r="AB27" s="52"/>
      <c r="AC27" s="200"/>
      <c r="AD27" s="201"/>
      <c r="AE27" s="201"/>
      <c r="AF27" s="201"/>
      <c r="AG27" s="201"/>
      <c r="AH27" s="202"/>
    </row>
    <row r="28" spans="1:34" ht="12.75" customHeight="1">
      <c r="A28" s="68">
        <v>42858</v>
      </c>
      <c r="B28" s="36"/>
      <c r="C28" s="36"/>
      <c r="D28" s="34"/>
      <c r="E28" s="37"/>
      <c r="F28" s="37"/>
      <c r="G28" s="34"/>
      <c r="H28" s="4"/>
      <c r="I28" s="4"/>
      <c r="J28" s="3"/>
      <c r="K28" s="3"/>
      <c r="L28" s="60"/>
      <c r="M28" s="61"/>
      <c r="N28" s="49"/>
      <c r="O28" s="71"/>
      <c r="P28" s="49"/>
      <c r="Q28" s="78"/>
      <c r="R28" s="78"/>
      <c r="S28" s="78"/>
      <c r="T28" s="78"/>
      <c r="U28" s="78"/>
      <c r="V28" s="49"/>
      <c r="W28" s="49"/>
      <c r="X28" s="49"/>
      <c r="Y28" s="52"/>
      <c r="Z28" s="76"/>
      <c r="AA28" s="49"/>
      <c r="AB28" s="49"/>
      <c r="AC28" s="200"/>
      <c r="AD28" s="201"/>
      <c r="AE28" s="201"/>
      <c r="AF28" s="201"/>
      <c r="AG28" s="201"/>
      <c r="AH28" s="202"/>
    </row>
    <row r="29" spans="1:34" ht="12.75" customHeight="1">
      <c r="A29" s="68">
        <v>42859</v>
      </c>
      <c r="B29" s="36"/>
      <c r="C29" s="36"/>
      <c r="D29" s="34"/>
      <c r="E29" s="37"/>
      <c r="F29" s="37"/>
      <c r="G29" s="34"/>
      <c r="H29" s="4"/>
      <c r="I29" s="4"/>
      <c r="J29" s="3"/>
      <c r="K29" s="3"/>
      <c r="L29" s="60"/>
      <c r="M29" s="61"/>
      <c r="N29" s="49"/>
      <c r="O29" s="73"/>
      <c r="P29" s="49"/>
      <c r="Q29" s="78"/>
      <c r="R29" s="78"/>
      <c r="S29" s="78"/>
      <c r="T29" s="78"/>
      <c r="U29" s="78"/>
      <c r="V29" s="70"/>
      <c r="W29" s="49"/>
      <c r="X29" s="49"/>
      <c r="Y29" s="52"/>
      <c r="Z29" s="76"/>
      <c r="AA29" s="49"/>
      <c r="AB29" s="49"/>
      <c r="AC29" s="200"/>
      <c r="AD29" s="201"/>
      <c r="AE29" s="201"/>
      <c r="AF29" s="201"/>
      <c r="AG29" s="201"/>
      <c r="AH29" s="202"/>
    </row>
    <row r="30" spans="1:34" ht="12.75" customHeight="1">
      <c r="A30" s="68">
        <v>42860</v>
      </c>
      <c r="B30" s="36"/>
      <c r="C30" s="36"/>
      <c r="D30" s="34"/>
      <c r="E30" s="37"/>
      <c r="F30" s="37"/>
      <c r="G30" s="34"/>
      <c r="H30" s="4"/>
      <c r="I30" s="4"/>
      <c r="J30" s="3"/>
      <c r="K30" s="3"/>
      <c r="L30" s="60"/>
      <c r="M30" s="61"/>
      <c r="N30" s="49"/>
      <c r="O30" s="71"/>
      <c r="P30" s="49"/>
      <c r="Q30" s="78"/>
      <c r="R30" s="78"/>
      <c r="S30" s="78"/>
      <c r="T30" s="78"/>
      <c r="U30" s="78"/>
      <c r="V30" s="70"/>
      <c r="W30" s="49"/>
      <c r="X30" s="49"/>
      <c r="Y30" s="52"/>
      <c r="Z30" s="76"/>
      <c r="AA30" s="49"/>
      <c r="AB30" s="49"/>
      <c r="AC30" s="203"/>
      <c r="AD30" s="204"/>
      <c r="AE30" s="204"/>
      <c r="AF30" s="204"/>
      <c r="AG30" s="204"/>
      <c r="AH30" s="205"/>
    </row>
    <row r="31" spans="1:34" ht="12.75" customHeight="1">
      <c r="A31" s="68">
        <v>42861</v>
      </c>
      <c r="B31" s="36"/>
      <c r="C31" s="36"/>
      <c r="D31" s="34"/>
      <c r="E31" s="37"/>
      <c r="F31" s="37"/>
      <c r="G31" s="34"/>
      <c r="H31" s="4"/>
      <c r="I31" s="4"/>
      <c r="J31" s="3"/>
      <c r="K31" s="3"/>
      <c r="L31" s="60"/>
      <c r="M31" s="61"/>
      <c r="N31" s="49"/>
      <c r="O31" s="71"/>
      <c r="P31" s="49"/>
      <c r="Q31" s="78"/>
      <c r="R31" s="78"/>
      <c r="S31" s="78"/>
      <c r="T31" s="78"/>
      <c r="U31" s="78"/>
      <c r="V31" s="70"/>
      <c r="W31" s="49"/>
      <c r="X31" s="49"/>
      <c r="Y31" s="52"/>
      <c r="Z31" s="76"/>
      <c r="AA31" s="49"/>
      <c r="AB31" s="49"/>
      <c r="AC31" s="203"/>
      <c r="AD31" s="204"/>
      <c r="AE31" s="204"/>
      <c r="AF31" s="204"/>
      <c r="AG31" s="204"/>
      <c r="AH31" s="205"/>
    </row>
    <row r="32" spans="1:34" ht="12.75" customHeight="1">
      <c r="A32" s="68">
        <v>42862</v>
      </c>
      <c r="B32" s="4"/>
      <c r="C32" s="4"/>
      <c r="D32" s="34"/>
      <c r="E32" s="37"/>
      <c r="F32" s="37"/>
      <c r="G32" s="34"/>
      <c r="H32" s="4"/>
      <c r="I32" s="4"/>
      <c r="J32" s="3"/>
      <c r="K32" s="3"/>
      <c r="L32" s="60"/>
      <c r="M32" s="61"/>
      <c r="N32" s="49"/>
      <c r="O32" s="71"/>
      <c r="P32" s="49"/>
      <c r="Q32" s="78"/>
      <c r="R32" s="78"/>
      <c r="S32" s="78"/>
      <c r="T32" s="78"/>
      <c r="U32" s="78"/>
      <c r="V32" s="49"/>
      <c r="W32" s="49"/>
      <c r="X32" s="49"/>
      <c r="Y32" s="52"/>
      <c r="Z32" s="76"/>
      <c r="AA32" s="49"/>
      <c r="AB32" s="49"/>
      <c r="AC32" s="203"/>
      <c r="AD32" s="204"/>
      <c r="AE32" s="204"/>
      <c r="AF32" s="204"/>
      <c r="AG32" s="204"/>
      <c r="AH32" s="205"/>
    </row>
    <row r="33" spans="1:34" ht="12.75" customHeight="1">
      <c r="A33" s="68">
        <v>42863</v>
      </c>
      <c r="B33" s="4"/>
      <c r="C33" s="4"/>
      <c r="D33" s="34"/>
      <c r="E33" s="37"/>
      <c r="F33" s="37"/>
      <c r="G33" s="34"/>
      <c r="H33" s="4"/>
      <c r="I33" s="4"/>
      <c r="J33" s="3"/>
      <c r="K33" s="3"/>
      <c r="L33" s="60"/>
      <c r="M33" s="61"/>
      <c r="N33" s="49"/>
      <c r="O33" s="71"/>
      <c r="P33" s="49"/>
      <c r="Q33" s="78"/>
      <c r="R33" s="78"/>
      <c r="S33" s="78"/>
      <c r="T33" s="78"/>
      <c r="U33" s="78"/>
      <c r="V33" s="70"/>
      <c r="W33" s="49"/>
      <c r="X33" s="49"/>
      <c r="Y33" s="52"/>
      <c r="Z33" s="76"/>
      <c r="AA33" s="49"/>
      <c r="AB33" s="49"/>
      <c r="AC33" s="203"/>
      <c r="AD33" s="204"/>
      <c r="AE33" s="204"/>
      <c r="AF33" s="204"/>
      <c r="AG33" s="204"/>
      <c r="AH33" s="205"/>
    </row>
    <row r="34" spans="1:34" ht="12.75" customHeight="1">
      <c r="A34" s="68">
        <v>42864</v>
      </c>
      <c r="B34" s="4"/>
      <c r="C34" s="4"/>
      <c r="D34" s="34"/>
      <c r="E34" s="37"/>
      <c r="F34" s="37"/>
      <c r="G34" s="34"/>
      <c r="H34" s="4"/>
      <c r="I34" s="4"/>
      <c r="J34" s="3"/>
      <c r="K34" s="3"/>
      <c r="L34" s="60"/>
      <c r="M34" s="61"/>
      <c r="N34" s="49"/>
      <c r="O34" s="71"/>
      <c r="P34" s="49"/>
      <c r="Q34" s="78"/>
      <c r="R34" s="78"/>
      <c r="S34" s="78"/>
      <c r="T34" s="78"/>
      <c r="U34" s="78"/>
      <c r="V34" s="49"/>
      <c r="W34" s="49"/>
      <c r="X34" s="49"/>
      <c r="Y34" s="49"/>
      <c r="Z34" s="76"/>
      <c r="AA34" s="49"/>
      <c r="AB34" s="49"/>
      <c r="AC34" s="200"/>
      <c r="AD34" s="201"/>
      <c r="AE34" s="201"/>
      <c r="AF34" s="201"/>
      <c r="AG34" s="201"/>
      <c r="AH34" s="202"/>
    </row>
    <row r="35" spans="1:34" ht="12.75" customHeight="1">
      <c r="A35" s="68">
        <v>42865</v>
      </c>
      <c r="B35" s="4"/>
      <c r="C35" s="4"/>
      <c r="D35" s="34"/>
      <c r="E35" s="37"/>
      <c r="F35" s="37"/>
      <c r="G35" s="34"/>
      <c r="H35" s="4"/>
      <c r="I35" s="4"/>
      <c r="J35" s="3"/>
      <c r="K35" s="3"/>
      <c r="L35" s="60"/>
      <c r="M35" s="61"/>
      <c r="N35" s="49"/>
      <c r="O35" s="71"/>
      <c r="P35" s="49"/>
      <c r="Q35" s="78"/>
      <c r="R35" s="78"/>
      <c r="S35" s="78"/>
      <c r="T35" s="78"/>
      <c r="U35" s="78"/>
      <c r="V35" s="49"/>
      <c r="W35" s="49"/>
      <c r="X35" s="49"/>
      <c r="Y35" s="49"/>
      <c r="Z35" s="76"/>
      <c r="AA35" s="49"/>
      <c r="AB35" s="49"/>
      <c r="AC35" s="200"/>
      <c r="AD35" s="201"/>
      <c r="AE35" s="201"/>
      <c r="AF35" s="201"/>
      <c r="AG35" s="201"/>
      <c r="AH35" s="202"/>
    </row>
    <row r="36" spans="1:34" ht="12.75" customHeight="1">
      <c r="A36" s="68">
        <v>42866</v>
      </c>
      <c r="B36" s="4"/>
      <c r="C36" s="4"/>
      <c r="D36" s="34"/>
      <c r="E36" s="37"/>
      <c r="F36" s="37"/>
      <c r="G36" s="34"/>
      <c r="H36" s="4"/>
      <c r="I36" s="4"/>
      <c r="J36" s="3"/>
      <c r="K36" s="3"/>
      <c r="L36" s="60"/>
      <c r="M36" s="61"/>
      <c r="N36" s="49"/>
      <c r="O36" s="71"/>
      <c r="P36" s="49"/>
      <c r="Q36" s="78"/>
      <c r="R36" s="78"/>
      <c r="S36" s="78"/>
      <c r="T36" s="78"/>
      <c r="U36" s="78"/>
      <c r="V36" s="49"/>
      <c r="W36" s="49"/>
      <c r="X36" s="49"/>
      <c r="Y36" s="49"/>
      <c r="Z36" s="76"/>
      <c r="AA36" s="49"/>
      <c r="AB36" s="49"/>
      <c r="AC36" s="206"/>
      <c r="AD36" s="207"/>
      <c r="AE36" s="207"/>
      <c r="AF36" s="207"/>
      <c r="AG36" s="207"/>
      <c r="AH36" s="208"/>
    </row>
    <row r="37" spans="1:34" ht="12.75" customHeight="1">
      <c r="A37" s="68">
        <v>42867</v>
      </c>
      <c r="B37" s="4"/>
      <c r="C37" s="4"/>
      <c r="D37" s="34"/>
      <c r="E37" s="37"/>
      <c r="F37" s="37"/>
      <c r="G37" s="34"/>
      <c r="H37" s="4"/>
      <c r="I37" s="4"/>
      <c r="J37" s="3"/>
      <c r="K37" s="3"/>
      <c r="L37" s="60"/>
      <c r="M37" s="61"/>
      <c r="N37" s="49"/>
      <c r="O37" s="71"/>
      <c r="P37" s="49"/>
      <c r="Q37" s="78"/>
      <c r="R37" s="78"/>
      <c r="S37" s="78"/>
      <c r="T37" s="78"/>
      <c r="U37" s="78"/>
      <c r="V37" s="49"/>
      <c r="W37" s="49"/>
      <c r="X37" s="49"/>
      <c r="Y37" s="49"/>
      <c r="Z37" s="76"/>
      <c r="AA37" s="49"/>
      <c r="AB37" s="49"/>
      <c r="AC37" s="206"/>
      <c r="AD37" s="207"/>
      <c r="AE37" s="207"/>
      <c r="AF37" s="207"/>
      <c r="AG37" s="207"/>
      <c r="AH37" s="208"/>
    </row>
    <row r="38" spans="1:34" ht="12.75" customHeight="1">
      <c r="A38" s="68">
        <v>42868</v>
      </c>
      <c r="B38" s="4"/>
      <c r="C38" s="4"/>
      <c r="D38" s="34"/>
      <c r="E38" s="37"/>
      <c r="F38" s="37"/>
      <c r="G38" s="34"/>
      <c r="H38" s="4"/>
      <c r="I38" s="4"/>
      <c r="J38" s="3"/>
      <c r="K38" s="3"/>
      <c r="L38" s="60"/>
      <c r="M38" s="61"/>
      <c r="N38" s="49"/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/>
      <c r="Z38" s="76"/>
      <c r="AA38" s="49"/>
      <c r="AB38" s="49"/>
      <c r="AC38" s="200"/>
      <c r="AD38" s="201"/>
      <c r="AE38" s="201"/>
      <c r="AF38" s="201"/>
      <c r="AG38" s="201"/>
      <c r="AH38" s="202"/>
    </row>
    <row r="39" spans="1:34" ht="12.75" customHeight="1">
      <c r="A39" s="68">
        <v>42869</v>
      </c>
      <c r="B39" s="4"/>
      <c r="C39" s="4"/>
      <c r="D39" s="34"/>
      <c r="E39" s="37"/>
      <c r="F39" s="37"/>
      <c r="G39" s="34"/>
      <c r="H39" s="4"/>
      <c r="I39" s="4"/>
      <c r="J39" s="3"/>
      <c r="K39" s="3"/>
      <c r="L39" s="60"/>
      <c r="M39" s="61"/>
      <c r="N39" s="49"/>
      <c r="O39" s="71"/>
      <c r="P39" s="49"/>
      <c r="Q39" s="78"/>
      <c r="R39" s="78"/>
      <c r="S39" s="78"/>
      <c r="T39" s="78"/>
      <c r="U39" s="78"/>
      <c r="V39" s="70"/>
      <c r="W39" s="70"/>
      <c r="X39" s="49"/>
      <c r="Y39" s="49"/>
      <c r="Z39" s="76"/>
      <c r="AA39" s="49"/>
      <c r="AB39" s="49"/>
      <c r="AC39" s="200"/>
      <c r="AD39" s="201"/>
      <c r="AE39" s="201"/>
      <c r="AF39" s="201"/>
      <c r="AG39" s="201"/>
      <c r="AH39" s="202"/>
    </row>
    <row r="40" spans="1:34" ht="12.75" customHeight="1">
      <c r="A40" s="68">
        <v>42870</v>
      </c>
      <c r="B40" s="4"/>
      <c r="C40" s="4"/>
      <c r="D40" s="34"/>
      <c r="E40" s="37"/>
      <c r="F40" s="37"/>
      <c r="G40" s="34"/>
      <c r="H40" s="4"/>
      <c r="I40" s="4"/>
      <c r="J40" s="3"/>
      <c r="K40" s="3"/>
      <c r="L40" s="60"/>
      <c r="M40" s="61"/>
      <c r="N40" s="49"/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/>
      <c r="Z40" s="76"/>
      <c r="AA40" s="49"/>
      <c r="AB40" s="49"/>
      <c r="AC40" s="200"/>
      <c r="AD40" s="201"/>
      <c r="AE40" s="201"/>
      <c r="AF40" s="201"/>
      <c r="AG40" s="201"/>
      <c r="AH40" s="202"/>
    </row>
    <row r="41" spans="1:34" ht="12.75" customHeight="1">
      <c r="A41" s="68">
        <v>42871</v>
      </c>
      <c r="B41" s="4"/>
      <c r="C41" s="4"/>
      <c r="D41" s="34"/>
      <c r="E41" s="37"/>
      <c r="F41" s="37"/>
      <c r="G41" s="34"/>
      <c r="H41" s="4"/>
      <c r="I41" s="4"/>
      <c r="J41" s="3"/>
      <c r="K41" s="3"/>
      <c r="L41" s="60"/>
      <c r="M41" s="61"/>
      <c r="N41" s="49"/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/>
      <c r="Z41" s="76"/>
      <c r="AA41" s="49"/>
      <c r="AB41" s="49"/>
      <c r="AC41" s="200"/>
      <c r="AD41" s="201"/>
      <c r="AE41" s="201"/>
      <c r="AF41" s="201"/>
      <c r="AG41" s="201"/>
      <c r="AH41" s="202"/>
    </row>
    <row r="42" spans="1:34" ht="12.75" customHeight="1">
      <c r="A42" s="68">
        <v>42872</v>
      </c>
      <c r="B42" s="4"/>
      <c r="C42" s="4"/>
      <c r="D42" s="34"/>
      <c r="E42" s="37"/>
      <c r="F42" s="37"/>
      <c r="G42" s="34"/>
      <c r="H42" s="4"/>
      <c r="I42" s="4"/>
      <c r="J42" s="3"/>
      <c r="K42" s="3"/>
      <c r="L42" s="60"/>
      <c r="M42" s="61"/>
      <c r="N42" s="49"/>
      <c r="O42" s="71"/>
      <c r="P42" s="49"/>
      <c r="Q42" s="78"/>
      <c r="R42" s="79"/>
      <c r="S42" s="78"/>
      <c r="T42" s="78"/>
      <c r="U42" s="78"/>
      <c r="V42" s="70"/>
      <c r="W42" s="70"/>
      <c r="X42" s="49"/>
      <c r="Y42" s="49"/>
      <c r="Z42" s="76"/>
      <c r="AA42" s="49"/>
      <c r="AB42" s="49"/>
      <c r="AC42" s="200"/>
      <c r="AD42" s="201"/>
      <c r="AE42" s="201"/>
      <c r="AF42" s="201"/>
      <c r="AG42" s="201"/>
      <c r="AH42" s="202"/>
    </row>
    <row r="43" spans="1:34" ht="12.75" customHeight="1">
      <c r="A43" s="68">
        <v>42873</v>
      </c>
      <c r="B43" s="4"/>
      <c r="C43" s="4"/>
      <c r="D43" s="34"/>
      <c r="E43" s="37"/>
      <c r="F43" s="37"/>
      <c r="G43" s="34"/>
      <c r="H43" s="4"/>
      <c r="I43" s="4"/>
      <c r="J43" s="3"/>
      <c r="K43" s="3"/>
      <c r="L43" s="60"/>
      <c r="M43" s="61"/>
      <c r="N43" s="49"/>
      <c r="O43" s="71"/>
      <c r="P43" s="49"/>
      <c r="Q43" s="78"/>
      <c r="R43" s="78"/>
      <c r="S43" s="78"/>
      <c r="T43" s="79"/>
      <c r="U43" s="78"/>
      <c r="V43" s="70"/>
      <c r="W43" s="70"/>
      <c r="X43" s="49"/>
      <c r="Y43" s="49"/>
      <c r="Z43" s="76"/>
      <c r="AA43" s="49"/>
      <c r="AB43" s="49"/>
      <c r="AC43" s="200"/>
      <c r="AD43" s="201"/>
      <c r="AE43" s="201"/>
      <c r="AF43" s="201"/>
      <c r="AG43" s="201"/>
      <c r="AH43" s="202"/>
    </row>
    <row r="44" spans="1:34" ht="12.75" customHeight="1">
      <c r="A44" s="68">
        <v>42874</v>
      </c>
      <c r="B44" s="4"/>
      <c r="C44" s="4"/>
      <c r="D44" s="34"/>
      <c r="E44" s="37"/>
      <c r="F44" s="37"/>
      <c r="G44" s="34"/>
      <c r="H44" s="4"/>
      <c r="I44" s="4"/>
      <c r="J44" s="3"/>
      <c r="K44" s="3"/>
      <c r="L44" s="60"/>
      <c r="M44" s="61"/>
      <c r="N44" s="49"/>
      <c r="O44" s="71"/>
      <c r="P44" s="49"/>
      <c r="Q44" s="78"/>
      <c r="R44" s="79"/>
      <c r="S44" s="78"/>
      <c r="T44" s="79"/>
      <c r="U44" s="78"/>
      <c r="V44" s="70"/>
      <c r="W44" s="70"/>
      <c r="X44" s="49"/>
      <c r="Y44" s="49"/>
      <c r="Z44" s="76"/>
      <c r="AA44" s="49"/>
      <c r="AB44" s="49"/>
      <c r="AC44" s="200"/>
      <c r="AD44" s="201"/>
      <c r="AE44" s="201"/>
      <c r="AF44" s="201"/>
      <c r="AG44" s="201"/>
      <c r="AH44" s="202"/>
    </row>
    <row r="45" spans="1:34" ht="12.75" customHeight="1">
      <c r="A45" s="68">
        <v>42875</v>
      </c>
      <c r="B45" s="4"/>
      <c r="C45" s="4"/>
      <c r="D45" s="34"/>
      <c r="E45" s="37"/>
      <c r="F45" s="37"/>
      <c r="G45" s="34"/>
      <c r="H45" s="4"/>
      <c r="I45" s="4"/>
      <c r="J45" s="3"/>
      <c r="K45" s="3"/>
      <c r="L45" s="60"/>
      <c r="M45" s="61"/>
      <c r="N45" s="49"/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/>
      <c r="Z45" s="76"/>
      <c r="AA45" s="49"/>
      <c r="AB45" s="49"/>
      <c r="AC45" s="200"/>
      <c r="AD45" s="201"/>
      <c r="AE45" s="201"/>
      <c r="AF45" s="201"/>
      <c r="AG45" s="201"/>
      <c r="AH45" s="202"/>
    </row>
    <row r="46" spans="1:34" ht="12.75" customHeight="1">
      <c r="A46" s="68">
        <v>42876</v>
      </c>
      <c r="B46" s="4"/>
      <c r="C46" s="4"/>
      <c r="D46" s="34"/>
      <c r="E46" s="37"/>
      <c r="F46" s="37"/>
      <c r="G46" s="34"/>
      <c r="H46" s="4"/>
      <c r="I46" s="4"/>
      <c r="J46" s="3"/>
      <c r="K46" s="3"/>
      <c r="L46" s="60"/>
      <c r="M46" s="61"/>
      <c r="N46" s="49"/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/>
      <c r="Z46" s="76"/>
      <c r="AA46" s="49"/>
      <c r="AB46" s="49"/>
      <c r="AC46" s="200"/>
      <c r="AD46" s="201"/>
      <c r="AE46" s="201"/>
      <c r="AF46" s="201"/>
      <c r="AG46" s="201"/>
      <c r="AH46" s="202"/>
    </row>
    <row r="47" spans="1:34" ht="12.75" customHeight="1">
      <c r="A47" s="68">
        <v>42877</v>
      </c>
      <c r="B47" s="4"/>
      <c r="C47" s="4"/>
      <c r="D47" s="34"/>
      <c r="E47" s="37"/>
      <c r="F47" s="37"/>
      <c r="G47" s="34"/>
      <c r="H47" s="4"/>
      <c r="I47" s="4"/>
      <c r="J47" s="3"/>
      <c r="K47" s="3"/>
      <c r="L47" s="60"/>
      <c r="M47" s="61"/>
      <c r="N47" s="49"/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/>
      <c r="Z47" s="76"/>
      <c r="AA47" s="49"/>
      <c r="AB47" s="49"/>
      <c r="AC47" s="200"/>
      <c r="AD47" s="201"/>
      <c r="AE47" s="201"/>
      <c r="AF47" s="201"/>
      <c r="AG47" s="201"/>
      <c r="AH47" s="202"/>
    </row>
    <row r="48" spans="1:34" ht="12.75" customHeight="1">
      <c r="A48" s="68">
        <v>42878</v>
      </c>
      <c r="B48" s="4">
        <v>0</v>
      </c>
      <c r="C48" s="4">
        <v>5</v>
      </c>
      <c r="D48" s="34">
        <v>13.8</v>
      </c>
      <c r="E48" s="37">
        <v>14</v>
      </c>
      <c r="F48" s="37">
        <v>2</v>
      </c>
      <c r="G48" s="34">
        <v>469.2</v>
      </c>
      <c r="H48" s="4">
        <v>1</v>
      </c>
      <c r="I48" s="4">
        <v>11</v>
      </c>
      <c r="J48" s="3">
        <v>38.409999999999997</v>
      </c>
      <c r="K48" s="3">
        <v>483</v>
      </c>
      <c r="L48" s="60"/>
      <c r="M48" s="61"/>
      <c r="N48" s="49"/>
      <c r="O48" s="71">
        <v>42879</v>
      </c>
      <c r="P48" s="49">
        <v>12128057</v>
      </c>
      <c r="Q48" s="78">
        <v>14</v>
      </c>
      <c r="R48" s="78">
        <v>1</v>
      </c>
      <c r="S48" s="78">
        <v>9</v>
      </c>
      <c r="T48" s="78">
        <v>5</v>
      </c>
      <c r="U48" s="78">
        <v>156.28</v>
      </c>
      <c r="V48" s="70"/>
      <c r="W48" s="70"/>
      <c r="X48" s="49"/>
      <c r="Y48" s="49">
        <v>16</v>
      </c>
      <c r="Z48" s="76">
        <v>8</v>
      </c>
      <c r="AA48" s="49">
        <v>1005</v>
      </c>
      <c r="AB48" s="49"/>
      <c r="AC48" s="209"/>
      <c r="AD48" s="201"/>
      <c r="AE48" s="201"/>
      <c r="AF48" s="201"/>
      <c r="AG48" s="201"/>
      <c r="AH48" s="202"/>
    </row>
    <row r="49" spans="1:34" ht="12.75" customHeight="1">
      <c r="A49" s="68">
        <v>42879</v>
      </c>
      <c r="B49" s="4">
        <v>1</v>
      </c>
      <c r="C49" s="4">
        <v>8</v>
      </c>
      <c r="D49" s="34">
        <v>55.2</v>
      </c>
      <c r="E49" s="37">
        <v>4</v>
      </c>
      <c r="F49" s="37">
        <v>9</v>
      </c>
      <c r="G49" s="34">
        <v>157.32</v>
      </c>
      <c r="H49" s="4">
        <v>2</v>
      </c>
      <c r="I49" s="4">
        <v>10</v>
      </c>
      <c r="J49" s="3">
        <v>56.78</v>
      </c>
      <c r="K49" s="3">
        <v>212.52</v>
      </c>
      <c r="L49" s="60">
        <v>43.41</v>
      </c>
      <c r="M49" s="61">
        <v>18.37</v>
      </c>
      <c r="N49" s="49"/>
      <c r="O49" s="71">
        <v>42879</v>
      </c>
      <c r="P49" s="49">
        <v>12128059</v>
      </c>
      <c r="Q49" s="78">
        <v>9</v>
      </c>
      <c r="R49" s="79">
        <v>5</v>
      </c>
      <c r="S49" s="78">
        <v>4</v>
      </c>
      <c r="T49" s="79">
        <v>9</v>
      </c>
      <c r="U49" s="78">
        <v>157.61000000000001</v>
      </c>
      <c r="V49" s="70"/>
      <c r="W49" s="70"/>
      <c r="X49" s="49"/>
      <c r="Y49" s="49">
        <v>16</v>
      </c>
      <c r="Z49" s="76">
        <v>8</v>
      </c>
      <c r="AA49" s="49">
        <v>650</v>
      </c>
      <c r="AB49" s="49"/>
      <c r="AC49" s="200" t="s">
        <v>82</v>
      </c>
      <c r="AD49" s="201"/>
      <c r="AE49" s="201"/>
      <c r="AF49" s="201"/>
      <c r="AG49" s="201"/>
      <c r="AH49" s="202"/>
    </row>
    <row r="50" spans="1:34" ht="12.75" customHeight="1">
      <c r="A50" s="68">
        <v>42880</v>
      </c>
      <c r="B50" s="4">
        <v>3</v>
      </c>
      <c r="C50" s="4">
        <v>0</v>
      </c>
      <c r="D50" s="34">
        <v>99.36</v>
      </c>
      <c r="E50" s="37">
        <v>4</v>
      </c>
      <c r="F50" s="37">
        <v>9</v>
      </c>
      <c r="G50" s="34">
        <v>157.32</v>
      </c>
      <c r="H50" s="4">
        <v>3</v>
      </c>
      <c r="I50" s="4">
        <v>3</v>
      </c>
      <c r="J50" s="3">
        <v>65.13</v>
      </c>
      <c r="K50" s="3">
        <v>256.68</v>
      </c>
      <c r="L50" s="60">
        <v>44.16</v>
      </c>
      <c r="M50" s="61">
        <v>8.35</v>
      </c>
      <c r="N50" s="49"/>
      <c r="O50" s="71"/>
      <c r="P50" s="63"/>
      <c r="Q50" s="78"/>
      <c r="R50" s="78"/>
      <c r="S50" s="78"/>
      <c r="T50" s="78"/>
      <c r="U50" s="78"/>
      <c r="V50" s="70"/>
      <c r="W50" s="70"/>
      <c r="X50" s="49"/>
      <c r="Y50" s="49">
        <v>16</v>
      </c>
      <c r="Z50" s="76">
        <v>8</v>
      </c>
      <c r="AA50" s="49">
        <v>530</v>
      </c>
      <c r="AB50" s="49"/>
      <c r="AC50" s="200" t="s">
        <v>81</v>
      </c>
      <c r="AD50" s="201"/>
      <c r="AE50" s="201"/>
      <c r="AF50" s="201"/>
      <c r="AG50" s="201"/>
      <c r="AH50" s="202"/>
    </row>
    <row r="51" spans="1:34" ht="12.75" customHeight="1">
      <c r="A51" s="68">
        <v>42881</v>
      </c>
      <c r="B51" s="4">
        <v>3</v>
      </c>
      <c r="C51" s="4">
        <v>8</v>
      </c>
      <c r="D51" s="34">
        <v>121.44</v>
      </c>
      <c r="E51" s="37">
        <v>4</v>
      </c>
      <c r="F51" s="37">
        <v>9</v>
      </c>
      <c r="G51" s="34">
        <v>157.32</v>
      </c>
      <c r="H51" s="4">
        <v>4</v>
      </c>
      <c r="I51" s="4">
        <v>5</v>
      </c>
      <c r="J51" s="3">
        <v>88.51</v>
      </c>
      <c r="K51" s="3">
        <v>278.76</v>
      </c>
      <c r="L51" s="60">
        <v>22.08</v>
      </c>
      <c r="M51" s="61">
        <v>23.38</v>
      </c>
      <c r="N51" s="49">
        <v>45</v>
      </c>
      <c r="O51" s="71"/>
      <c r="P51" s="63"/>
      <c r="Q51" s="78"/>
      <c r="R51" s="78"/>
      <c r="S51" s="78"/>
      <c r="T51" s="78"/>
      <c r="U51" s="78"/>
      <c r="V51" s="70"/>
      <c r="W51" s="70"/>
      <c r="X51" s="49"/>
      <c r="Y51" s="49">
        <v>16</v>
      </c>
      <c r="Z51" s="76">
        <v>8</v>
      </c>
      <c r="AA51" s="49">
        <v>500</v>
      </c>
      <c r="AB51" s="49"/>
      <c r="AC51" s="200" t="s">
        <v>81</v>
      </c>
      <c r="AD51" s="201"/>
      <c r="AE51" s="201"/>
      <c r="AF51" s="201"/>
      <c r="AG51" s="201"/>
      <c r="AH51" s="202"/>
    </row>
    <row r="52" spans="1:34" ht="12.75" customHeight="1">
      <c r="A52" s="68">
        <v>42882</v>
      </c>
      <c r="B52" s="4">
        <v>4</v>
      </c>
      <c r="C52" s="4">
        <v>4</v>
      </c>
      <c r="D52" s="34">
        <v>143.52000000000001</v>
      </c>
      <c r="E52" s="37">
        <v>4</v>
      </c>
      <c r="F52" s="37">
        <v>9</v>
      </c>
      <c r="G52" s="34">
        <v>157.32</v>
      </c>
      <c r="H52" s="4">
        <v>6</v>
      </c>
      <c r="I52" s="4">
        <v>0</v>
      </c>
      <c r="J52" s="3">
        <v>120.24</v>
      </c>
      <c r="K52" s="3">
        <v>300.83999999999997</v>
      </c>
      <c r="L52" s="60">
        <v>22.08</v>
      </c>
      <c r="M52" s="61">
        <v>31.73</v>
      </c>
      <c r="N52" s="49">
        <v>40</v>
      </c>
      <c r="O52" s="71"/>
      <c r="P52" s="70"/>
      <c r="Q52" s="78"/>
      <c r="R52" s="79"/>
      <c r="S52" s="78"/>
      <c r="T52" s="78"/>
      <c r="U52" s="78"/>
      <c r="V52" s="70"/>
      <c r="W52" s="70"/>
      <c r="X52" s="49"/>
      <c r="Y52" s="49">
        <v>16</v>
      </c>
      <c r="Z52" s="76">
        <v>8</v>
      </c>
      <c r="AA52" s="49">
        <v>420</v>
      </c>
      <c r="AB52" s="49"/>
      <c r="AC52" s="200" t="s">
        <v>83</v>
      </c>
      <c r="AD52" s="201"/>
      <c r="AE52" s="201"/>
      <c r="AF52" s="201"/>
      <c r="AG52" s="201"/>
      <c r="AH52" s="202"/>
    </row>
    <row r="53" spans="1:34" ht="12.75" customHeight="1">
      <c r="A53" s="68">
        <v>42883</v>
      </c>
      <c r="B53" s="4">
        <v>4</v>
      </c>
      <c r="C53" s="4">
        <v>9</v>
      </c>
      <c r="D53" s="34">
        <v>157.32</v>
      </c>
      <c r="E53" s="37">
        <v>4</v>
      </c>
      <c r="F53" s="37">
        <v>9</v>
      </c>
      <c r="G53" s="34">
        <v>157.32</v>
      </c>
      <c r="H53" s="4">
        <v>7</v>
      </c>
      <c r="I53" s="4">
        <v>3</v>
      </c>
      <c r="J53" s="3">
        <v>145.29</v>
      </c>
      <c r="K53" s="3">
        <v>314.64</v>
      </c>
      <c r="L53" s="60">
        <v>13.8</v>
      </c>
      <c r="M53" s="61">
        <v>25.05</v>
      </c>
      <c r="N53" s="49">
        <v>31</v>
      </c>
      <c r="O53" s="71"/>
      <c r="P53" s="70"/>
      <c r="Q53" s="78"/>
      <c r="R53" s="79"/>
      <c r="S53" s="78"/>
      <c r="T53" s="78"/>
      <c r="U53" s="78"/>
      <c r="V53" s="70"/>
      <c r="W53" s="70"/>
      <c r="X53" s="49"/>
      <c r="Y53" s="49">
        <v>16</v>
      </c>
      <c r="Z53" s="76">
        <v>8</v>
      </c>
      <c r="AA53" s="49">
        <v>275</v>
      </c>
      <c r="AB53" s="49"/>
      <c r="AC53" s="200" t="s">
        <v>83</v>
      </c>
      <c r="AD53" s="201"/>
      <c r="AE53" s="201"/>
      <c r="AF53" s="201"/>
      <c r="AG53" s="201"/>
      <c r="AH53" s="202"/>
    </row>
    <row r="54" spans="1:34" ht="12.75" customHeight="1">
      <c r="A54" s="68">
        <v>42884</v>
      </c>
      <c r="B54" s="4">
        <v>4</v>
      </c>
      <c r="C54" s="4">
        <v>9</v>
      </c>
      <c r="D54" s="34">
        <v>157.32</v>
      </c>
      <c r="E54" s="37">
        <v>4</v>
      </c>
      <c r="F54" s="37">
        <v>9</v>
      </c>
      <c r="G54" s="34">
        <v>157.32</v>
      </c>
      <c r="H54" s="4">
        <v>7</v>
      </c>
      <c r="I54" s="4">
        <v>3</v>
      </c>
      <c r="J54" s="3">
        <v>145.29</v>
      </c>
      <c r="K54" s="3">
        <v>314.64</v>
      </c>
      <c r="L54" s="60">
        <v>0</v>
      </c>
      <c r="M54" s="61">
        <v>0</v>
      </c>
      <c r="N54" s="49">
        <v>10</v>
      </c>
      <c r="O54" s="71"/>
      <c r="P54" s="63"/>
      <c r="Q54" s="78"/>
      <c r="R54" s="78"/>
      <c r="S54" s="78"/>
      <c r="T54" s="78"/>
      <c r="U54" s="78"/>
      <c r="V54" s="70"/>
      <c r="W54" s="70"/>
      <c r="X54" s="49"/>
      <c r="Y54" s="49">
        <v>16</v>
      </c>
      <c r="Z54" s="76">
        <v>8</v>
      </c>
      <c r="AA54" s="49">
        <v>75</v>
      </c>
      <c r="AB54" s="49"/>
      <c r="AC54" s="200" t="s">
        <v>84</v>
      </c>
      <c r="AD54" s="201"/>
      <c r="AE54" s="201"/>
      <c r="AF54" s="201"/>
      <c r="AG54" s="201"/>
      <c r="AH54" s="202"/>
    </row>
    <row r="55" spans="1:34" ht="12.75" customHeight="1">
      <c r="A55" s="68">
        <v>42885</v>
      </c>
      <c r="B55" s="4">
        <v>4</v>
      </c>
      <c r="C55" s="4">
        <v>9</v>
      </c>
      <c r="D55" s="34">
        <v>157.32</v>
      </c>
      <c r="E55" s="37">
        <v>4</v>
      </c>
      <c r="F55" s="37">
        <v>9</v>
      </c>
      <c r="G55" s="34">
        <v>157.32</v>
      </c>
      <c r="H55" s="4">
        <v>7</v>
      </c>
      <c r="I55" s="4">
        <v>4</v>
      </c>
      <c r="J55" s="3">
        <v>146.96</v>
      </c>
      <c r="K55" s="3">
        <v>314.64</v>
      </c>
      <c r="L55" s="60">
        <v>0</v>
      </c>
      <c r="M55" s="61">
        <v>1.67</v>
      </c>
      <c r="N55" s="49">
        <v>0</v>
      </c>
      <c r="O55" s="71"/>
      <c r="P55" s="63"/>
      <c r="Q55" s="78"/>
      <c r="R55" s="78"/>
      <c r="S55" s="78"/>
      <c r="T55" s="78"/>
      <c r="U55" s="78"/>
      <c r="V55" s="70"/>
      <c r="W55" s="70"/>
      <c r="X55" s="49"/>
      <c r="Y55" s="49">
        <v>16</v>
      </c>
      <c r="Z55" s="52">
        <v>8</v>
      </c>
      <c r="AA55" s="49">
        <v>5</v>
      </c>
      <c r="AB55" s="49"/>
      <c r="AC55" s="200" t="s">
        <v>85</v>
      </c>
      <c r="AD55" s="201"/>
      <c r="AE55" s="201"/>
      <c r="AF55" s="201"/>
      <c r="AG55" s="201"/>
      <c r="AH55" s="202"/>
    </row>
    <row r="56" spans="1:34" ht="12.75" customHeight="1">
      <c r="A56" s="68">
        <v>42886</v>
      </c>
      <c r="B56" s="4">
        <v>4</v>
      </c>
      <c r="C56" s="4">
        <v>9</v>
      </c>
      <c r="D56" s="34">
        <v>157.32</v>
      </c>
      <c r="E56" s="37">
        <v>4</v>
      </c>
      <c r="F56" s="37">
        <v>9</v>
      </c>
      <c r="G56" s="34">
        <v>157.32</v>
      </c>
      <c r="H56" s="48">
        <v>7</v>
      </c>
      <c r="I56" s="4">
        <v>4</v>
      </c>
      <c r="J56" s="3">
        <v>146.96</v>
      </c>
      <c r="K56" s="3">
        <v>314.64</v>
      </c>
      <c r="L56" s="60">
        <v>0</v>
      </c>
      <c r="M56" s="61">
        <v>0</v>
      </c>
      <c r="N56" s="49">
        <v>0</v>
      </c>
      <c r="O56" s="75"/>
      <c r="P56" s="64"/>
      <c r="Q56" s="80"/>
      <c r="R56" s="80"/>
      <c r="S56" s="80"/>
      <c r="T56" s="80"/>
      <c r="U56" s="80"/>
      <c r="V56" s="74"/>
      <c r="W56" s="74"/>
      <c r="X56" s="49"/>
      <c r="Y56" s="49">
        <v>16</v>
      </c>
      <c r="Z56" s="52">
        <v>8</v>
      </c>
      <c r="AA56" s="49">
        <v>20</v>
      </c>
      <c r="AB56" s="49"/>
      <c r="AC56" s="200" t="s">
        <v>86</v>
      </c>
      <c r="AD56" s="201"/>
      <c r="AE56" s="201"/>
      <c r="AF56" s="201"/>
      <c r="AG56" s="201"/>
      <c r="AH56" s="202"/>
    </row>
    <row r="57" spans="1:34" ht="12.75" customHeight="1">
      <c r="A57" s="68">
        <v>42887</v>
      </c>
      <c r="B57" s="48">
        <v>9</v>
      </c>
      <c r="C57" s="4">
        <v>1</v>
      </c>
      <c r="D57" s="34">
        <v>300.83999999999997</v>
      </c>
      <c r="E57" s="37">
        <v>4</v>
      </c>
      <c r="F57" s="37">
        <v>9</v>
      </c>
      <c r="G57" s="34">
        <v>157.32</v>
      </c>
      <c r="H57" s="48">
        <v>0</v>
      </c>
      <c r="I57" s="4">
        <v>0</v>
      </c>
      <c r="J57" s="3">
        <v>0</v>
      </c>
      <c r="K57" s="3">
        <v>458.16</v>
      </c>
      <c r="L57" s="60">
        <v>143.52000000000001</v>
      </c>
      <c r="M57" s="61">
        <v>0</v>
      </c>
      <c r="N57" s="49">
        <v>0</v>
      </c>
      <c r="O57" s="66"/>
      <c r="P57" s="65"/>
      <c r="Q57" s="81"/>
      <c r="R57" s="82"/>
      <c r="S57" s="81"/>
      <c r="T57" s="81"/>
      <c r="U57" s="81"/>
      <c r="V57" s="53"/>
      <c r="W57" s="65"/>
      <c r="X57" s="49"/>
      <c r="Y57" s="49">
        <v>16</v>
      </c>
      <c r="Z57" s="52">
        <v>8</v>
      </c>
      <c r="AA57" s="49">
        <v>135</v>
      </c>
      <c r="AB57" s="49"/>
      <c r="AC57" s="200" t="s">
        <v>87</v>
      </c>
      <c r="AD57" s="201"/>
      <c r="AE57" s="201"/>
      <c r="AF57" s="201"/>
      <c r="AG57" s="201"/>
      <c r="AH57" s="202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289.05</v>
      </c>
      <c r="M58" s="46">
        <f>SUM(M27:M57)</f>
        <v>108.55</v>
      </c>
      <c r="N58" s="47">
        <f>SUM(N27:N57)</f>
        <v>126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SUM('April 2017'!L59)</f>
        <v>0</v>
      </c>
      <c r="M59" s="46">
        <f>SUM('April 2017'!M59)</f>
        <v>0</v>
      </c>
      <c r="N59" s="46">
        <f>SUM('April 2017'!N59)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289.05</v>
      </c>
      <c r="M60" s="46">
        <f>(M59+M58)</f>
        <v>108.55</v>
      </c>
      <c r="N60" s="46">
        <f>(N59+N58)</f>
        <v>126</v>
      </c>
    </row>
    <row r="61" spans="1:34">
      <c r="F61" s="1" t="s">
        <v>75</v>
      </c>
    </row>
    <row r="65" spans="1:1">
      <c r="A65" s="1" t="s">
        <v>66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8" zoomScale="80" zoomScaleNormal="80" workbookViewId="0">
      <selection activeCell="A28" sqref="A28:A56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129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29"/>
      <c r="AG25" s="129"/>
      <c r="AH25" s="129"/>
      <c r="AI25" s="129"/>
      <c r="AJ25" s="129"/>
      <c r="AK25" s="13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43617</v>
      </c>
      <c r="B27" s="4">
        <v>3</v>
      </c>
      <c r="C27" s="34">
        <v>3</v>
      </c>
      <c r="D27" s="4">
        <f>(B27*12+C27)*1.67</f>
        <v>65.13</v>
      </c>
      <c r="E27" s="4">
        <v>5</v>
      </c>
      <c r="F27" s="34">
        <v>0</v>
      </c>
      <c r="G27" s="48">
        <f>(E27*12+F27)*1.67</f>
        <v>100.19999999999999</v>
      </c>
      <c r="H27" s="4">
        <v>11</v>
      </c>
      <c r="I27" s="3">
        <v>4</v>
      </c>
      <c r="J27" s="3">
        <f>(H27*12+I27)*1.67</f>
        <v>227.12</v>
      </c>
      <c r="K27" s="52">
        <v>7</v>
      </c>
      <c r="L27" s="61">
        <v>7</v>
      </c>
      <c r="M27" s="49">
        <f>(K27*12+L27)*1.67</f>
        <v>151.97</v>
      </c>
      <c r="N27" s="103">
        <f>D27+G27+J27</f>
        <v>392.45</v>
      </c>
      <c r="O27" s="52">
        <v>23.38</v>
      </c>
      <c r="P27" s="77">
        <v>46.76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580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43618</v>
      </c>
      <c r="B28" s="4">
        <v>3</v>
      </c>
      <c r="C28" s="4">
        <v>3</v>
      </c>
      <c r="D28" s="34">
        <f t="shared" ref="D28:D41" si="0">(B28*12+C28)*1.67</f>
        <v>65.13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11</v>
      </c>
      <c r="I28" s="4">
        <v>4</v>
      </c>
      <c r="J28" s="34">
        <f t="shared" ref="J28:J41" si="2">(H28*12+I28)*1.67</f>
        <v>227.12</v>
      </c>
      <c r="K28" s="48">
        <v>9</v>
      </c>
      <c r="L28" s="4">
        <v>10</v>
      </c>
      <c r="M28" s="3">
        <f t="shared" ref="M28:M41" si="3">(K28*12+L28)*1.67</f>
        <v>197.06</v>
      </c>
      <c r="N28" s="3">
        <f t="shared" ref="N28:N57" si="4">D28+G28+J28</f>
        <v>419.16999999999996</v>
      </c>
      <c r="O28" s="60">
        <v>26.72</v>
      </c>
      <c r="P28" s="61">
        <v>45.09</v>
      </c>
      <c r="Q28" s="49">
        <v>47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55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43619</v>
      </c>
      <c r="B29" s="36">
        <v>3</v>
      </c>
      <c r="C29" s="36">
        <v>3</v>
      </c>
      <c r="D29" s="34">
        <f t="shared" si="0"/>
        <v>65.13</v>
      </c>
      <c r="E29" s="37">
        <v>6</v>
      </c>
      <c r="F29" s="37">
        <v>9</v>
      </c>
      <c r="G29" s="34">
        <f t="shared" si="1"/>
        <v>135.26999999999998</v>
      </c>
      <c r="H29" s="37">
        <v>11</v>
      </c>
      <c r="I29" s="37">
        <v>4</v>
      </c>
      <c r="J29" s="34">
        <f t="shared" si="2"/>
        <v>227.12</v>
      </c>
      <c r="K29" s="4">
        <v>12</v>
      </c>
      <c r="L29" s="4">
        <v>4</v>
      </c>
      <c r="M29" s="3">
        <f t="shared" si="3"/>
        <v>247.16</v>
      </c>
      <c r="N29" s="3">
        <f t="shared" si="4"/>
        <v>427.52</v>
      </c>
      <c r="O29" s="60">
        <v>8.35</v>
      </c>
      <c r="P29" s="61">
        <v>50.1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355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43620</v>
      </c>
      <c r="B30" s="36">
        <v>3</v>
      </c>
      <c r="C30" s="36">
        <v>3</v>
      </c>
      <c r="D30" s="34">
        <f t="shared" si="0"/>
        <v>65.13</v>
      </c>
      <c r="E30" s="37">
        <v>9</v>
      </c>
      <c r="F30" s="37">
        <v>3</v>
      </c>
      <c r="G30" s="34">
        <f t="shared" si="1"/>
        <v>185.37</v>
      </c>
      <c r="H30" s="37">
        <v>11</v>
      </c>
      <c r="I30" s="37">
        <v>4</v>
      </c>
      <c r="J30" s="34">
        <f t="shared" si="2"/>
        <v>227.12</v>
      </c>
      <c r="K30" s="4">
        <v>7</v>
      </c>
      <c r="L30" s="4">
        <v>0</v>
      </c>
      <c r="M30" s="3">
        <f t="shared" si="3"/>
        <v>140.28</v>
      </c>
      <c r="N30" s="3">
        <f t="shared" si="4"/>
        <v>477.62</v>
      </c>
      <c r="O30" s="60">
        <v>50.1</v>
      </c>
      <c r="P30" s="61">
        <v>33.08</v>
      </c>
      <c r="Q30" s="49">
        <v>0</v>
      </c>
      <c r="R30" s="73"/>
      <c r="S30" s="49"/>
      <c r="T30" s="78"/>
      <c r="U30" s="78"/>
      <c r="V30" s="78"/>
      <c r="W30" s="78"/>
      <c r="X30" s="78"/>
      <c r="Y30" s="70">
        <v>423329</v>
      </c>
      <c r="Z30" s="49">
        <v>140</v>
      </c>
      <c r="AA30" s="49"/>
      <c r="AB30" s="52"/>
      <c r="AC30" s="76"/>
      <c r="AD30" s="49">
        <v>25</v>
      </c>
      <c r="AE30" s="49">
        <v>615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43621</v>
      </c>
      <c r="B31" s="36">
        <v>3</v>
      </c>
      <c r="C31" s="36">
        <v>3</v>
      </c>
      <c r="D31" s="34">
        <f t="shared" si="0"/>
        <v>65.13</v>
      </c>
      <c r="E31" s="37">
        <v>10</v>
      </c>
      <c r="F31" s="37">
        <v>6</v>
      </c>
      <c r="G31" s="34">
        <f t="shared" si="1"/>
        <v>210.42</v>
      </c>
      <c r="H31" s="37">
        <v>11</v>
      </c>
      <c r="I31" s="37">
        <v>4</v>
      </c>
      <c r="J31" s="34">
        <f t="shared" si="2"/>
        <v>227.12</v>
      </c>
      <c r="K31" s="4">
        <v>9</v>
      </c>
      <c r="L31" s="4">
        <v>5</v>
      </c>
      <c r="M31" s="3">
        <f>(K31*12+L31)*1.67</f>
        <v>188.70999999999998</v>
      </c>
      <c r="N31" s="3">
        <f t="shared" si="4"/>
        <v>502.66999999999996</v>
      </c>
      <c r="O31" s="60">
        <v>25.05</v>
      </c>
      <c r="P31" s="61">
        <v>48.43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300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43622</v>
      </c>
      <c r="B32" s="36">
        <v>3</v>
      </c>
      <c r="C32" s="36">
        <v>3</v>
      </c>
      <c r="D32" s="34">
        <f t="shared" si="0"/>
        <v>65.13</v>
      </c>
      <c r="E32" s="37">
        <v>12</v>
      </c>
      <c r="F32" s="37">
        <v>0</v>
      </c>
      <c r="G32" s="34">
        <f t="shared" si="1"/>
        <v>240.48</v>
      </c>
      <c r="H32" s="4">
        <v>2</v>
      </c>
      <c r="I32" s="37">
        <v>1</v>
      </c>
      <c r="J32" s="34">
        <f t="shared" si="2"/>
        <v>41.75</v>
      </c>
      <c r="K32" s="4">
        <v>10</v>
      </c>
      <c r="L32" s="4">
        <v>3</v>
      </c>
      <c r="M32" s="3">
        <f t="shared" si="3"/>
        <v>205.41</v>
      </c>
      <c r="N32" s="3">
        <f t="shared" si="4"/>
        <v>347.36</v>
      </c>
      <c r="O32" s="60">
        <v>30.06</v>
      </c>
      <c r="P32" s="61">
        <v>16.7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155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43623</v>
      </c>
      <c r="B33" s="4">
        <v>3</v>
      </c>
      <c r="C33" s="4">
        <v>3</v>
      </c>
      <c r="D33" s="34">
        <f t="shared" si="0"/>
        <v>65.13</v>
      </c>
      <c r="E33" s="37">
        <v>12</v>
      </c>
      <c r="F33" s="37">
        <v>0</v>
      </c>
      <c r="G33" s="34">
        <f t="shared" si="1"/>
        <v>240.48</v>
      </c>
      <c r="H33" s="37">
        <v>4</v>
      </c>
      <c r="I33" s="37">
        <v>1</v>
      </c>
      <c r="J33" s="34">
        <f t="shared" si="2"/>
        <v>81.83</v>
      </c>
      <c r="K33" s="4">
        <v>4</v>
      </c>
      <c r="L33" s="4">
        <v>10</v>
      </c>
      <c r="M33" s="3">
        <f>(K33*12+L33)*1.67</f>
        <v>96.86</v>
      </c>
      <c r="N33" s="3">
        <f t="shared" si="4"/>
        <v>387.44</v>
      </c>
      <c r="O33" s="60">
        <v>40.08</v>
      </c>
      <c r="P33" s="61">
        <v>31.45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450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43624</v>
      </c>
      <c r="B34" s="4">
        <v>3</v>
      </c>
      <c r="C34" s="4">
        <v>3</v>
      </c>
      <c r="D34" s="34">
        <f t="shared" si="0"/>
        <v>65.13</v>
      </c>
      <c r="E34" s="37">
        <v>12</v>
      </c>
      <c r="F34" s="37">
        <v>0</v>
      </c>
      <c r="G34" s="34">
        <f t="shared" si="1"/>
        <v>240.48</v>
      </c>
      <c r="H34" s="37">
        <v>6</v>
      </c>
      <c r="I34" s="37">
        <v>2</v>
      </c>
      <c r="J34" s="34">
        <f t="shared" si="2"/>
        <v>123.58</v>
      </c>
      <c r="K34" s="4">
        <v>6</v>
      </c>
      <c r="L34" s="4">
        <v>4</v>
      </c>
      <c r="M34" s="3">
        <f t="shared" si="3"/>
        <v>126.91999999999999</v>
      </c>
      <c r="N34" s="3">
        <f t="shared" si="4"/>
        <v>429.19</v>
      </c>
      <c r="O34" s="60">
        <v>41.75</v>
      </c>
      <c r="P34" s="61">
        <v>30.06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520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43625</v>
      </c>
      <c r="B35" s="4">
        <v>3</v>
      </c>
      <c r="C35" s="4">
        <v>3</v>
      </c>
      <c r="D35" s="34">
        <f t="shared" si="0"/>
        <v>65.13</v>
      </c>
      <c r="E35" s="37">
        <v>12</v>
      </c>
      <c r="F35" s="37">
        <v>0</v>
      </c>
      <c r="G35" s="34">
        <f t="shared" si="1"/>
        <v>240.48</v>
      </c>
      <c r="H35" s="37">
        <v>8</v>
      </c>
      <c r="I35" s="37">
        <v>5</v>
      </c>
      <c r="J35" s="34">
        <f t="shared" si="2"/>
        <v>168.67</v>
      </c>
      <c r="K35" s="4">
        <v>7</v>
      </c>
      <c r="L35" s="4">
        <v>11</v>
      </c>
      <c r="M35" s="3">
        <f t="shared" si="3"/>
        <v>158.65</v>
      </c>
      <c r="N35" s="3">
        <f t="shared" si="4"/>
        <v>474.28</v>
      </c>
      <c r="O35" s="60">
        <v>45.09</v>
      </c>
      <c r="P35" s="61">
        <v>31.73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620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43626</v>
      </c>
      <c r="B36" s="4">
        <v>3</v>
      </c>
      <c r="C36" s="4">
        <v>3</v>
      </c>
      <c r="D36" s="34">
        <f t="shared" si="0"/>
        <v>65.13</v>
      </c>
      <c r="E36" s="37">
        <v>12</v>
      </c>
      <c r="F36" s="37">
        <v>0</v>
      </c>
      <c r="G36" s="34">
        <f t="shared" si="1"/>
        <v>240.48</v>
      </c>
      <c r="H36" s="37">
        <v>10</v>
      </c>
      <c r="I36" s="37">
        <v>3</v>
      </c>
      <c r="J36" s="34">
        <f t="shared" si="2"/>
        <v>205.41</v>
      </c>
      <c r="K36" s="4">
        <v>9</v>
      </c>
      <c r="L36" s="4">
        <v>4</v>
      </c>
      <c r="M36" s="3">
        <f t="shared" si="3"/>
        <v>187.04</v>
      </c>
      <c r="N36" s="3">
        <f t="shared" si="4"/>
        <v>511.02</v>
      </c>
      <c r="O36" s="60">
        <v>36.74</v>
      </c>
      <c r="P36" s="61">
        <v>28.39</v>
      </c>
      <c r="Q36" s="49">
        <v>25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335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43627</v>
      </c>
      <c r="B37" s="4">
        <v>3</v>
      </c>
      <c r="C37" s="4">
        <v>3</v>
      </c>
      <c r="D37" s="34">
        <f t="shared" si="0"/>
        <v>65.13</v>
      </c>
      <c r="E37" s="37">
        <v>9</v>
      </c>
      <c r="F37" s="37">
        <v>8</v>
      </c>
      <c r="G37" s="34">
        <f t="shared" si="1"/>
        <v>193.72</v>
      </c>
      <c r="H37" s="37">
        <v>11</v>
      </c>
      <c r="I37" s="37">
        <v>10</v>
      </c>
      <c r="J37" s="34">
        <f t="shared" si="2"/>
        <v>237.14</v>
      </c>
      <c r="K37" s="4">
        <v>10</v>
      </c>
      <c r="L37" s="4">
        <v>8</v>
      </c>
      <c r="M37" s="3">
        <f t="shared" si="3"/>
        <v>213.76</v>
      </c>
      <c r="N37" s="3">
        <f t="shared" si="4"/>
        <v>495.99</v>
      </c>
      <c r="O37" s="60">
        <v>31.73</v>
      </c>
      <c r="P37" s="61">
        <v>26.72</v>
      </c>
      <c r="Q37" s="49">
        <v>27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160</v>
      </c>
      <c r="AF37" s="200" t="s">
        <v>130</v>
      </c>
      <c r="AG37" s="201"/>
      <c r="AH37" s="201"/>
      <c r="AI37" s="201"/>
      <c r="AJ37" s="201"/>
      <c r="AK37" s="202"/>
    </row>
    <row r="38" spans="1:37" ht="12.75" customHeight="1">
      <c r="A38" s="118">
        <v>43628</v>
      </c>
      <c r="B38" s="4">
        <v>4</v>
      </c>
      <c r="C38" s="4">
        <v>8</v>
      </c>
      <c r="D38" s="34">
        <f t="shared" si="0"/>
        <v>93.52</v>
      </c>
      <c r="E38" s="37">
        <v>9</v>
      </c>
      <c r="F38" s="37">
        <v>8</v>
      </c>
      <c r="G38" s="34">
        <f t="shared" si="1"/>
        <v>193.72</v>
      </c>
      <c r="H38" s="37">
        <v>6</v>
      </c>
      <c r="I38" s="37">
        <v>9</v>
      </c>
      <c r="J38" s="34">
        <f t="shared" si="2"/>
        <v>135.26999999999998</v>
      </c>
      <c r="K38" s="4">
        <v>6</v>
      </c>
      <c r="L38" s="4">
        <v>1</v>
      </c>
      <c r="M38" s="3">
        <f t="shared" si="3"/>
        <v>121.91</v>
      </c>
      <c r="N38" s="3">
        <f t="shared" si="4"/>
        <v>422.51</v>
      </c>
      <c r="O38" s="60">
        <v>28.39</v>
      </c>
      <c r="P38" s="61">
        <v>31.73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300</v>
      </c>
      <c r="AF38" s="200" t="s">
        <v>131</v>
      </c>
      <c r="AG38" s="201"/>
      <c r="AH38" s="201"/>
      <c r="AI38" s="201"/>
      <c r="AJ38" s="201"/>
      <c r="AK38" s="202"/>
    </row>
    <row r="39" spans="1:37" ht="12.75" customHeight="1">
      <c r="A39" s="118">
        <v>43629</v>
      </c>
      <c r="B39" s="4">
        <v>5</v>
      </c>
      <c r="C39" s="4">
        <v>6</v>
      </c>
      <c r="D39" s="34">
        <f t="shared" si="0"/>
        <v>110.22</v>
      </c>
      <c r="E39" s="37">
        <v>9</v>
      </c>
      <c r="F39" s="37">
        <v>8</v>
      </c>
      <c r="G39" s="34">
        <f t="shared" si="1"/>
        <v>193.72</v>
      </c>
      <c r="H39" s="37">
        <v>6</v>
      </c>
      <c r="I39" s="37">
        <v>9</v>
      </c>
      <c r="J39" s="34">
        <f t="shared" si="2"/>
        <v>135.26999999999998</v>
      </c>
      <c r="K39" s="4">
        <v>8</v>
      </c>
      <c r="L39" s="4">
        <v>5</v>
      </c>
      <c r="M39" s="3">
        <f t="shared" si="3"/>
        <v>168.67</v>
      </c>
      <c r="N39" s="3">
        <f t="shared" si="4"/>
        <v>439.21</v>
      </c>
      <c r="O39" s="60">
        <v>16.7</v>
      </c>
      <c r="P39" s="61">
        <v>46.76</v>
      </c>
      <c r="Q39" s="49">
        <v>35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60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43630</v>
      </c>
      <c r="B40" s="4">
        <v>5</v>
      </c>
      <c r="C40" s="4">
        <v>10</v>
      </c>
      <c r="D40" s="34">
        <f t="shared" si="0"/>
        <v>116.89999999999999</v>
      </c>
      <c r="E40" s="37">
        <v>9</v>
      </c>
      <c r="F40" s="37">
        <v>8</v>
      </c>
      <c r="G40" s="34">
        <f t="shared" si="1"/>
        <v>193.72</v>
      </c>
      <c r="H40" s="37">
        <v>6</v>
      </c>
      <c r="I40" s="37">
        <v>9</v>
      </c>
      <c r="J40" s="34">
        <f t="shared" si="2"/>
        <v>135.26999999999998</v>
      </c>
      <c r="K40" s="4">
        <v>11</v>
      </c>
      <c r="L40" s="4">
        <v>7</v>
      </c>
      <c r="M40" s="3">
        <f t="shared" si="3"/>
        <v>232.13</v>
      </c>
      <c r="N40" s="3">
        <f t="shared" si="4"/>
        <v>445.89</v>
      </c>
      <c r="O40" s="60">
        <v>6.68</v>
      </c>
      <c r="P40" s="61">
        <v>63.46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375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43631</v>
      </c>
      <c r="B41" s="4">
        <v>7</v>
      </c>
      <c r="C41" s="4">
        <v>7</v>
      </c>
      <c r="D41" s="34">
        <f t="shared" si="0"/>
        <v>151.97</v>
      </c>
      <c r="E41" s="37">
        <v>9</v>
      </c>
      <c r="F41" s="37">
        <v>8</v>
      </c>
      <c r="G41" s="34">
        <f t="shared" si="1"/>
        <v>193.72</v>
      </c>
      <c r="H41" s="37">
        <v>6</v>
      </c>
      <c r="I41" s="37">
        <v>9</v>
      </c>
      <c r="J41" s="34">
        <f t="shared" si="2"/>
        <v>135.26999999999998</v>
      </c>
      <c r="K41" s="4">
        <v>6</v>
      </c>
      <c r="L41" s="4">
        <v>9</v>
      </c>
      <c r="M41" s="3">
        <f t="shared" si="3"/>
        <v>135.26999999999998</v>
      </c>
      <c r="N41" s="3">
        <f t="shared" si="4"/>
        <v>480.96</v>
      </c>
      <c r="O41" s="60">
        <v>35.07</v>
      </c>
      <c r="P41" s="61">
        <v>43.14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600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43632</v>
      </c>
      <c r="B42" s="4">
        <v>8</v>
      </c>
      <c r="C42" s="4">
        <v>5</v>
      </c>
      <c r="D42" s="34">
        <f>(B42*12+C42)*1.67</f>
        <v>168.67</v>
      </c>
      <c r="E42" s="37">
        <v>1</v>
      </c>
      <c r="F42" s="37">
        <v>3</v>
      </c>
      <c r="G42" s="34">
        <f>(E42*12+F42)*1.67</f>
        <v>25.049999999999997</v>
      </c>
      <c r="H42" s="37">
        <v>6</v>
      </c>
      <c r="I42" s="37">
        <v>9</v>
      </c>
      <c r="J42" s="34">
        <f>(H42*12+I42)*1.67</f>
        <v>135.26999999999998</v>
      </c>
      <c r="K42" s="4">
        <v>8</v>
      </c>
      <c r="L42" s="4">
        <v>10</v>
      </c>
      <c r="M42" s="3">
        <f>(K42*12+L42)*1.67</f>
        <v>177.01999999999998</v>
      </c>
      <c r="N42" s="3">
        <f t="shared" si="4"/>
        <v>328.98999999999995</v>
      </c>
      <c r="O42" s="60">
        <v>16.7</v>
      </c>
      <c r="P42" s="61">
        <v>41.75</v>
      </c>
      <c r="Q42" s="49">
        <v>49</v>
      </c>
      <c r="R42" s="71">
        <v>43632</v>
      </c>
      <c r="S42" s="49">
        <v>2334390</v>
      </c>
      <c r="T42" s="78">
        <v>9</v>
      </c>
      <c r="U42" s="78">
        <v>7</v>
      </c>
      <c r="V42" s="78">
        <v>1</v>
      </c>
      <c r="W42" s="78">
        <v>3</v>
      </c>
      <c r="X42" s="78">
        <v>167</v>
      </c>
      <c r="Y42" s="49"/>
      <c r="Z42" s="49"/>
      <c r="AA42" s="49"/>
      <c r="AB42" s="49"/>
      <c r="AC42" s="76"/>
      <c r="AD42" s="49">
        <v>25</v>
      </c>
      <c r="AE42" s="49">
        <v>35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43633</v>
      </c>
      <c r="B43" s="4">
        <v>8</v>
      </c>
      <c r="C43" s="4">
        <v>8</v>
      </c>
      <c r="D43" s="34">
        <f t="shared" ref="D43:D57" si="5">(B43*12+C43)*1.67</f>
        <v>173.68</v>
      </c>
      <c r="E43" s="37">
        <v>1</v>
      </c>
      <c r="F43" s="37">
        <v>3</v>
      </c>
      <c r="G43" s="34">
        <f t="shared" ref="G43:G57" si="6">(E43*12+F43)*1.67</f>
        <v>25.049999999999997</v>
      </c>
      <c r="H43" s="37">
        <v>6</v>
      </c>
      <c r="I43" s="37">
        <v>9</v>
      </c>
      <c r="J43" s="34">
        <f t="shared" ref="J43:J57" si="7">(H43*12+I43)*1.67</f>
        <v>135.26999999999998</v>
      </c>
      <c r="K43" s="4">
        <v>11</v>
      </c>
      <c r="L43" s="4">
        <v>6</v>
      </c>
      <c r="M43" s="3">
        <f t="shared" ref="M43:M57" si="8">(K43*12+L43)*1.67</f>
        <v>230.45999999999998</v>
      </c>
      <c r="N43" s="3">
        <f t="shared" si="4"/>
        <v>334</v>
      </c>
      <c r="O43" s="60">
        <v>5.01</v>
      </c>
      <c r="P43" s="61">
        <v>53.44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375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43634</v>
      </c>
      <c r="B44" s="4">
        <v>10</v>
      </c>
      <c r="C44" s="4">
        <v>1</v>
      </c>
      <c r="D44" s="34">
        <f t="shared" si="5"/>
        <v>202.07</v>
      </c>
      <c r="E44" s="37">
        <v>1</v>
      </c>
      <c r="F44" s="37">
        <v>3</v>
      </c>
      <c r="G44" s="34">
        <f t="shared" si="6"/>
        <v>25.049999999999997</v>
      </c>
      <c r="H44" s="37">
        <v>6</v>
      </c>
      <c r="I44" s="37">
        <v>9</v>
      </c>
      <c r="J44" s="34">
        <f t="shared" si="7"/>
        <v>135.26999999999998</v>
      </c>
      <c r="K44" s="4">
        <v>6</v>
      </c>
      <c r="L44" s="4">
        <v>7</v>
      </c>
      <c r="M44" s="3">
        <f t="shared" si="8"/>
        <v>131.93</v>
      </c>
      <c r="N44" s="3">
        <f t="shared" si="4"/>
        <v>362.39</v>
      </c>
      <c r="O44" s="60">
        <v>28.39</v>
      </c>
      <c r="P44" s="61">
        <v>41.47</v>
      </c>
      <c r="Q44" s="49">
        <v>0</v>
      </c>
      <c r="R44" s="71"/>
      <c r="S44" s="49"/>
      <c r="T44" s="78"/>
      <c r="U44" s="78"/>
      <c r="V44" s="78"/>
      <c r="W44" s="78"/>
      <c r="X44" s="78"/>
      <c r="Y44" s="49">
        <v>399223</v>
      </c>
      <c r="Z44" s="49">
        <v>140</v>
      </c>
      <c r="AA44" s="49"/>
      <c r="AB44" s="49"/>
      <c r="AC44" s="76"/>
      <c r="AD44" s="49">
        <v>25</v>
      </c>
      <c r="AE44" s="49">
        <v>665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43635</v>
      </c>
      <c r="B45" s="4">
        <v>11</v>
      </c>
      <c r="C45" s="4">
        <v>1</v>
      </c>
      <c r="D45" s="34">
        <f t="shared" si="5"/>
        <v>222.10999999999999</v>
      </c>
      <c r="E45" s="37">
        <v>1</v>
      </c>
      <c r="F45" s="37">
        <v>3</v>
      </c>
      <c r="G45" s="34">
        <f t="shared" si="6"/>
        <v>25.049999999999997</v>
      </c>
      <c r="H45" s="37">
        <v>6</v>
      </c>
      <c r="I45" s="37">
        <v>9</v>
      </c>
      <c r="J45" s="34">
        <f t="shared" si="7"/>
        <v>135.26999999999998</v>
      </c>
      <c r="K45" s="4">
        <v>8</v>
      </c>
      <c r="L45" s="4">
        <v>9</v>
      </c>
      <c r="M45" s="3">
        <f t="shared" si="8"/>
        <v>175.35</v>
      </c>
      <c r="N45" s="3">
        <f t="shared" si="4"/>
        <v>382.42999999999995</v>
      </c>
      <c r="O45" s="60">
        <v>20.04</v>
      </c>
      <c r="P45" s="61">
        <v>43.42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365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43636</v>
      </c>
      <c r="B46" s="4">
        <v>1</v>
      </c>
      <c r="C46" s="4">
        <v>11</v>
      </c>
      <c r="D46" s="34">
        <f t="shared" si="5"/>
        <v>38.409999999999997</v>
      </c>
      <c r="E46" s="37">
        <v>1</v>
      </c>
      <c r="F46" s="37">
        <v>6</v>
      </c>
      <c r="G46" s="34">
        <f t="shared" si="6"/>
        <v>30.06</v>
      </c>
      <c r="H46" s="37">
        <v>6</v>
      </c>
      <c r="I46" s="37">
        <v>9</v>
      </c>
      <c r="J46" s="34">
        <f t="shared" si="7"/>
        <v>135.26999999999998</v>
      </c>
      <c r="K46" s="4">
        <v>4</v>
      </c>
      <c r="L46" s="4">
        <v>8</v>
      </c>
      <c r="M46" s="3">
        <f t="shared" si="8"/>
        <v>93.52</v>
      </c>
      <c r="N46" s="3">
        <f>D46+G46+J46</f>
        <v>203.73999999999998</v>
      </c>
      <c r="O46" s="60">
        <v>5.01</v>
      </c>
      <c r="P46" s="61">
        <v>58.17</v>
      </c>
      <c r="Q46" s="49">
        <v>32</v>
      </c>
      <c r="R46" s="71">
        <v>43636</v>
      </c>
      <c r="S46" s="49">
        <v>2336966</v>
      </c>
      <c r="T46" s="78">
        <v>11</v>
      </c>
      <c r="U46" s="78">
        <v>0</v>
      </c>
      <c r="V46" s="78">
        <v>1</v>
      </c>
      <c r="W46" s="78">
        <v>11</v>
      </c>
      <c r="X46" s="78">
        <v>183</v>
      </c>
      <c r="Y46" s="49"/>
      <c r="Z46" s="49"/>
      <c r="AA46" s="49"/>
      <c r="AB46" s="49"/>
      <c r="AC46" s="76"/>
      <c r="AD46" s="49">
        <v>25</v>
      </c>
      <c r="AE46" s="49">
        <v>35</v>
      </c>
      <c r="AF46" s="200"/>
      <c r="AG46" s="201"/>
      <c r="AH46" s="201"/>
      <c r="AI46" s="201"/>
      <c r="AJ46" s="201"/>
      <c r="AK46" s="202"/>
    </row>
    <row r="47" spans="1:37" ht="12.75" customHeight="1">
      <c r="A47" s="118">
        <v>43637</v>
      </c>
      <c r="B47" s="4">
        <v>1</v>
      </c>
      <c r="C47" s="4">
        <v>11</v>
      </c>
      <c r="D47" s="34">
        <f t="shared" si="5"/>
        <v>38.409999999999997</v>
      </c>
      <c r="E47" s="37">
        <v>2</v>
      </c>
      <c r="F47" s="37">
        <v>5</v>
      </c>
      <c r="G47" s="34">
        <f t="shared" si="6"/>
        <v>48.43</v>
      </c>
      <c r="H47" s="37">
        <v>6</v>
      </c>
      <c r="I47" s="37">
        <v>9</v>
      </c>
      <c r="J47" s="34">
        <f t="shared" si="7"/>
        <v>135.26999999999998</v>
      </c>
      <c r="K47" s="4">
        <v>7</v>
      </c>
      <c r="L47" s="4">
        <v>2</v>
      </c>
      <c r="M47" s="3">
        <f t="shared" si="8"/>
        <v>143.62</v>
      </c>
      <c r="N47" s="3">
        <f t="shared" si="4"/>
        <v>222.10999999999999</v>
      </c>
      <c r="O47" s="60">
        <v>18.37</v>
      </c>
      <c r="P47" s="61">
        <v>50.1</v>
      </c>
      <c r="Q47" s="49">
        <v>1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35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43638</v>
      </c>
      <c r="B48" s="4">
        <v>1</v>
      </c>
      <c r="C48" s="4">
        <v>11</v>
      </c>
      <c r="D48" s="34">
        <f t="shared" si="5"/>
        <v>38.409999999999997</v>
      </c>
      <c r="E48" s="37">
        <v>2</v>
      </c>
      <c r="F48" s="37">
        <v>5</v>
      </c>
      <c r="G48" s="34">
        <f t="shared" si="6"/>
        <v>48.43</v>
      </c>
      <c r="H48" s="37">
        <v>3</v>
      </c>
      <c r="I48" s="37">
        <v>3</v>
      </c>
      <c r="J48" s="34">
        <f t="shared" si="7"/>
        <v>65.13</v>
      </c>
      <c r="K48" s="4">
        <v>7</v>
      </c>
      <c r="L48" s="4">
        <v>2</v>
      </c>
      <c r="M48" s="3">
        <f t="shared" si="8"/>
        <v>143.62</v>
      </c>
      <c r="N48" s="3">
        <f t="shared" si="4"/>
        <v>151.97</v>
      </c>
      <c r="O48" s="60">
        <v>11.69</v>
      </c>
      <c r="P48" s="61">
        <v>0</v>
      </c>
      <c r="Q48" s="49">
        <v>0</v>
      </c>
      <c r="R48" s="71">
        <v>43638</v>
      </c>
      <c r="S48" s="49">
        <v>2337515</v>
      </c>
      <c r="T48" s="78">
        <v>7</v>
      </c>
      <c r="U48" s="78">
        <v>4</v>
      </c>
      <c r="V48" s="78">
        <v>3</v>
      </c>
      <c r="W48" s="78">
        <v>3</v>
      </c>
      <c r="X48" s="78">
        <v>82</v>
      </c>
      <c r="Y48" s="49"/>
      <c r="Z48" s="49"/>
      <c r="AA48" s="49"/>
      <c r="AB48" s="49"/>
      <c r="AC48" s="76"/>
      <c r="AD48" s="49">
        <v>25</v>
      </c>
      <c r="AE48" s="49">
        <v>620</v>
      </c>
      <c r="AF48" s="200" t="s">
        <v>132</v>
      </c>
      <c r="AG48" s="201"/>
      <c r="AH48" s="201"/>
      <c r="AI48" s="201"/>
      <c r="AJ48" s="201"/>
      <c r="AK48" s="202"/>
    </row>
    <row r="49" spans="1:37" ht="12.75" customHeight="1">
      <c r="A49" s="118">
        <v>43639</v>
      </c>
      <c r="B49" s="4">
        <v>1</v>
      </c>
      <c r="C49" s="4">
        <v>11</v>
      </c>
      <c r="D49" s="34">
        <f t="shared" si="5"/>
        <v>38.409999999999997</v>
      </c>
      <c r="E49" s="37">
        <v>3</v>
      </c>
      <c r="F49" s="37">
        <v>3</v>
      </c>
      <c r="G49" s="34">
        <f t="shared" si="6"/>
        <v>65.13</v>
      </c>
      <c r="H49" s="37">
        <v>3</v>
      </c>
      <c r="I49" s="37">
        <v>3</v>
      </c>
      <c r="J49" s="34">
        <f t="shared" si="7"/>
        <v>65.13</v>
      </c>
      <c r="K49" s="4">
        <v>7</v>
      </c>
      <c r="L49" s="4">
        <v>10</v>
      </c>
      <c r="M49" s="3">
        <f t="shared" si="8"/>
        <v>156.97999999999999</v>
      </c>
      <c r="N49" s="3">
        <f t="shared" si="4"/>
        <v>168.67</v>
      </c>
      <c r="O49" s="60">
        <v>16.7</v>
      </c>
      <c r="P49" s="61">
        <v>13.36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665</v>
      </c>
      <c r="AF49" s="200" t="s">
        <v>133</v>
      </c>
      <c r="AG49" s="201"/>
      <c r="AH49" s="201"/>
      <c r="AI49" s="201"/>
      <c r="AJ49" s="201"/>
      <c r="AK49" s="202"/>
    </row>
    <row r="50" spans="1:37" ht="12.75" customHeight="1">
      <c r="A50" s="118">
        <v>43640</v>
      </c>
      <c r="B50" s="4">
        <v>1</v>
      </c>
      <c r="C50" s="4">
        <v>11</v>
      </c>
      <c r="D50" s="34">
        <f>(B50*12+C50)*1.67</f>
        <v>38.409999999999997</v>
      </c>
      <c r="E50" s="37">
        <v>3</v>
      </c>
      <c r="F50" s="37">
        <v>3</v>
      </c>
      <c r="G50" s="34">
        <f t="shared" si="6"/>
        <v>65.13</v>
      </c>
      <c r="H50" s="37">
        <v>3</v>
      </c>
      <c r="I50" s="37">
        <v>3</v>
      </c>
      <c r="J50" s="34">
        <f t="shared" si="7"/>
        <v>65.13</v>
      </c>
      <c r="K50" s="4">
        <v>7</v>
      </c>
      <c r="L50" s="4">
        <v>10</v>
      </c>
      <c r="M50" s="3">
        <f t="shared" si="8"/>
        <v>156.97999999999999</v>
      </c>
      <c r="N50" s="3">
        <f t="shared" si="4"/>
        <v>168.67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665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43641</v>
      </c>
      <c r="B51" s="4">
        <v>1</v>
      </c>
      <c r="C51" s="4">
        <v>11</v>
      </c>
      <c r="D51" s="34">
        <f t="shared" si="5"/>
        <v>38.409999999999997</v>
      </c>
      <c r="E51" s="37">
        <v>3</v>
      </c>
      <c r="F51" s="37">
        <v>3</v>
      </c>
      <c r="G51" s="34">
        <f t="shared" si="6"/>
        <v>65.13</v>
      </c>
      <c r="H51" s="37">
        <v>3</v>
      </c>
      <c r="I51" s="37">
        <v>3</v>
      </c>
      <c r="J51" s="34">
        <f t="shared" si="7"/>
        <v>65.13</v>
      </c>
      <c r="K51" s="4">
        <v>7</v>
      </c>
      <c r="L51" s="4">
        <v>10</v>
      </c>
      <c r="M51" s="3">
        <f>(K51*12+L51)*1.67</f>
        <v>156.97999999999999</v>
      </c>
      <c r="N51" s="3">
        <f t="shared" si="4"/>
        <v>168.67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665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43642</v>
      </c>
      <c r="B52" s="4">
        <v>1</v>
      </c>
      <c r="C52" s="4">
        <v>11</v>
      </c>
      <c r="D52" s="34">
        <f t="shared" si="5"/>
        <v>38.409999999999997</v>
      </c>
      <c r="E52" s="37">
        <v>3</v>
      </c>
      <c r="F52" s="37">
        <v>3</v>
      </c>
      <c r="G52" s="34">
        <f t="shared" si="6"/>
        <v>65.13</v>
      </c>
      <c r="H52" s="37">
        <v>3</v>
      </c>
      <c r="I52" s="37">
        <v>3</v>
      </c>
      <c r="J52" s="34">
        <f t="shared" si="7"/>
        <v>65.13</v>
      </c>
      <c r="K52" s="4">
        <v>7</v>
      </c>
      <c r="L52" s="4">
        <v>10</v>
      </c>
      <c r="M52" s="3">
        <f t="shared" si="8"/>
        <v>156.97999999999999</v>
      </c>
      <c r="N52" s="3">
        <f t="shared" si="4"/>
        <v>168.67</v>
      </c>
      <c r="O52" s="60">
        <v>0</v>
      </c>
      <c r="P52" s="61">
        <v>0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665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43643</v>
      </c>
      <c r="B53" s="4">
        <v>1</v>
      </c>
      <c r="C53" s="4">
        <v>11</v>
      </c>
      <c r="D53" s="34">
        <f t="shared" si="5"/>
        <v>38.409999999999997</v>
      </c>
      <c r="E53" s="37">
        <v>3</v>
      </c>
      <c r="F53" s="37">
        <v>3</v>
      </c>
      <c r="G53" s="34">
        <f t="shared" si="6"/>
        <v>65.13</v>
      </c>
      <c r="H53" s="37">
        <v>2</v>
      </c>
      <c r="I53" s="37">
        <v>5</v>
      </c>
      <c r="J53" s="34">
        <f t="shared" si="7"/>
        <v>48.43</v>
      </c>
      <c r="K53" s="4">
        <v>7</v>
      </c>
      <c r="L53" s="4">
        <v>0</v>
      </c>
      <c r="M53" s="3">
        <f t="shared" si="8"/>
        <v>140.28</v>
      </c>
      <c r="N53" s="3">
        <f t="shared" si="4"/>
        <v>151.97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665</v>
      </c>
      <c r="AF53" s="200" t="s">
        <v>134</v>
      </c>
      <c r="AG53" s="201"/>
      <c r="AH53" s="201"/>
      <c r="AI53" s="201"/>
      <c r="AJ53" s="201"/>
      <c r="AK53" s="202"/>
    </row>
    <row r="54" spans="1:37" ht="12.75" customHeight="1">
      <c r="A54" s="118">
        <v>43644</v>
      </c>
      <c r="B54" s="4">
        <v>1</v>
      </c>
      <c r="C54" s="4">
        <v>11</v>
      </c>
      <c r="D54" s="34">
        <f t="shared" si="5"/>
        <v>38.409999999999997</v>
      </c>
      <c r="E54" s="37">
        <v>3</v>
      </c>
      <c r="F54" s="37">
        <v>3</v>
      </c>
      <c r="G54" s="34">
        <f t="shared" si="6"/>
        <v>65.13</v>
      </c>
      <c r="H54" s="37">
        <v>3</v>
      </c>
      <c r="I54" s="37">
        <v>4</v>
      </c>
      <c r="J54" s="34">
        <f t="shared" si="7"/>
        <v>66.8</v>
      </c>
      <c r="K54" s="4">
        <v>9</v>
      </c>
      <c r="L54" s="4">
        <v>11</v>
      </c>
      <c r="M54" s="3">
        <f t="shared" si="8"/>
        <v>198.73</v>
      </c>
      <c r="N54" s="3">
        <f t="shared" si="4"/>
        <v>170.33999999999997</v>
      </c>
      <c r="O54" s="60">
        <v>18.37</v>
      </c>
      <c r="P54" s="61">
        <v>58.45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460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43645</v>
      </c>
      <c r="B55" s="4">
        <v>1</v>
      </c>
      <c r="C55" s="4">
        <v>11</v>
      </c>
      <c r="D55" s="34">
        <f t="shared" si="5"/>
        <v>38.409999999999997</v>
      </c>
      <c r="E55" s="37">
        <v>3</v>
      </c>
      <c r="F55" s="37">
        <v>3</v>
      </c>
      <c r="G55" s="34">
        <f t="shared" si="6"/>
        <v>65.13</v>
      </c>
      <c r="H55" s="37">
        <v>4</v>
      </c>
      <c r="I55" s="37">
        <v>2</v>
      </c>
      <c r="J55" s="34">
        <f t="shared" si="7"/>
        <v>83.5</v>
      </c>
      <c r="K55" s="4">
        <v>5</v>
      </c>
      <c r="L55" s="4">
        <v>10</v>
      </c>
      <c r="M55" s="3">
        <f t="shared" si="8"/>
        <v>116.89999999999999</v>
      </c>
      <c r="N55" s="3">
        <f t="shared" si="4"/>
        <v>187.04</v>
      </c>
      <c r="O55" s="60">
        <v>16.7</v>
      </c>
      <c r="P55" s="61">
        <v>58.45</v>
      </c>
      <c r="Q55" s="49">
        <v>0</v>
      </c>
      <c r="R55" s="71"/>
      <c r="S55" s="63"/>
      <c r="T55" s="78"/>
      <c r="U55" s="78"/>
      <c r="V55" s="78"/>
      <c r="W55" s="78"/>
      <c r="X55" s="78"/>
      <c r="Y55" s="70">
        <v>418186</v>
      </c>
      <c r="Z55" s="70">
        <v>140</v>
      </c>
      <c r="AA55" s="49"/>
      <c r="AB55" s="49"/>
      <c r="AC55" s="76"/>
      <c r="AD55" s="49">
        <v>25</v>
      </c>
      <c r="AE55" s="49">
        <v>140</v>
      </c>
      <c r="AF55" s="200"/>
      <c r="AG55" s="201"/>
      <c r="AH55" s="201"/>
      <c r="AI55" s="201"/>
      <c r="AJ55" s="201"/>
      <c r="AK55" s="202"/>
    </row>
    <row r="56" spans="1:37" ht="12.75" customHeight="1">
      <c r="A56" s="118">
        <v>43646</v>
      </c>
      <c r="B56" s="4">
        <v>1</v>
      </c>
      <c r="C56" s="4">
        <v>11</v>
      </c>
      <c r="D56" s="34">
        <f t="shared" si="5"/>
        <v>38.409999999999997</v>
      </c>
      <c r="E56" s="37">
        <v>3</v>
      </c>
      <c r="F56" s="37">
        <v>3</v>
      </c>
      <c r="G56" s="34">
        <f t="shared" si="6"/>
        <v>65.13</v>
      </c>
      <c r="H56" s="37">
        <v>5</v>
      </c>
      <c r="I56" s="37">
        <v>0</v>
      </c>
      <c r="J56" s="34">
        <f t="shared" si="7"/>
        <v>100.19999999999999</v>
      </c>
      <c r="K56" s="4">
        <v>8</v>
      </c>
      <c r="L56" s="4">
        <v>11</v>
      </c>
      <c r="M56" s="3">
        <f t="shared" si="8"/>
        <v>178.69</v>
      </c>
      <c r="N56" s="3">
        <f t="shared" si="4"/>
        <v>203.73999999999998</v>
      </c>
      <c r="O56" s="60">
        <v>16.7</v>
      </c>
      <c r="P56" s="61">
        <v>61.79</v>
      </c>
      <c r="Q56" s="49">
        <v>16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300</v>
      </c>
      <c r="AF56" s="200"/>
      <c r="AG56" s="201"/>
      <c r="AH56" s="201"/>
      <c r="AI56" s="201"/>
      <c r="AJ56" s="201"/>
      <c r="AK56" s="202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596.19000000000017</v>
      </c>
      <c r="P59" s="46">
        <f>SUM(P28:P58)</f>
        <v>1007.24</v>
      </c>
      <c r="Q59" s="47">
        <f>SUM(Q28:Q58)</f>
        <v>232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AE57" sqref="AE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135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1"/>
      <c r="AG25" s="131"/>
      <c r="AH25" s="131"/>
      <c r="AI25" s="131"/>
      <c r="AJ25" s="131"/>
      <c r="AK25" s="13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43647</v>
      </c>
      <c r="B27" s="4">
        <v>1</v>
      </c>
      <c r="C27" s="34">
        <v>11</v>
      </c>
      <c r="D27" s="4">
        <f>(B27*12+C27)*1.67</f>
        <v>38.409999999999997</v>
      </c>
      <c r="E27" s="4">
        <v>3</v>
      </c>
      <c r="F27" s="34">
        <v>3</v>
      </c>
      <c r="G27" s="48">
        <f>(E27*12+F27)*1.67</f>
        <v>65.13</v>
      </c>
      <c r="H27" s="4">
        <v>6</v>
      </c>
      <c r="I27" s="3">
        <v>8</v>
      </c>
      <c r="J27" s="3">
        <f>(H27*12+I27)*1.67</f>
        <v>133.6</v>
      </c>
      <c r="K27" s="52">
        <v>4</v>
      </c>
      <c r="L27" s="61">
        <v>3</v>
      </c>
      <c r="M27" s="49">
        <f>(K27*12+L27)*1.67</f>
        <v>85.17</v>
      </c>
      <c r="N27" s="103">
        <f>D27+G27+J27</f>
        <v>237.14</v>
      </c>
      <c r="O27" s="52">
        <v>33.4</v>
      </c>
      <c r="P27" s="77">
        <v>46.48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600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43648</v>
      </c>
      <c r="B28" s="4">
        <v>1</v>
      </c>
      <c r="C28" s="4">
        <v>11</v>
      </c>
      <c r="D28" s="34">
        <f t="shared" ref="D28:D41" si="0">(B28*12+C28)*1.67</f>
        <v>38.409999999999997</v>
      </c>
      <c r="E28" s="4">
        <v>3</v>
      </c>
      <c r="F28" s="4">
        <v>3</v>
      </c>
      <c r="G28" s="34">
        <f t="shared" ref="G28:G41" si="1">(E28*12+F28)*1.67</f>
        <v>65.13</v>
      </c>
      <c r="H28" s="4">
        <v>7</v>
      </c>
      <c r="I28" s="4">
        <v>6</v>
      </c>
      <c r="J28" s="34">
        <f t="shared" ref="J28:J41" si="2">(H28*12+I28)*1.67</f>
        <v>150.29999999999998</v>
      </c>
      <c r="K28" s="48">
        <v>6</v>
      </c>
      <c r="L28" s="4">
        <v>7</v>
      </c>
      <c r="M28" s="3">
        <f t="shared" ref="M28:M41" si="3">(K28*12+L28)*1.67</f>
        <v>131.93</v>
      </c>
      <c r="N28" s="3">
        <f t="shared" ref="N28:N57" si="4">D28+G28+J28</f>
        <v>253.83999999999997</v>
      </c>
      <c r="O28" s="60">
        <v>16.7</v>
      </c>
      <c r="P28" s="61">
        <v>46.76</v>
      </c>
      <c r="Q28" s="49">
        <v>34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190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43649</v>
      </c>
      <c r="B29" s="36">
        <v>1</v>
      </c>
      <c r="C29" s="36">
        <v>11</v>
      </c>
      <c r="D29" s="34">
        <f t="shared" si="0"/>
        <v>38.409999999999997</v>
      </c>
      <c r="E29" s="37">
        <v>3</v>
      </c>
      <c r="F29" s="37">
        <v>3</v>
      </c>
      <c r="G29" s="34">
        <f t="shared" si="1"/>
        <v>65.13</v>
      </c>
      <c r="H29" s="37">
        <v>8</v>
      </c>
      <c r="I29" s="37">
        <v>3</v>
      </c>
      <c r="J29" s="34">
        <f t="shared" si="2"/>
        <v>165.32999999999998</v>
      </c>
      <c r="K29" s="4">
        <v>8</v>
      </c>
      <c r="L29" s="4">
        <v>6</v>
      </c>
      <c r="M29" s="3">
        <f t="shared" si="3"/>
        <v>170.34</v>
      </c>
      <c r="N29" s="3">
        <f t="shared" si="4"/>
        <v>268.87</v>
      </c>
      <c r="O29" s="60">
        <v>15.03</v>
      </c>
      <c r="P29" s="61">
        <v>38.409999999999997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300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43650</v>
      </c>
      <c r="B30" s="36">
        <v>1</v>
      </c>
      <c r="C30" s="36">
        <v>11</v>
      </c>
      <c r="D30" s="34">
        <f t="shared" si="0"/>
        <v>38.409999999999997</v>
      </c>
      <c r="E30" s="37">
        <v>3</v>
      </c>
      <c r="F30" s="37">
        <v>3</v>
      </c>
      <c r="G30" s="34">
        <f t="shared" si="1"/>
        <v>65.13</v>
      </c>
      <c r="H30" s="37">
        <v>9</v>
      </c>
      <c r="I30" s="37">
        <v>7</v>
      </c>
      <c r="J30" s="34">
        <f t="shared" si="2"/>
        <v>192.04999999999998</v>
      </c>
      <c r="K30" s="4">
        <v>11</v>
      </c>
      <c r="L30" s="4">
        <v>9</v>
      </c>
      <c r="M30" s="3">
        <f t="shared" si="3"/>
        <v>235.47</v>
      </c>
      <c r="N30" s="3">
        <f t="shared" si="4"/>
        <v>295.58999999999997</v>
      </c>
      <c r="O30" s="60">
        <v>26.72</v>
      </c>
      <c r="P30" s="61">
        <v>64.13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590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43651</v>
      </c>
      <c r="B31" s="36">
        <v>1</v>
      </c>
      <c r="C31" s="36">
        <v>11</v>
      </c>
      <c r="D31" s="34">
        <f t="shared" si="0"/>
        <v>38.409999999999997</v>
      </c>
      <c r="E31" s="37">
        <v>3</v>
      </c>
      <c r="F31" s="37">
        <v>3</v>
      </c>
      <c r="G31" s="34">
        <f t="shared" si="1"/>
        <v>65.13</v>
      </c>
      <c r="H31" s="37">
        <v>10</v>
      </c>
      <c r="I31" s="37">
        <v>6</v>
      </c>
      <c r="J31" s="34">
        <f t="shared" si="2"/>
        <v>210.42</v>
      </c>
      <c r="K31" s="4">
        <v>6</v>
      </c>
      <c r="L31" s="4">
        <v>9</v>
      </c>
      <c r="M31" s="3">
        <f>(K31*12+L31)*1.67</f>
        <v>135.26999999999998</v>
      </c>
      <c r="N31" s="3">
        <f t="shared" si="4"/>
        <v>313.95999999999998</v>
      </c>
      <c r="O31" s="60">
        <v>18.37</v>
      </c>
      <c r="P31" s="61">
        <v>39.799999999999997</v>
      </c>
      <c r="Q31" s="49">
        <v>35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220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43652</v>
      </c>
      <c r="B32" s="36">
        <v>1</v>
      </c>
      <c r="C32" s="36">
        <v>11</v>
      </c>
      <c r="D32" s="34">
        <f t="shared" si="0"/>
        <v>38.409999999999997</v>
      </c>
      <c r="E32" s="37">
        <v>3</v>
      </c>
      <c r="F32" s="37">
        <v>3</v>
      </c>
      <c r="G32" s="34">
        <f t="shared" si="1"/>
        <v>65.13</v>
      </c>
      <c r="H32" s="4">
        <v>2</v>
      </c>
      <c r="I32" s="37">
        <v>6</v>
      </c>
      <c r="J32" s="34">
        <f t="shared" si="2"/>
        <v>50.099999999999994</v>
      </c>
      <c r="K32" s="4">
        <v>9</v>
      </c>
      <c r="L32" s="4">
        <v>8</v>
      </c>
      <c r="M32" s="3">
        <f t="shared" si="3"/>
        <v>193.72</v>
      </c>
      <c r="N32" s="3">
        <f t="shared" si="4"/>
        <v>153.63999999999999</v>
      </c>
      <c r="O32" s="60">
        <v>20.04</v>
      </c>
      <c r="P32" s="61">
        <v>58.45</v>
      </c>
      <c r="Q32" s="49">
        <v>0</v>
      </c>
      <c r="R32" s="71">
        <v>43652</v>
      </c>
      <c r="S32" s="49">
        <v>2345444</v>
      </c>
      <c r="T32" s="78">
        <v>10</v>
      </c>
      <c r="U32" s="78">
        <v>6</v>
      </c>
      <c r="V32" s="78">
        <v>1</v>
      </c>
      <c r="W32" s="78">
        <v>6</v>
      </c>
      <c r="X32" s="78">
        <v>180</v>
      </c>
      <c r="Y32" s="70"/>
      <c r="Z32" s="49"/>
      <c r="AA32" s="49"/>
      <c r="AB32" s="52"/>
      <c r="AC32" s="76"/>
      <c r="AD32" s="49">
        <v>25</v>
      </c>
      <c r="AE32" s="49">
        <v>220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43653</v>
      </c>
      <c r="B33" s="4">
        <v>1</v>
      </c>
      <c r="C33" s="4">
        <v>11</v>
      </c>
      <c r="D33" s="34">
        <f t="shared" si="0"/>
        <v>38.409999999999997</v>
      </c>
      <c r="E33" s="37">
        <v>3</v>
      </c>
      <c r="F33" s="37">
        <v>3</v>
      </c>
      <c r="G33" s="34">
        <f t="shared" si="1"/>
        <v>65.13</v>
      </c>
      <c r="H33" s="37">
        <v>3</v>
      </c>
      <c r="I33" s="37">
        <v>11</v>
      </c>
      <c r="J33" s="34">
        <f t="shared" si="2"/>
        <v>78.489999999999995</v>
      </c>
      <c r="K33" s="4">
        <v>5</v>
      </c>
      <c r="L33" s="4">
        <v>4</v>
      </c>
      <c r="M33" s="3">
        <f>(K33*12+L33)*1.67</f>
        <v>106.88</v>
      </c>
      <c r="N33" s="3">
        <f t="shared" si="4"/>
        <v>182.02999999999997</v>
      </c>
      <c r="O33" s="60">
        <v>28.39</v>
      </c>
      <c r="P33" s="61">
        <v>53.16</v>
      </c>
      <c r="Q33" s="49">
        <v>0</v>
      </c>
      <c r="R33" s="71"/>
      <c r="S33" s="49"/>
      <c r="T33" s="78"/>
      <c r="U33" s="78"/>
      <c r="V33" s="78"/>
      <c r="W33" s="78"/>
      <c r="X33" s="78"/>
      <c r="Y33" s="49">
        <v>423484</v>
      </c>
      <c r="Z33" s="49">
        <v>140</v>
      </c>
      <c r="AA33" s="49"/>
      <c r="AB33" s="52"/>
      <c r="AC33" s="76"/>
      <c r="AD33" s="49">
        <v>25</v>
      </c>
      <c r="AE33" s="49">
        <v>620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43654</v>
      </c>
      <c r="B34" s="4">
        <v>1</v>
      </c>
      <c r="C34" s="4">
        <v>11</v>
      </c>
      <c r="D34" s="34">
        <f t="shared" si="0"/>
        <v>38.409999999999997</v>
      </c>
      <c r="E34" s="37">
        <v>3</v>
      </c>
      <c r="F34" s="37">
        <v>3</v>
      </c>
      <c r="G34" s="34">
        <f t="shared" si="1"/>
        <v>65.13</v>
      </c>
      <c r="H34" s="37">
        <v>5</v>
      </c>
      <c r="I34" s="37">
        <v>7</v>
      </c>
      <c r="J34" s="34">
        <f t="shared" si="2"/>
        <v>111.89</v>
      </c>
      <c r="K34" s="4">
        <v>7</v>
      </c>
      <c r="L34" s="4">
        <v>7</v>
      </c>
      <c r="M34" s="3">
        <f t="shared" si="3"/>
        <v>151.97</v>
      </c>
      <c r="N34" s="3">
        <f t="shared" si="4"/>
        <v>215.43</v>
      </c>
      <c r="O34" s="60">
        <v>33.4</v>
      </c>
      <c r="P34" s="61">
        <v>45.09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660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43655</v>
      </c>
      <c r="B35" s="4">
        <v>1</v>
      </c>
      <c r="C35" s="4">
        <v>11</v>
      </c>
      <c r="D35" s="34">
        <f t="shared" si="0"/>
        <v>38.409999999999997</v>
      </c>
      <c r="E35" s="37">
        <v>3</v>
      </c>
      <c r="F35" s="37">
        <v>3</v>
      </c>
      <c r="G35" s="34">
        <f t="shared" si="1"/>
        <v>65.13</v>
      </c>
      <c r="H35" s="37">
        <v>6</v>
      </c>
      <c r="I35" s="37">
        <v>1</v>
      </c>
      <c r="J35" s="34">
        <f t="shared" si="2"/>
        <v>121.91</v>
      </c>
      <c r="K35" s="4">
        <v>10</v>
      </c>
      <c r="L35" s="4">
        <v>1</v>
      </c>
      <c r="M35" s="3">
        <f t="shared" si="3"/>
        <v>202.07</v>
      </c>
      <c r="N35" s="3">
        <f t="shared" si="4"/>
        <v>225.45</v>
      </c>
      <c r="O35" s="60">
        <v>10.02</v>
      </c>
      <c r="P35" s="61">
        <v>50.1</v>
      </c>
      <c r="Q35" s="49">
        <v>34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325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43656</v>
      </c>
      <c r="B36" s="4">
        <v>1</v>
      </c>
      <c r="C36" s="4">
        <v>11</v>
      </c>
      <c r="D36" s="34">
        <f t="shared" si="0"/>
        <v>38.409999999999997</v>
      </c>
      <c r="E36" s="37">
        <v>3</v>
      </c>
      <c r="F36" s="37">
        <v>3</v>
      </c>
      <c r="G36" s="34">
        <f t="shared" si="1"/>
        <v>65.13</v>
      </c>
      <c r="H36" s="37">
        <v>6</v>
      </c>
      <c r="I36" s="37">
        <v>6</v>
      </c>
      <c r="J36" s="34">
        <f t="shared" si="2"/>
        <v>130.26</v>
      </c>
      <c r="K36" s="4">
        <v>12</v>
      </c>
      <c r="L36" s="4">
        <v>4</v>
      </c>
      <c r="M36" s="3">
        <f t="shared" si="3"/>
        <v>247.16</v>
      </c>
      <c r="N36" s="3">
        <f t="shared" si="4"/>
        <v>233.79999999999998</v>
      </c>
      <c r="O36" s="60">
        <v>8.35</v>
      </c>
      <c r="P36" s="61">
        <v>45.09</v>
      </c>
      <c r="Q36" s="49">
        <v>33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40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43657</v>
      </c>
      <c r="B37" s="4">
        <v>1</v>
      </c>
      <c r="C37" s="4">
        <v>11</v>
      </c>
      <c r="D37" s="34">
        <f t="shared" si="0"/>
        <v>38.409999999999997</v>
      </c>
      <c r="E37" s="37">
        <v>3</v>
      </c>
      <c r="F37" s="37">
        <v>3</v>
      </c>
      <c r="G37" s="34">
        <f t="shared" si="1"/>
        <v>65.13</v>
      </c>
      <c r="H37" s="37">
        <v>7</v>
      </c>
      <c r="I37" s="37">
        <v>5</v>
      </c>
      <c r="J37" s="34">
        <f t="shared" si="2"/>
        <v>148.63</v>
      </c>
      <c r="K37" s="4">
        <v>8</v>
      </c>
      <c r="L37" s="4">
        <v>2</v>
      </c>
      <c r="M37" s="3">
        <f t="shared" si="3"/>
        <v>163.66</v>
      </c>
      <c r="N37" s="3">
        <f t="shared" si="4"/>
        <v>252.17</v>
      </c>
      <c r="O37" s="60">
        <v>18.37</v>
      </c>
      <c r="P37" s="61">
        <v>56.5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415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43658</v>
      </c>
      <c r="B38" s="4">
        <v>1</v>
      </c>
      <c r="C38" s="4">
        <v>11</v>
      </c>
      <c r="D38" s="34">
        <f t="shared" si="0"/>
        <v>38.409999999999997</v>
      </c>
      <c r="E38" s="37">
        <v>3</v>
      </c>
      <c r="F38" s="37">
        <v>3</v>
      </c>
      <c r="G38" s="34">
        <f t="shared" si="1"/>
        <v>65.13</v>
      </c>
      <c r="H38" s="37">
        <v>9</v>
      </c>
      <c r="I38" s="37">
        <v>1</v>
      </c>
      <c r="J38" s="34">
        <f t="shared" si="2"/>
        <v>182.03</v>
      </c>
      <c r="K38" s="4">
        <v>10</v>
      </c>
      <c r="L38" s="4">
        <v>5</v>
      </c>
      <c r="M38" s="3">
        <f t="shared" si="3"/>
        <v>208.75</v>
      </c>
      <c r="N38" s="3">
        <f t="shared" si="4"/>
        <v>285.57</v>
      </c>
      <c r="O38" s="60">
        <v>33.4</v>
      </c>
      <c r="P38" s="61">
        <v>45.09</v>
      </c>
      <c r="Q38" s="49">
        <v>2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665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43659</v>
      </c>
      <c r="B39" s="4">
        <v>1</v>
      </c>
      <c r="C39" s="4">
        <v>11</v>
      </c>
      <c r="D39" s="34">
        <f t="shared" si="0"/>
        <v>38.409999999999997</v>
      </c>
      <c r="E39" s="37">
        <v>3</v>
      </c>
      <c r="F39" s="37">
        <v>3</v>
      </c>
      <c r="G39" s="34">
        <f t="shared" si="1"/>
        <v>65.13</v>
      </c>
      <c r="H39" s="37">
        <v>9</v>
      </c>
      <c r="I39" s="37">
        <v>9</v>
      </c>
      <c r="J39" s="34">
        <f t="shared" si="2"/>
        <v>195.39</v>
      </c>
      <c r="K39" s="4">
        <v>6</v>
      </c>
      <c r="L39" s="4">
        <v>0</v>
      </c>
      <c r="M39" s="3">
        <f t="shared" si="3"/>
        <v>120.24</v>
      </c>
      <c r="N39" s="3">
        <f t="shared" si="4"/>
        <v>298.92999999999995</v>
      </c>
      <c r="O39" s="60">
        <v>13.36</v>
      </c>
      <c r="P39" s="61">
        <v>51.49</v>
      </c>
      <c r="Q39" s="49">
        <v>36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230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43660</v>
      </c>
      <c r="B40" s="4">
        <v>1</v>
      </c>
      <c r="C40" s="4">
        <v>11</v>
      </c>
      <c r="D40" s="34">
        <f t="shared" si="0"/>
        <v>38.409999999999997</v>
      </c>
      <c r="E40" s="37">
        <v>3</v>
      </c>
      <c r="F40" s="37">
        <v>3</v>
      </c>
      <c r="G40" s="34">
        <f t="shared" si="1"/>
        <v>65.13</v>
      </c>
      <c r="H40" s="37">
        <v>10</v>
      </c>
      <c r="I40" s="37">
        <v>2</v>
      </c>
      <c r="J40" s="34">
        <f t="shared" si="2"/>
        <v>203.73999999999998</v>
      </c>
      <c r="K40" s="4">
        <v>8</v>
      </c>
      <c r="L40" s="4">
        <v>8</v>
      </c>
      <c r="M40" s="3">
        <f t="shared" si="3"/>
        <v>173.68</v>
      </c>
      <c r="N40" s="3">
        <f t="shared" si="4"/>
        <v>307.27999999999997</v>
      </c>
      <c r="O40" s="60">
        <v>8.35</v>
      </c>
      <c r="P40" s="61">
        <v>53.44</v>
      </c>
      <c r="Q40" s="49">
        <v>31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95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43661</v>
      </c>
      <c r="B41" s="4">
        <v>1</v>
      </c>
      <c r="C41" s="4">
        <v>11</v>
      </c>
      <c r="D41" s="34">
        <f t="shared" si="0"/>
        <v>38.409999999999997</v>
      </c>
      <c r="E41" s="37">
        <v>3</v>
      </c>
      <c r="F41" s="37">
        <v>3</v>
      </c>
      <c r="G41" s="34">
        <f t="shared" si="1"/>
        <v>65.13</v>
      </c>
      <c r="H41" s="37">
        <v>11</v>
      </c>
      <c r="I41" s="37">
        <v>3</v>
      </c>
      <c r="J41" s="34">
        <f t="shared" si="2"/>
        <v>225.45</v>
      </c>
      <c r="K41" s="4">
        <v>11</v>
      </c>
      <c r="L41" s="4">
        <v>2</v>
      </c>
      <c r="M41" s="3">
        <f t="shared" si="3"/>
        <v>223.78</v>
      </c>
      <c r="N41" s="3">
        <f t="shared" si="4"/>
        <v>328.99</v>
      </c>
      <c r="O41" s="60">
        <v>21.71</v>
      </c>
      <c r="P41" s="61">
        <v>50.1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460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43662</v>
      </c>
      <c r="B42" s="4">
        <v>2</v>
      </c>
      <c r="C42" s="4">
        <v>3</v>
      </c>
      <c r="D42" s="34">
        <f>(B42*12+C42)*1.67</f>
        <v>45.089999999999996</v>
      </c>
      <c r="E42" s="37">
        <v>3</v>
      </c>
      <c r="F42" s="37">
        <v>3</v>
      </c>
      <c r="G42" s="34">
        <f>(E42*12+F42)*1.67</f>
        <v>65.13</v>
      </c>
      <c r="H42" s="37">
        <v>3</v>
      </c>
      <c r="I42" s="37">
        <v>3</v>
      </c>
      <c r="J42" s="34">
        <f>(H42*12+I42)*1.67</f>
        <v>65.13</v>
      </c>
      <c r="K42" s="4">
        <v>7</v>
      </c>
      <c r="L42" s="4">
        <v>0</v>
      </c>
      <c r="M42" s="3">
        <f>(K42*12+L42)*1.67</f>
        <v>140.28</v>
      </c>
      <c r="N42" s="3">
        <f t="shared" si="4"/>
        <v>175.35</v>
      </c>
      <c r="O42" s="60">
        <v>26.72</v>
      </c>
      <c r="P42" s="61">
        <v>56.5</v>
      </c>
      <c r="Q42" s="49">
        <v>6</v>
      </c>
      <c r="R42" s="71">
        <v>43662</v>
      </c>
      <c r="S42" s="49">
        <v>2350332</v>
      </c>
      <c r="T42" s="78">
        <v>11</v>
      </c>
      <c r="U42" s="78">
        <v>3</v>
      </c>
      <c r="V42" s="78">
        <v>2</v>
      </c>
      <c r="W42" s="78">
        <v>3</v>
      </c>
      <c r="X42" s="78">
        <v>180</v>
      </c>
      <c r="Y42" s="49">
        <v>418166</v>
      </c>
      <c r="Z42" s="49">
        <v>140</v>
      </c>
      <c r="AA42" s="49"/>
      <c r="AB42" s="49"/>
      <c r="AC42" s="76"/>
      <c r="AD42" s="49">
        <v>25</v>
      </c>
      <c r="AE42" s="49">
        <v>665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43663</v>
      </c>
      <c r="B43" s="4">
        <v>2</v>
      </c>
      <c r="C43" s="4">
        <v>3</v>
      </c>
      <c r="D43" s="34">
        <f t="shared" ref="D43:D57" si="5">(B43*12+C43)*1.67</f>
        <v>45.089999999999996</v>
      </c>
      <c r="E43" s="37">
        <v>3</v>
      </c>
      <c r="F43" s="37">
        <v>3</v>
      </c>
      <c r="G43" s="34">
        <f t="shared" ref="G43:G57" si="6">(E43*12+F43)*1.67</f>
        <v>65.13</v>
      </c>
      <c r="H43" s="37">
        <v>4</v>
      </c>
      <c r="I43" s="37">
        <v>2</v>
      </c>
      <c r="J43" s="34">
        <f t="shared" ref="J43:J57" si="7">(H43*12+I43)*1.67</f>
        <v>83.5</v>
      </c>
      <c r="K43" s="4">
        <v>9</v>
      </c>
      <c r="L43" s="4">
        <v>4</v>
      </c>
      <c r="M43" s="3">
        <f t="shared" ref="M43:M57" si="8">(K43*12+L43)*1.67</f>
        <v>187.04</v>
      </c>
      <c r="N43" s="3">
        <f t="shared" si="4"/>
        <v>193.72</v>
      </c>
      <c r="O43" s="60">
        <v>18.37</v>
      </c>
      <c r="P43" s="61">
        <v>46.76</v>
      </c>
      <c r="Q43" s="49">
        <v>31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380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43664</v>
      </c>
      <c r="B44" s="4">
        <v>2</v>
      </c>
      <c r="C44" s="4">
        <v>3</v>
      </c>
      <c r="D44" s="34">
        <f t="shared" si="5"/>
        <v>45.089999999999996</v>
      </c>
      <c r="E44" s="37">
        <v>3</v>
      </c>
      <c r="F44" s="37">
        <v>3</v>
      </c>
      <c r="G44" s="34">
        <f t="shared" si="6"/>
        <v>65.13</v>
      </c>
      <c r="H44" s="37">
        <v>4</v>
      </c>
      <c r="I44" s="37">
        <v>7</v>
      </c>
      <c r="J44" s="34">
        <f t="shared" si="7"/>
        <v>91.85</v>
      </c>
      <c r="K44" s="4">
        <v>5</v>
      </c>
      <c r="L44" s="4">
        <v>4</v>
      </c>
      <c r="M44" s="3">
        <f t="shared" si="8"/>
        <v>106.88</v>
      </c>
      <c r="N44" s="3">
        <f t="shared" si="4"/>
        <v>202.07</v>
      </c>
      <c r="O44" s="60">
        <v>8.35</v>
      </c>
      <c r="P44" s="61">
        <v>59.81</v>
      </c>
      <c r="Q44" s="49">
        <v>33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100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43665</v>
      </c>
      <c r="B45" s="4">
        <v>2</v>
      </c>
      <c r="C45" s="4">
        <v>3</v>
      </c>
      <c r="D45" s="34">
        <f t="shared" si="5"/>
        <v>45.089999999999996</v>
      </c>
      <c r="E45" s="37">
        <v>6</v>
      </c>
      <c r="F45" s="37">
        <v>4</v>
      </c>
      <c r="G45" s="34">
        <f t="shared" si="6"/>
        <v>126.91999999999999</v>
      </c>
      <c r="H45" s="37">
        <v>5</v>
      </c>
      <c r="I45" s="37">
        <v>5</v>
      </c>
      <c r="J45" s="34">
        <f t="shared" si="7"/>
        <v>108.55</v>
      </c>
      <c r="K45" s="4">
        <v>7</v>
      </c>
      <c r="L45" s="4">
        <v>5</v>
      </c>
      <c r="M45" s="3">
        <f t="shared" si="8"/>
        <v>148.63</v>
      </c>
      <c r="N45" s="3">
        <f t="shared" si="4"/>
        <v>280.56</v>
      </c>
      <c r="O45" s="60">
        <v>16.7</v>
      </c>
      <c r="P45" s="61">
        <v>39.75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415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43666</v>
      </c>
      <c r="B46" s="4">
        <v>2</v>
      </c>
      <c r="C46" s="4">
        <v>3</v>
      </c>
      <c r="D46" s="34">
        <f t="shared" si="5"/>
        <v>45.089999999999996</v>
      </c>
      <c r="E46" s="37">
        <v>6</v>
      </c>
      <c r="F46" s="37">
        <v>4</v>
      </c>
      <c r="G46" s="34">
        <f t="shared" si="6"/>
        <v>126.91999999999999</v>
      </c>
      <c r="H46" s="37">
        <v>7</v>
      </c>
      <c r="I46" s="37">
        <v>0</v>
      </c>
      <c r="J46" s="34">
        <f t="shared" si="7"/>
        <v>140.28</v>
      </c>
      <c r="K46" s="4">
        <v>10</v>
      </c>
      <c r="L46" s="4">
        <v>3</v>
      </c>
      <c r="M46" s="3">
        <f t="shared" si="8"/>
        <v>205.41</v>
      </c>
      <c r="N46" s="3">
        <f>D46+G46+J46</f>
        <v>312.28999999999996</v>
      </c>
      <c r="O46" s="60">
        <v>31.73</v>
      </c>
      <c r="P46" s="61">
        <v>56.78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665</v>
      </c>
      <c r="AF46" s="200"/>
      <c r="AG46" s="201"/>
      <c r="AH46" s="201"/>
      <c r="AI46" s="201"/>
      <c r="AJ46" s="201"/>
      <c r="AK46" s="202"/>
    </row>
    <row r="47" spans="1:37" ht="12.75" customHeight="1">
      <c r="A47" s="118">
        <v>43667</v>
      </c>
      <c r="B47" s="4">
        <v>2</v>
      </c>
      <c r="C47" s="4">
        <v>3</v>
      </c>
      <c r="D47" s="34">
        <f t="shared" si="5"/>
        <v>45.089999999999996</v>
      </c>
      <c r="E47" s="37">
        <v>6</v>
      </c>
      <c r="F47" s="37">
        <v>4</v>
      </c>
      <c r="G47" s="34">
        <f t="shared" si="6"/>
        <v>126.91999999999999</v>
      </c>
      <c r="H47" s="37">
        <v>7</v>
      </c>
      <c r="I47" s="37">
        <v>11</v>
      </c>
      <c r="J47" s="34">
        <f t="shared" si="7"/>
        <v>158.65</v>
      </c>
      <c r="K47" s="4">
        <v>5</v>
      </c>
      <c r="L47" s="4">
        <v>8</v>
      </c>
      <c r="M47" s="3">
        <f t="shared" si="8"/>
        <v>113.56</v>
      </c>
      <c r="N47" s="3">
        <f t="shared" si="4"/>
        <v>330.65999999999997</v>
      </c>
      <c r="O47" s="60">
        <v>18.37</v>
      </c>
      <c r="P47" s="61">
        <v>48.15</v>
      </c>
      <c r="Q47" s="49">
        <v>32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200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43668</v>
      </c>
      <c r="B48" s="4">
        <v>2</v>
      </c>
      <c r="C48" s="4">
        <v>3</v>
      </c>
      <c r="D48" s="34">
        <f t="shared" si="5"/>
        <v>45.089999999999996</v>
      </c>
      <c r="E48" s="37">
        <v>6</v>
      </c>
      <c r="F48" s="37">
        <v>4</v>
      </c>
      <c r="G48" s="34">
        <f t="shared" si="6"/>
        <v>126.91999999999999</v>
      </c>
      <c r="H48" s="37">
        <v>8</v>
      </c>
      <c r="I48" s="37">
        <v>2</v>
      </c>
      <c r="J48" s="34">
        <f t="shared" si="7"/>
        <v>163.66</v>
      </c>
      <c r="K48" s="4">
        <v>8</v>
      </c>
      <c r="L48" s="4">
        <v>3</v>
      </c>
      <c r="M48" s="3">
        <f t="shared" si="8"/>
        <v>165.32999999999998</v>
      </c>
      <c r="N48" s="3">
        <f t="shared" si="4"/>
        <v>335.66999999999996</v>
      </c>
      <c r="O48" s="60">
        <v>5.01</v>
      </c>
      <c r="P48" s="61">
        <v>51.77</v>
      </c>
      <c r="Q48" s="49">
        <v>24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345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43669</v>
      </c>
      <c r="B49" s="4">
        <v>2</v>
      </c>
      <c r="C49" s="4">
        <v>3</v>
      </c>
      <c r="D49" s="34">
        <f t="shared" si="5"/>
        <v>45.089999999999996</v>
      </c>
      <c r="E49" s="37">
        <v>6</v>
      </c>
      <c r="F49" s="37">
        <v>4</v>
      </c>
      <c r="G49" s="34">
        <f t="shared" si="6"/>
        <v>126.91999999999999</v>
      </c>
      <c r="H49" s="37">
        <v>9</v>
      </c>
      <c r="I49" s="37">
        <v>6</v>
      </c>
      <c r="J49" s="34">
        <f t="shared" si="7"/>
        <v>190.38</v>
      </c>
      <c r="K49" s="4">
        <v>10</v>
      </c>
      <c r="L49" s="4">
        <v>3</v>
      </c>
      <c r="M49" s="3">
        <f t="shared" si="8"/>
        <v>205.41</v>
      </c>
      <c r="N49" s="3">
        <f t="shared" si="4"/>
        <v>362.39</v>
      </c>
      <c r="O49" s="60">
        <v>26.72</v>
      </c>
      <c r="P49" s="61">
        <v>40.08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660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43670</v>
      </c>
      <c r="B50" s="4">
        <v>2</v>
      </c>
      <c r="C50" s="4">
        <v>3</v>
      </c>
      <c r="D50" s="34">
        <f>(B50*12+C50)*1.67</f>
        <v>45.089999999999996</v>
      </c>
      <c r="E50" s="37">
        <v>6</v>
      </c>
      <c r="F50" s="37">
        <v>4</v>
      </c>
      <c r="G50" s="34">
        <f t="shared" si="6"/>
        <v>126.91999999999999</v>
      </c>
      <c r="H50" s="37">
        <v>10</v>
      </c>
      <c r="I50" s="37">
        <v>4</v>
      </c>
      <c r="J50" s="34">
        <f t="shared" si="7"/>
        <v>207.07999999999998</v>
      </c>
      <c r="K50" s="4">
        <v>12</v>
      </c>
      <c r="L50" s="4">
        <v>3</v>
      </c>
      <c r="M50" s="3">
        <f t="shared" si="8"/>
        <v>245.48999999999998</v>
      </c>
      <c r="N50" s="3">
        <f t="shared" si="4"/>
        <v>379.09</v>
      </c>
      <c r="O50" s="60">
        <v>16.7</v>
      </c>
      <c r="P50" s="61">
        <v>40.49</v>
      </c>
      <c r="Q50" s="49">
        <v>41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125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43671</v>
      </c>
      <c r="B51" s="4">
        <v>2</v>
      </c>
      <c r="C51" s="4">
        <v>7</v>
      </c>
      <c r="D51" s="34">
        <f t="shared" si="5"/>
        <v>51.769999999999996</v>
      </c>
      <c r="E51" s="37">
        <v>6</v>
      </c>
      <c r="F51" s="37">
        <v>4</v>
      </c>
      <c r="G51" s="34">
        <f t="shared" si="6"/>
        <v>126.91999999999999</v>
      </c>
      <c r="H51" s="37">
        <v>10</v>
      </c>
      <c r="I51" s="37">
        <v>4</v>
      </c>
      <c r="J51" s="34">
        <f t="shared" si="7"/>
        <v>207.07999999999998</v>
      </c>
      <c r="K51" s="4">
        <v>7</v>
      </c>
      <c r="L51" s="4">
        <v>10</v>
      </c>
      <c r="M51" s="3">
        <f>(K51*12+L51)*1.67</f>
        <v>156.97999999999999</v>
      </c>
      <c r="N51" s="3">
        <f t="shared" si="4"/>
        <v>385.77</v>
      </c>
      <c r="O51" s="60">
        <v>6.68</v>
      </c>
      <c r="P51" s="61">
        <v>51.49</v>
      </c>
      <c r="Q51" s="49">
        <v>5</v>
      </c>
      <c r="R51" s="71"/>
      <c r="S51" s="49"/>
      <c r="T51" s="78"/>
      <c r="U51" s="78"/>
      <c r="V51" s="78"/>
      <c r="W51" s="78"/>
      <c r="X51" s="78"/>
      <c r="Y51" s="49">
        <v>409036</v>
      </c>
      <c r="Z51" s="49">
        <v>140</v>
      </c>
      <c r="AA51" s="49"/>
      <c r="AB51" s="49"/>
      <c r="AC51" s="76"/>
      <c r="AD51" s="49">
        <v>25</v>
      </c>
      <c r="AE51" s="49">
        <v>410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43672</v>
      </c>
      <c r="B52" s="4">
        <v>4</v>
      </c>
      <c r="C52" s="4">
        <v>3</v>
      </c>
      <c r="D52" s="34">
        <f t="shared" si="5"/>
        <v>85.17</v>
      </c>
      <c r="E52" s="37">
        <v>6</v>
      </c>
      <c r="F52" s="37">
        <v>4</v>
      </c>
      <c r="G52" s="34">
        <f t="shared" si="6"/>
        <v>126.91999999999999</v>
      </c>
      <c r="H52" s="37">
        <v>1</v>
      </c>
      <c r="I52" s="37">
        <v>4</v>
      </c>
      <c r="J52" s="34">
        <f t="shared" si="7"/>
        <v>26.72</v>
      </c>
      <c r="K52" s="4">
        <v>10</v>
      </c>
      <c r="L52" s="4">
        <v>4</v>
      </c>
      <c r="M52" s="3">
        <f t="shared" si="8"/>
        <v>207.07999999999998</v>
      </c>
      <c r="N52" s="3">
        <f t="shared" si="4"/>
        <v>238.80999999999997</v>
      </c>
      <c r="O52" s="60">
        <v>33.4</v>
      </c>
      <c r="P52" s="61">
        <v>50.1</v>
      </c>
      <c r="Q52" s="49">
        <v>0</v>
      </c>
      <c r="R52" s="71">
        <v>43672</v>
      </c>
      <c r="S52" s="49">
        <v>2355413</v>
      </c>
      <c r="T52" s="78">
        <v>10</v>
      </c>
      <c r="U52" s="78">
        <v>4</v>
      </c>
      <c r="V52" s="78">
        <v>1</v>
      </c>
      <c r="W52" s="78">
        <v>4</v>
      </c>
      <c r="X52" s="78">
        <v>182</v>
      </c>
      <c r="Y52" s="49"/>
      <c r="Z52" s="49"/>
      <c r="AA52" s="49"/>
      <c r="AB52" s="49"/>
      <c r="AC52" s="76"/>
      <c r="AD52" s="49">
        <v>25</v>
      </c>
      <c r="AE52" s="49">
        <v>665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43673</v>
      </c>
      <c r="B53" s="4">
        <v>5</v>
      </c>
      <c r="C53" s="4">
        <v>5</v>
      </c>
      <c r="D53" s="34">
        <f t="shared" si="5"/>
        <v>108.55</v>
      </c>
      <c r="E53" s="37">
        <v>6</v>
      </c>
      <c r="F53" s="37">
        <v>4</v>
      </c>
      <c r="G53" s="34">
        <f t="shared" si="6"/>
        <v>126.91999999999999</v>
      </c>
      <c r="H53" s="37">
        <v>1</v>
      </c>
      <c r="I53" s="37">
        <v>4</v>
      </c>
      <c r="J53" s="34">
        <f t="shared" si="7"/>
        <v>26.72</v>
      </c>
      <c r="K53" s="4">
        <v>4</v>
      </c>
      <c r="L53" s="4">
        <v>10</v>
      </c>
      <c r="M53" s="3">
        <f t="shared" si="8"/>
        <v>96.86</v>
      </c>
      <c r="N53" s="3">
        <f t="shared" si="4"/>
        <v>262.18999999999994</v>
      </c>
      <c r="O53" s="60">
        <v>23.38</v>
      </c>
      <c r="P53" s="61">
        <v>29.78</v>
      </c>
      <c r="Q53" s="49">
        <v>23</v>
      </c>
      <c r="R53" s="71"/>
      <c r="S53" s="49"/>
      <c r="T53" s="78"/>
      <c r="U53" s="78"/>
      <c r="V53" s="78"/>
      <c r="W53" s="78"/>
      <c r="X53" s="78"/>
      <c r="Y53" s="49"/>
      <c r="Z53" s="49">
        <v>140</v>
      </c>
      <c r="AA53" s="49"/>
      <c r="AB53" s="49"/>
      <c r="AC53" s="76"/>
      <c r="AD53" s="49">
        <v>25</v>
      </c>
      <c r="AE53" s="49">
        <v>950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43674</v>
      </c>
      <c r="B54" s="4">
        <v>6</v>
      </c>
      <c r="C54" s="4">
        <v>4</v>
      </c>
      <c r="D54" s="34">
        <f t="shared" si="5"/>
        <v>126.91999999999999</v>
      </c>
      <c r="E54" s="37">
        <v>6</v>
      </c>
      <c r="F54" s="37">
        <v>4</v>
      </c>
      <c r="G54" s="34">
        <f t="shared" si="6"/>
        <v>126.91999999999999</v>
      </c>
      <c r="H54" s="37">
        <v>1</v>
      </c>
      <c r="I54" s="37">
        <v>4</v>
      </c>
      <c r="J54" s="34">
        <f t="shared" si="7"/>
        <v>26.72</v>
      </c>
      <c r="K54" s="4">
        <v>7</v>
      </c>
      <c r="L54" s="4">
        <v>2</v>
      </c>
      <c r="M54" s="3">
        <f t="shared" si="8"/>
        <v>143.62</v>
      </c>
      <c r="N54" s="3">
        <f t="shared" si="4"/>
        <v>280.55999999999995</v>
      </c>
      <c r="O54" s="60">
        <v>18.37</v>
      </c>
      <c r="P54" s="61">
        <v>46.76</v>
      </c>
      <c r="Q54" s="49">
        <v>25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675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43675</v>
      </c>
      <c r="B55" s="4">
        <v>6</v>
      </c>
      <c r="C55" s="4">
        <v>9</v>
      </c>
      <c r="D55" s="34">
        <f t="shared" si="5"/>
        <v>135.26999999999998</v>
      </c>
      <c r="E55" s="37">
        <v>6</v>
      </c>
      <c r="F55" s="37">
        <v>4</v>
      </c>
      <c r="G55" s="34">
        <f t="shared" si="6"/>
        <v>126.91999999999999</v>
      </c>
      <c r="H55" s="37">
        <v>1</v>
      </c>
      <c r="I55" s="37">
        <v>4</v>
      </c>
      <c r="J55" s="34">
        <f t="shared" si="7"/>
        <v>26.72</v>
      </c>
      <c r="K55" s="4">
        <v>9</v>
      </c>
      <c r="L55" s="4">
        <v>7</v>
      </c>
      <c r="M55" s="3">
        <f t="shared" si="8"/>
        <v>192.04999999999998</v>
      </c>
      <c r="N55" s="3">
        <f t="shared" si="4"/>
        <v>288.90999999999997</v>
      </c>
      <c r="O55" s="60">
        <v>8.35</v>
      </c>
      <c r="P55" s="61">
        <v>48.43</v>
      </c>
      <c r="Q55" s="49">
        <v>35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275</v>
      </c>
      <c r="AF55" s="200"/>
      <c r="AG55" s="201"/>
      <c r="AH55" s="201"/>
      <c r="AI55" s="201"/>
      <c r="AJ55" s="201"/>
      <c r="AK55" s="202"/>
    </row>
    <row r="56" spans="1:37" ht="12.75" customHeight="1">
      <c r="A56" s="118">
        <v>43676</v>
      </c>
      <c r="B56" s="4">
        <v>7</v>
      </c>
      <c r="C56" s="4">
        <v>0</v>
      </c>
      <c r="D56" s="34">
        <f t="shared" si="5"/>
        <v>140.28</v>
      </c>
      <c r="E56" s="37">
        <v>6</v>
      </c>
      <c r="F56" s="37">
        <v>4</v>
      </c>
      <c r="G56" s="34">
        <f t="shared" si="6"/>
        <v>126.91999999999999</v>
      </c>
      <c r="H56" s="37">
        <v>1</v>
      </c>
      <c r="I56" s="37">
        <v>4</v>
      </c>
      <c r="J56" s="34">
        <f t="shared" si="7"/>
        <v>26.72</v>
      </c>
      <c r="K56" s="4">
        <v>5</v>
      </c>
      <c r="L56" s="4">
        <v>4</v>
      </c>
      <c r="M56" s="3">
        <f t="shared" si="8"/>
        <v>106.88</v>
      </c>
      <c r="N56" s="3">
        <f t="shared" si="4"/>
        <v>293.91999999999996</v>
      </c>
      <c r="O56" s="60">
        <v>5.01</v>
      </c>
      <c r="P56" s="61">
        <v>54.83</v>
      </c>
      <c r="Q56" s="49">
        <v>18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220</v>
      </c>
      <c r="AF56" s="200"/>
      <c r="AG56" s="201"/>
      <c r="AH56" s="201"/>
      <c r="AI56" s="201"/>
      <c r="AJ56" s="201"/>
      <c r="AK56" s="202"/>
    </row>
    <row r="57" spans="1:37" ht="12.75" customHeight="1">
      <c r="A57" s="118">
        <v>43677</v>
      </c>
      <c r="B57" s="92">
        <v>8</v>
      </c>
      <c r="C57" s="92">
        <v>7</v>
      </c>
      <c r="D57" s="34">
        <f t="shared" si="5"/>
        <v>172.01</v>
      </c>
      <c r="E57" s="93">
        <v>6</v>
      </c>
      <c r="F57" s="93">
        <v>4</v>
      </c>
      <c r="G57" s="34">
        <f t="shared" si="6"/>
        <v>126.91999999999999</v>
      </c>
      <c r="H57" s="93">
        <v>1</v>
      </c>
      <c r="I57" s="93">
        <v>4</v>
      </c>
      <c r="J57" s="34">
        <f t="shared" si="7"/>
        <v>26.72</v>
      </c>
      <c r="K57" s="92">
        <v>8</v>
      </c>
      <c r="L57" s="92">
        <v>1</v>
      </c>
      <c r="M57" s="94">
        <f t="shared" si="8"/>
        <v>161.98999999999998</v>
      </c>
      <c r="N57" s="94">
        <f t="shared" si="4"/>
        <v>325.64999999999998</v>
      </c>
      <c r="O57" s="60">
        <v>31.73</v>
      </c>
      <c r="P57" s="61">
        <v>55.11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665</v>
      </c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567.79999999999995</v>
      </c>
      <c r="P59" s="46">
        <f>SUM(P28:P58)</f>
        <v>1474.1999999999998</v>
      </c>
      <c r="Q59" s="47">
        <f>SUM(Q28:Q58)</f>
        <v>478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22" zoomScale="80" zoomScaleNormal="80" workbookViewId="0">
      <selection activeCell="AE57" sqref="AE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136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3"/>
      <c r="AG25" s="133"/>
      <c r="AH25" s="133"/>
      <c r="AI25" s="133"/>
      <c r="AJ25" s="133"/>
      <c r="AK25" s="134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43678</v>
      </c>
      <c r="B27" s="4">
        <v>9</v>
      </c>
      <c r="C27" s="34">
        <v>4</v>
      </c>
      <c r="D27" s="4">
        <f>(B27*12+C27)*1.67</f>
        <v>187.04</v>
      </c>
      <c r="E27" s="4">
        <v>6</v>
      </c>
      <c r="F27" s="34">
        <v>4</v>
      </c>
      <c r="G27" s="48">
        <f>(E27*12+F27)*1.67</f>
        <v>126.91999999999999</v>
      </c>
      <c r="H27" s="4">
        <v>1</v>
      </c>
      <c r="I27" s="3">
        <v>4</v>
      </c>
      <c r="J27" s="3">
        <f>(H27*12+I27)*1.67</f>
        <v>26.72</v>
      </c>
      <c r="K27" s="52">
        <v>9</v>
      </c>
      <c r="L27" s="61">
        <v>7</v>
      </c>
      <c r="M27" s="49">
        <f>(K27*12+L27)*1.67</f>
        <v>192.04999999999998</v>
      </c>
      <c r="N27" s="103">
        <f>D27+G27+J27</f>
        <v>340.67999999999995</v>
      </c>
      <c r="O27" s="52">
        <v>15.03</v>
      </c>
      <c r="P27" s="77">
        <v>30.06</v>
      </c>
      <c r="Q27" s="77">
        <v>42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225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43679</v>
      </c>
      <c r="B28" s="4">
        <v>9</v>
      </c>
      <c r="C28" s="4">
        <v>9</v>
      </c>
      <c r="D28" s="34">
        <f t="shared" ref="D28:D41" si="0">(B28*12+C28)*1.67</f>
        <v>195.39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1</v>
      </c>
      <c r="I28" s="4">
        <v>4</v>
      </c>
      <c r="J28" s="34">
        <f t="shared" ref="J28:J41" si="2">(H28*12+I28)*1.67</f>
        <v>26.72</v>
      </c>
      <c r="K28" s="48">
        <v>5</v>
      </c>
      <c r="L28" s="4">
        <v>7</v>
      </c>
      <c r="M28" s="3">
        <f t="shared" ref="M28:M41" si="3">(K28*12+L28)*1.67</f>
        <v>111.89</v>
      </c>
      <c r="N28" s="3">
        <f t="shared" ref="N28:N57" si="4">D28+G28+J28</f>
        <v>349.03</v>
      </c>
      <c r="O28" s="60">
        <v>8.35</v>
      </c>
      <c r="P28" s="61">
        <v>59.84</v>
      </c>
      <c r="Q28" s="49">
        <v>10</v>
      </c>
      <c r="R28" s="72"/>
      <c r="S28" s="52"/>
      <c r="T28" s="77"/>
      <c r="U28" s="77"/>
      <c r="V28" s="77"/>
      <c r="W28" s="77"/>
      <c r="X28" s="77"/>
      <c r="Y28" s="52"/>
      <c r="Z28" s="52">
        <v>140</v>
      </c>
      <c r="AA28" s="52"/>
      <c r="AB28" s="52"/>
      <c r="AC28" s="76"/>
      <c r="AD28" s="52">
        <v>25</v>
      </c>
      <c r="AE28" s="52">
        <v>420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43680</v>
      </c>
      <c r="B29" s="36">
        <v>11</v>
      </c>
      <c r="C29" s="36">
        <v>6</v>
      </c>
      <c r="D29" s="34">
        <f t="shared" si="0"/>
        <v>230.45999999999998</v>
      </c>
      <c r="E29" s="37">
        <v>6</v>
      </c>
      <c r="F29" s="37">
        <v>4</v>
      </c>
      <c r="G29" s="34">
        <f t="shared" si="1"/>
        <v>126.91999999999999</v>
      </c>
      <c r="H29" s="37">
        <v>1</v>
      </c>
      <c r="I29" s="37">
        <v>4</v>
      </c>
      <c r="J29" s="34">
        <f t="shared" si="2"/>
        <v>26.72</v>
      </c>
      <c r="K29" s="4">
        <v>8</v>
      </c>
      <c r="L29" s="4">
        <v>0</v>
      </c>
      <c r="M29" s="3">
        <f>(K29*12+L29)*1.67</f>
        <v>160.32</v>
      </c>
      <c r="N29" s="3">
        <f t="shared" si="4"/>
        <v>384.1</v>
      </c>
      <c r="O29" s="60">
        <v>35.07</v>
      </c>
      <c r="P29" s="61">
        <v>48.43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500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43681</v>
      </c>
      <c r="B30" s="36">
        <v>11</v>
      </c>
      <c r="C30" s="36">
        <v>6</v>
      </c>
      <c r="D30" s="34">
        <f t="shared" si="0"/>
        <v>230.45999999999998</v>
      </c>
      <c r="E30" s="37">
        <v>6</v>
      </c>
      <c r="F30" s="37">
        <v>4</v>
      </c>
      <c r="G30" s="34">
        <f t="shared" si="1"/>
        <v>126.91999999999999</v>
      </c>
      <c r="H30" s="37">
        <v>2</v>
      </c>
      <c r="I30" s="37">
        <v>1</v>
      </c>
      <c r="J30" s="34">
        <f t="shared" si="2"/>
        <v>41.75</v>
      </c>
      <c r="K30" s="4">
        <v>10</v>
      </c>
      <c r="L30" s="4">
        <v>0</v>
      </c>
      <c r="M30" s="3">
        <f t="shared" si="3"/>
        <v>200.39999999999998</v>
      </c>
      <c r="N30" s="3">
        <f t="shared" si="4"/>
        <v>399.13</v>
      </c>
      <c r="O30" s="60">
        <v>15.03</v>
      </c>
      <c r="P30" s="61">
        <v>40.08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665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43682</v>
      </c>
      <c r="B31" s="36">
        <v>2</v>
      </c>
      <c r="C31" s="36">
        <v>9</v>
      </c>
      <c r="D31" s="34">
        <f t="shared" si="0"/>
        <v>55.11</v>
      </c>
      <c r="E31" s="37">
        <v>6</v>
      </c>
      <c r="F31" s="37">
        <v>4</v>
      </c>
      <c r="G31" s="34">
        <f t="shared" si="1"/>
        <v>126.91999999999999</v>
      </c>
      <c r="H31" s="37">
        <v>2</v>
      </c>
      <c r="I31" s="37">
        <v>4</v>
      </c>
      <c r="J31" s="34">
        <f t="shared" si="2"/>
        <v>46.76</v>
      </c>
      <c r="K31" s="4">
        <v>12</v>
      </c>
      <c r="L31" s="4">
        <v>3</v>
      </c>
      <c r="M31" s="3">
        <f>(K31*12+L31)*1.67</f>
        <v>245.48999999999998</v>
      </c>
      <c r="N31" s="3">
        <f t="shared" si="4"/>
        <v>228.78999999999996</v>
      </c>
      <c r="O31" s="60">
        <v>5.01</v>
      </c>
      <c r="P31" s="61">
        <v>45.09</v>
      </c>
      <c r="Q31" s="49">
        <v>12</v>
      </c>
      <c r="R31" s="71">
        <v>43682</v>
      </c>
      <c r="S31" s="49">
        <v>2360964</v>
      </c>
      <c r="T31" s="78">
        <v>11</v>
      </c>
      <c r="U31" s="78">
        <v>6</v>
      </c>
      <c r="V31" s="78">
        <v>2</v>
      </c>
      <c r="W31" s="78">
        <v>9</v>
      </c>
      <c r="X31" s="78">
        <v>180</v>
      </c>
      <c r="Y31" s="70"/>
      <c r="Z31" s="49"/>
      <c r="AA31" s="49"/>
      <c r="AB31" s="52"/>
      <c r="AC31" s="76"/>
      <c r="AD31" s="49">
        <v>25</v>
      </c>
      <c r="AE31" s="49">
        <v>350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43683</v>
      </c>
      <c r="B32" s="36">
        <v>2</v>
      </c>
      <c r="C32" s="36">
        <v>9</v>
      </c>
      <c r="D32" s="34">
        <f t="shared" si="0"/>
        <v>55.11</v>
      </c>
      <c r="E32" s="37">
        <v>6</v>
      </c>
      <c r="F32" s="37">
        <v>4</v>
      </c>
      <c r="G32" s="34">
        <f t="shared" si="1"/>
        <v>126.91999999999999</v>
      </c>
      <c r="H32" s="4">
        <v>3</v>
      </c>
      <c r="I32" s="37">
        <v>7</v>
      </c>
      <c r="J32" s="34">
        <f t="shared" si="2"/>
        <v>71.81</v>
      </c>
      <c r="K32" s="4">
        <v>7</v>
      </c>
      <c r="L32" s="4">
        <v>7</v>
      </c>
      <c r="M32" s="3">
        <f t="shared" si="3"/>
        <v>151.97</v>
      </c>
      <c r="N32" s="3">
        <f t="shared" si="4"/>
        <v>253.83999999999997</v>
      </c>
      <c r="O32" s="60">
        <v>25.05</v>
      </c>
      <c r="P32" s="61">
        <v>46.48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665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43684</v>
      </c>
      <c r="B33" s="4">
        <v>2</v>
      </c>
      <c r="C33" s="4">
        <v>9</v>
      </c>
      <c r="D33" s="34">
        <f t="shared" si="0"/>
        <v>55.11</v>
      </c>
      <c r="E33" s="37">
        <v>6</v>
      </c>
      <c r="F33" s="37">
        <v>4</v>
      </c>
      <c r="G33" s="34">
        <f t="shared" si="1"/>
        <v>126.91999999999999</v>
      </c>
      <c r="H33" s="37">
        <v>4</v>
      </c>
      <c r="I33" s="37">
        <v>10</v>
      </c>
      <c r="J33" s="34">
        <f t="shared" si="2"/>
        <v>96.86</v>
      </c>
      <c r="K33" s="4">
        <v>9</v>
      </c>
      <c r="L33" s="4">
        <v>9</v>
      </c>
      <c r="M33" s="3">
        <f>(K33*12+L33)*1.67</f>
        <v>195.39</v>
      </c>
      <c r="N33" s="3">
        <f t="shared" si="4"/>
        <v>278.89</v>
      </c>
      <c r="O33" s="60">
        <v>25.05</v>
      </c>
      <c r="P33" s="61">
        <v>43.42</v>
      </c>
      <c r="Q33" s="49">
        <v>10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665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43685</v>
      </c>
      <c r="B34" s="4">
        <v>2</v>
      </c>
      <c r="C34" s="4">
        <v>9</v>
      </c>
      <c r="D34" s="34">
        <f t="shared" si="0"/>
        <v>55.11</v>
      </c>
      <c r="E34" s="37">
        <v>6</v>
      </c>
      <c r="F34" s="37">
        <v>4</v>
      </c>
      <c r="G34" s="34">
        <f t="shared" si="1"/>
        <v>126.91999999999999</v>
      </c>
      <c r="H34" s="37">
        <v>5</v>
      </c>
      <c r="I34" s="37">
        <v>4</v>
      </c>
      <c r="J34" s="34">
        <f t="shared" si="2"/>
        <v>106.88</v>
      </c>
      <c r="K34" s="4">
        <v>11</v>
      </c>
      <c r="L34" s="4">
        <v>9</v>
      </c>
      <c r="M34" s="3">
        <f t="shared" si="3"/>
        <v>235.47</v>
      </c>
      <c r="N34" s="3">
        <f t="shared" si="4"/>
        <v>288.90999999999997</v>
      </c>
      <c r="O34" s="60">
        <v>10.02</v>
      </c>
      <c r="P34" s="61">
        <v>40.08</v>
      </c>
      <c r="Q34" s="49">
        <v>50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85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43686</v>
      </c>
      <c r="B35" s="4">
        <v>2</v>
      </c>
      <c r="C35" s="4">
        <v>9</v>
      </c>
      <c r="D35" s="34">
        <f t="shared" si="0"/>
        <v>55.11</v>
      </c>
      <c r="E35" s="37">
        <v>6</v>
      </c>
      <c r="F35" s="37">
        <v>4</v>
      </c>
      <c r="G35" s="34">
        <f t="shared" si="1"/>
        <v>126.91999999999999</v>
      </c>
      <c r="H35" s="37">
        <v>6</v>
      </c>
      <c r="I35" s="37">
        <v>2</v>
      </c>
      <c r="J35" s="34">
        <f t="shared" si="2"/>
        <v>123.58</v>
      </c>
      <c r="K35" s="4">
        <v>8</v>
      </c>
      <c r="L35" s="4">
        <v>0</v>
      </c>
      <c r="M35" s="3">
        <f t="shared" si="3"/>
        <v>160.32</v>
      </c>
      <c r="N35" s="3">
        <f t="shared" si="4"/>
        <v>305.60999999999996</v>
      </c>
      <c r="O35" s="60">
        <v>16.7</v>
      </c>
      <c r="P35" s="61">
        <v>64.849999999999994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28</v>
      </c>
      <c r="AE35" s="49">
        <v>600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43687</v>
      </c>
      <c r="B36" s="4">
        <v>2</v>
      </c>
      <c r="C36" s="4">
        <v>9</v>
      </c>
      <c r="D36" s="34">
        <f t="shared" si="0"/>
        <v>55.11</v>
      </c>
      <c r="E36" s="37">
        <v>6</v>
      </c>
      <c r="F36" s="37">
        <v>4</v>
      </c>
      <c r="G36" s="34">
        <f t="shared" si="1"/>
        <v>126.91999999999999</v>
      </c>
      <c r="H36" s="37">
        <v>7</v>
      </c>
      <c r="I36" s="37">
        <v>1</v>
      </c>
      <c r="J36" s="34">
        <f t="shared" si="2"/>
        <v>141.94999999999999</v>
      </c>
      <c r="K36" s="4">
        <v>9</v>
      </c>
      <c r="L36" s="4">
        <v>10</v>
      </c>
      <c r="M36" s="3">
        <f t="shared" si="3"/>
        <v>197.06</v>
      </c>
      <c r="N36" s="3">
        <f t="shared" si="4"/>
        <v>323.97999999999996</v>
      </c>
      <c r="O36" s="60">
        <v>18.37</v>
      </c>
      <c r="P36" s="61">
        <v>36.74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26</v>
      </c>
      <c r="AE36" s="49">
        <v>900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43688</v>
      </c>
      <c r="B37" s="4">
        <v>2</v>
      </c>
      <c r="C37" s="4">
        <v>9</v>
      </c>
      <c r="D37" s="34">
        <f t="shared" si="0"/>
        <v>55.11</v>
      </c>
      <c r="E37" s="37">
        <v>6</v>
      </c>
      <c r="F37" s="37">
        <v>4</v>
      </c>
      <c r="G37" s="34">
        <f t="shared" si="1"/>
        <v>126.91999999999999</v>
      </c>
      <c r="H37" s="37">
        <v>8</v>
      </c>
      <c r="I37" s="37">
        <v>0</v>
      </c>
      <c r="J37" s="34">
        <f t="shared" si="2"/>
        <v>160.32</v>
      </c>
      <c r="K37" s="4">
        <v>5</v>
      </c>
      <c r="L37" s="4">
        <v>0</v>
      </c>
      <c r="M37" s="3">
        <f t="shared" si="3"/>
        <v>100.19999999999999</v>
      </c>
      <c r="N37" s="3">
        <f t="shared" si="4"/>
        <v>342.34999999999997</v>
      </c>
      <c r="O37" s="60">
        <v>18.37</v>
      </c>
      <c r="P37" s="61">
        <v>43.14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26</v>
      </c>
      <c r="AE37" s="49">
        <v>280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43689</v>
      </c>
      <c r="B38" s="4">
        <v>2</v>
      </c>
      <c r="C38" s="4">
        <v>9</v>
      </c>
      <c r="D38" s="34">
        <f t="shared" si="0"/>
        <v>55.11</v>
      </c>
      <c r="E38" s="37">
        <v>6</v>
      </c>
      <c r="F38" s="37">
        <v>4</v>
      </c>
      <c r="G38" s="34">
        <f t="shared" si="1"/>
        <v>126.91999999999999</v>
      </c>
      <c r="H38" s="37">
        <v>8</v>
      </c>
      <c r="I38" s="37">
        <v>5</v>
      </c>
      <c r="J38" s="34">
        <f t="shared" si="2"/>
        <v>168.67</v>
      </c>
      <c r="K38" s="4">
        <v>6</v>
      </c>
      <c r="L38" s="4">
        <v>6</v>
      </c>
      <c r="M38" s="3">
        <f t="shared" si="3"/>
        <v>130.26</v>
      </c>
      <c r="N38" s="3">
        <f t="shared" si="4"/>
        <v>350.69999999999993</v>
      </c>
      <c r="O38" s="60">
        <v>8.35</v>
      </c>
      <c r="P38" s="61">
        <v>30.06</v>
      </c>
      <c r="Q38" s="49">
        <v>36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125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43690</v>
      </c>
      <c r="B39" s="4">
        <v>2</v>
      </c>
      <c r="C39" s="4">
        <v>9</v>
      </c>
      <c r="D39" s="34">
        <f t="shared" si="0"/>
        <v>55.11</v>
      </c>
      <c r="E39" s="37">
        <v>6</v>
      </c>
      <c r="F39" s="37">
        <v>4</v>
      </c>
      <c r="G39" s="34">
        <f t="shared" si="1"/>
        <v>126.91999999999999</v>
      </c>
      <c r="H39" s="37">
        <v>9</v>
      </c>
      <c r="I39" s="37">
        <v>4</v>
      </c>
      <c r="J39" s="34">
        <f t="shared" si="2"/>
        <v>187.04</v>
      </c>
      <c r="K39" s="4">
        <v>8</v>
      </c>
      <c r="L39" s="4">
        <v>9</v>
      </c>
      <c r="M39" s="3">
        <f t="shared" si="3"/>
        <v>175.35</v>
      </c>
      <c r="N39" s="3">
        <f t="shared" si="4"/>
        <v>369.06999999999994</v>
      </c>
      <c r="O39" s="60">
        <v>18.37</v>
      </c>
      <c r="P39" s="61">
        <v>45.09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300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43691</v>
      </c>
      <c r="B40" s="4">
        <v>2</v>
      </c>
      <c r="C40" s="4">
        <v>9</v>
      </c>
      <c r="D40" s="34">
        <f t="shared" si="0"/>
        <v>55.11</v>
      </c>
      <c r="E40" s="37">
        <v>6</v>
      </c>
      <c r="F40" s="37">
        <v>4</v>
      </c>
      <c r="G40" s="34">
        <f t="shared" si="1"/>
        <v>126.91999999999999</v>
      </c>
      <c r="H40" s="37">
        <v>10</v>
      </c>
      <c r="I40" s="37">
        <v>5</v>
      </c>
      <c r="J40" s="34">
        <f t="shared" si="2"/>
        <v>208.75</v>
      </c>
      <c r="K40" s="4">
        <v>11</v>
      </c>
      <c r="L40" s="4">
        <v>4</v>
      </c>
      <c r="M40" s="3">
        <f t="shared" si="3"/>
        <v>227.12</v>
      </c>
      <c r="N40" s="3">
        <f t="shared" si="4"/>
        <v>390.78</v>
      </c>
      <c r="O40" s="60">
        <v>21.71</v>
      </c>
      <c r="P40" s="61">
        <v>51.77</v>
      </c>
      <c r="Q40" s="49">
        <v>10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665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43692</v>
      </c>
      <c r="B41" s="4">
        <v>3</v>
      </c>
      <c r="C41" s="4">
        <v>9</v>
      </c>
      <c r="D41" s="34">
        <f t="shared" si="0"/>
        <v>75.149999999999991</v>
      </c>
      <c r="E41" s="37">
        <v>6</v>
      </c>
      <c r="F41" s="37">
        <v>4</v>
      </c>
      <c r="G41" s="34">
        <f t="shared" si="1"/>
        <v>126.91999999999999</v>
      </c>
      <c r="H41" s="37">
        <v>10</v>
      </c>
      <c r="I41" s="37">
        <v>5</v>
      </c>
      <c r="J41" s="34">
        <f t="shared" si="2"/>
        <v>208.75</v>
      </c>
      <c r="K41" s="4">
        <v>6</v>
      </c>
      <c r="L41" s="4">
        <v>7</v>
      </c>
      <c r="M41" s="3">
        <f t="shared" si="3"/>
        <v>131.93</v>
      </c>
      <c r="N41" s="3">
        <f t="shared" si="4"/>
        <v>410.82</v>
      </c>
      <c r="O41" s="60">
        <v>20.04</v>
      </c>
      <c r="P41" s="61">
        <v>44.81</v>
      </c>
      <c r="Q41" s="49">
        <v>11</v>
      </c>
      <c r="R41" s="71"/>
      <c r="S41" s="49"/>
      <c r="T41" s="78"/>
      <c r="U41" s="78"/>
      <c r="V41" s="78"/>
      <c r="W41" s="78"/>
      <c r="X41" s="78"/>
      <c r="Y41" s="49">
        <v>423765</v>
      </c>
      <c r="Z41" s="49">
        <v>140</v>
      </c>
      <c r="AA41" s="49"/>
      <c r="AB41" s="49"/>
      <c r="AC41" s="76"/>
      <c r="AD41" s="49">
        <v>25</v>
      </c>
      <c r="AE41" s="49">
        <v>665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43693</v>
      </c>
      <c r="B42" s="4">
        <v>4</v>
      </c>
      <c r="C42" s="4">
        <v>6</v>
      </c>
      <c r="D42" s="34">
        <f>(B42*12+C42)*1.67</f>
        <v>90.179999999999993</v>
      </c>
      <c r="E42" s="37">
        <v>6</v>
      </c>
      <c r="F42" s="37">
        <v>4</v>
      </c>
      <c r="G42" s="34">
        <f>(E42*12+F42)*1.67</f>
        <v>126.91999999999999</v>
      </c>
      <c r="H42" s="37">
        <v>10</v>
      </c>
      <c r="I42" s="37">
        <v>5</v>
      </c>
      <c r="J42" s="34">
        <f>(H42*12+I42)*1.67</f>
        <v>208.75</v>
      </c>
      <c r="K42" s="4">
        <v>8</v>
      </c>
      <c r="L42" s="4">
        <v>8</v>
      </c>
      <c r="M42" s="3">
        <f>(K42*12+L42)*1.67</f>
        <v>173.68</v>
      </c>
      <c r="N42" s="3">
        <f t="shared" si="4"/>
        <v>425.84999999999997</v>
      </c>
      <c r="O42" s="60">
        <v>15.03</v>
      </c>
      <c r="P42" s="61">
        <v>41.75</v>
      </c>
      <c r="Q42" s="49">
        <v>22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665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43694</v>
      </c>
      <c r="B43" s="4">
        <v>5</v>
      </c>
      <c r="C43" s="4">
        <v>2</v>
      </c>
      <c r="D43" s="34">
        <f t="shared" ref="D43:D57" si="5">(B43*12+C43)*1.67</f>
        <v>103.53999999999999</v>
      </c>
      <c r="E43" s="37">
        <v>6</v>
      </c>
      <c r="F43" s="37">
        <v>4</v>
      </c>
      <c r="G43" s="34">
        <f t="shared" ref="G43:G57" si="6">(E43*12+F43)*1.67</f>
        <v>126.91999999999999</v>
      </c>
      <c r="H43" s="37">
        <v>1</v>
      </c>
      <c r="I43" s="37">
        <v>5</v>
      </c>
      <c r="J43" s="34">
        <f t="shared" ref="J43:J57" si="7">(H43*12+I43)*1.67</f>
        <v>28.39</v>
      </c>
      <c r="K43" s="4">
        <v>10</v>
      </c>
      <c r="L43" s="4">
        <v>11</v>
      </c>
      <c r="M43" s="3">
        <f t="shared" ref="M43:M57" si="8">(K43*12+L43)*1.67</f>
        <v>218.76999999999998</v>
      </c>
      <c r="N43" s="3">
        <f t="shared" si="4"/>
        <v>258.84999999999997</v>
      </c>
      <c r="O43" s="60">
        <v>13.36</v>
      </c>
      <c r="P43" s="61">
        <v>45.09</v>
      </c>
      <c r="Q43" s="49">
        <v>35</v>
      </c>
      <c r="R43" s="71">
        <v>43694</v>
      </c>
      <c r="S43" s="49">
        <v>2367767</v>
      </c>
      <c r="T43" s="78">
        <v>10</v>
      </c>
      <c r="U43" s="78">
        <v>5</v>
      </c>
      <c r="V43" s="78">
        <v>1</v>
      </c>
      <c r="W43" s="78">
        <v>5</v>
      </c>
      <c r="X43" s="78">
        <v>181</v>
      </c>
      <c r="Y43" s="49"/>
      <c r="Z43" s="49"/>
      <c r="AA43" s="49"/>
      <c r="AB43" s="49"/>
      <c r="AC43" s="76"/>
      <c r="AD43" s="49">
        <v>25</v>
      </c>
      <c r="AE43" s="49">
        <v>75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43695</v>
      </c>
      <c r="B44" s="4">
        <v>5</v>
      </c>
      <c r="C44" s="4">
        <v>2</v>
      </c>
      <c r="D44" s="34">
        <f t="shared" si="5"/>
        <v>103.53999999999999</v>
      </c>
      <c r="E44" s="37">
        <v>6</v>
      </c>
      <c r="F44" s="37">
        <v>4</v>
      </c>
      <c r="G44" s="34">
        <f t="shared" si="6"/>
        <v>126.91999999999999</v>
      </c>
      <c r="H44" s="37">
        <v>1</v>
      </c>
      <c r="I44" s="37">
        <v>5</v>
      </c>
      <c r="J44" s="34">
        <f t="shared" si="7"/>
        <v>28.39</v>
      </c>
      <c r="K44" s="4">
        <v>4</v>
      </c>
      <c r="L44" s="4">
        <v>0</v>
      </c>
      <c r="M44" s="3">
        <f t="shared" si="8"/>
        <v>80.16</v>
      </c>
      <c r="N44" s="3">
        <f t="shared" si="4"/>
        <v>258.84999999999997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>
        <v>409072</v>
      </c>
      <c r="Z44" s="49">
        <v>140</v>
      </c>
      <c r="AA44" s="49"/>
      <c r="AB44" s="49"/>
      <c r="AC44" s="76"/>
      <c r="AD44" s="49">
        <v>25</v>
      </c>
      <c r="AE44" s="49">
        <v>75</v>
      </c>
      <c r="AF44" s="200" t="s">
        <v>137</v>
      </c>
      <c r="AG44" s="201"/>
      <c r="AH44" s="201"/>
      <c r="AI44" s="201"/>
      <c r="AJ44" s="201"/>
      <c r="AK44" s="202"/>
    </row>
    <row r="45" spans="1:37" ht="12.75" customHeight="1">
      <c r="A45" s="118">
        <v>43696</v>
      </c>
      <c r="B45" s="4">
        <v>5</v>
      </c>
      <c r="C45" s="4">
        <v>2</v>
      </c>
      <c r="D45" s="34">
        <f t="shared" si="5"/>
        <v>103.53999999999999</v>
      </c>
      <c r="E45" s="37">
        <v>6</v>
      </c>
      <c r="F45" s="37">
        <v>4</v>
      </c>
      <c r="G45" s="34">
        <f t="shared" si="6"/>
        <v>126.91999999999999</v>
      </c>
      <c r="H45" s="37">
        <v>1</v>
      </c>
      <c r="I45" s="37">
        <v>5</v>
      </c>
      <c r="J45" s="34">
        <f t="shared" si="7"/>
        <v>28.39</v>
      </c>
      <c r="K45" s="4">
        <v>4</v>
      </c>
      <c r="L45" s="4">
        <v>0</v>
      </c>
      <c r="M45" s="3">
        <f t="shared" si="8"/>
        <v>80.16</v>
      </c>
      <c r="N45" s="3">
        <f t="shared" si="4"/>
        <v>258.84999999999997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375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43697</v>
      </c>
      <c r="B46" s="4">
        <v>6</v>
      </c>
      <c r="C46" s="4">
        <v>4</v>
      </c>
      <c r="D46" s="34">
        <f t="shared" si="5"/>
        <v>126.91999999999999</v>
      </c>
      <c r="E46" s="37">
        <v>6</v>
      </c>
      <c r="F46" s="37">
        <v>4</v>
      </c>
      <c r="G46" s="34">
        <f t="shared" si="6"/>
        <v>126.91999999999999</v>
      </c>
      <c r="H46" s="37">
        <v>1</v>
      </c>
      <c r="I46" s="37">
        <v>5</v>
      </c>
      <c r="J46" s="34">
        <f t="shared" si="7"/>
        <v>28.39</v>
      </c>
      <c r="K46" s="4">
        <v>4</v>
      </c>
      <c r="L46" s="4">
        <v>7</v>
      </c>
      <c r="M46" s="3">
        <f t="shared" si="8"/>
        <v>91.85</v>
      </c>
      <c r="N46" s="3">
        <f>D46+G46+J46</f>
        <v>282.22999999999996</v>
      </c>
      <c r="O46" s="60">
        <v>13.36</v>
      </c>
      <c r="P46" s="61">
        <v>11.69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375</v>
      </c>
      <c r="AF46" s="200" t="s">
        <v>138</v>
      </c>
      <c r="AG46" s="201"/>
      <c r="AH46" s="201"/>
      <c r="AI46" s="201"/>
      <c r="AJ46" s="201"/>
      <c r="AK46" s="202"/>
    </row>
    <row r="47" spans="1:37" ht="12.75" customHeight="1">
      <c r="A47" s="118">
        <v>43698</v>
      </c>
      <c r="B47" s="4">
        <v>6</v>
      </c>
      <c r="C47" s="4">
        <v>4</v>
      </c>
      <c r="D47" s="34">
        <f t="shared" si="5"/>
        <v>126.91999999999999</v>
      </c>
      <c r="E47" s="37">
        <v>6</v>
      </c>
      <c r="F47" s="37">
        <v>4</v>
      </c>
      <c r="G47" s="34">
        <f t="shared" si="6"/>
        <v>126.91999999999999</v>
      </c>
      <c r="H47" s="37">
        <v>1</v>
      </c>
      <c r="I47" s="37">
        <v>5</v>
      </c>
      <c r="J47" s="34">
        <f t="shared" si="7"/>
        <v>28.39</v>
      </c>
      <c r="K47" s="4">
        <v>4</v>
      </c>
      <c r="L47" s="4">
        <v>7</v>
      </c>
      <c r="M47" s="3">
        <f t="shared" si="8"/>
        <v>91.85</v>
      </c>
      <c r="N47" s="3">
        <f t="shared" si="4"/>
        <v>282.22999999999996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375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43699</v>
      </c>
      <c r="B48" s="4">
        <v>6</v>
      </c>
      <c r="C48" s="4">
        <v>4</v>
      </c>
      <c r="D48" s="34">
        <f t="shared" si="5"/>
        <v>126.91999999999999</v>
      </c>
      <c r="E48" s="37">
        <v>6</v>
      </c>
      <c r="F48" s="37">
        <v>4</v>
      </c>
      <c r="G48" s="34">
        <f t="shared" si="6"/>
        <v>126.91999999999999</v>
      </c>
      <c r="H48" s="37">
        <v>1</v>
      </c>
      <c r="I48" s="37">
        <v>5</v>
      </c>
      <c r="J48" s="34">
        <f t="shared" si="7"/>
        <v>28.39</v>
      </c>
      <c r="K48" s="4">
        <v>4</v>
      </c>
      <c r="L48" s="4">
        <v>7</v>
      </c>
      <c r="M48" s="3">
        <f t="shared" si="8"/>
        <v>91.85</v>
      </c>
      <c r="N48" s="3">
        <f t="shared" si="4"/>
        <v>282.22999999999996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375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43700</v>
      </c>
      <c r="B49" s="4">
        <v>5</v>
      </c>
      <c r="C49" s="4">
        <v>4</v>
      </c>
      <c r="D49" s="34">
        <f t="shared" si="5"/>
        <v>106.88</v>
      </c>
      <c r="E49" s="37">
        <v>6</v>
      </c>
      <c r="F49" s="37">
        <v>4</v>
      </c>
      <c r="G49" s="34">
        <f t="shared" si="6"/>
        <v>126.91999999999999</v>
      </c>
      <c r="H49" s="37">
        <v>1</v>
      </c>
      <c r="I49" s="37">
        <v>5</v>
      </c>
      <c r="J49" s="34">
        <f t="shared" si="7"/>
        <v>28.39</v>
      </c>
      <c r="K49" s="4">
        <v>4</v>
      </c>
      <c r="L49" s="4">
        <v>7</v>
      </c>
      <c r="M49" s="3">
        <f t="shared" si="8"/>
        <v>91.85</v>
      </c>
      <c r="N49" s="3">
        <f t="shared" si="4"/>
        <v>262.19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375</v>
      </c>
      <c r="AF49" s="200" t="s">
        <v>139</v>
      </c>
      <c r="AG49" s="201"/>
      <c r="AH49" s="201"/>
      <c r="AI49" s="201"/>
      <c r="AJ49" s="201"/>
      <c r="AK49" s="202"/>
    </row>
    <row r="50" spans="1:37" ht="12.75" customHeight="1">
      <c r="A50" s="118">
        <v>43701</v>
      </c>
      <c r="B50" s="4">
        <v>5</v>
      </c>
      <c r="C50" s="4">
        <v>4</v>
      </c>
      <c r="D50" s="34">
        <f>(B50*12+C50)*1.67</f>
        <v>106.88</v>
      </c>
      <c r="E50" s="37">
        <v>6</v>
      </c>
      <c r="F50" s="37">
        <v>4</v>
      </c>
      <c r="G50" s="34">
        <f t="shared" si="6"/>
        <v>126.91999999999999</v>
      </c>
      <c r="H50" s="37">
        <v>1</v>
      </c>
      <c r="I50" s="37">
        <v>5</v>
      </c>
      <c r="J50" s="34">
        <f t="shared" si="7"/>
        <v>28.39</v>
      </c>
      <c r="K50" s="4">
        <v>4</v>
      </c>
      <c r="L50" s="4">
        <v>7</v>
      </c>
      <c r="M50" s="3">
        <f t="shared" si="8"/>
        <v>91.85</v>
      </c>
      <c r="N50" s="3">
        <f t="shared" si="4"/>
        <v>262.19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375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43702</v>
      </c>
      <c r="B51" s="4">
        <v>6</v>
      </c>
      <c r="C51" s="4">
        <v>1</v>
      </c>
      <c r="D51" s="34">
        <f t="shared" si="5"/>
        <v>121.91</v>
      </c>
      <c r="E51" s="37">
        <v>6</v>
      </c>
      <c r="F51" s="37">
        <v>4</v>
      </c>
      <c r="G51" s="34">
        <f t="shared" si="6"/>
        <v>126.91999999999999</v>
      </c>
      <c r="H51" s="37">
        <v>1</v>
      </c>
      <c r="I51" s="37">
        <v>5</v>
      </c>
      <c r="J51" s="34">
        <f t="shared" si="7"/>
        <v>28.39</v>
      </c>
      <c r="K51" s="4">
        <v>7</v>
      </c>
      <c r="L51" s="4">
        <v>2</v>
      </c>
      <c r="M51" s="3">
        <f>(K51*12+L51)*1.67</f>
        <v>143.62</v>
      </c>
      <c r="N51" s="3">
        <f t="shared" si="4"/>
        <v>277.21999999999997</v>
      </c>
      <c r="O51" s="60">
        <v>15.03</v>
      </c>
      <c r="P51" s="61">
        <v>51.77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1050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43703</v>
      </c>
      <c r="B52" s="4">
        <v>8</v>
      </c>
      <c r="C52" s="4">
        <v>1</v>
      </c>
      <c r="D52" s="34">
        <f t="shared" si="5"/>
        <v>161.98999999999998</v>
      </c>
      <c r="E52" s="37">
        <v>6</v>
      </c>
      <c r="F52" s="37">
        <v>4</v>
      </c>
      <c r="G52" s="34">
        <f t="shared" si="6"/>
        <v>126.91999999999999</v>
      </c>
      <c r="H52" s="37">
        <v>1</v>
      </c>
      <c r="I52" s="37">
        <v>5</v>
      </c>
      <c r="J52" s="34">
        <f t="shared" si="7"/>
        <v>28.39</v>
      </c>
      <c r="K52" s="4">
        <v>4</v>
      </c>
      <c r="L52" s="4">
        <v>0</v>
      </c>
      <c r="M52" s="3">
        <f t="shared" si="8"/>
        <v>80.16</v>
      </c>
      <c r="N52" s="3">
        <f t="shared" si="4"/>
        <v>317.29999999999995</v>
      </c>
      <c r="O52" s="60">
        <v>40.08</v>
      </c>
      <c r="P52" s="61">
        <v>84.89</v>
      </c>
      <c r="Q52" s="49">
        <v>0</v>
      </c>
      <c r="R52" s="71"/>
      <c r="S52" s="49"/>
      <c r="T52" s="78"/>
      <c r="U52" s="78"/>
      <c r="V52" s="78"/>
      <c r="W52" s="78"/>
      <c r="X52" s="78"/>
      <c r="Y52" s="49">
        <v>409098</v>
      </c>
      <c r="Z52" s="49">
        <v>140</v>
      </c>
      <c r="AA52" s="49"/>
      <c r="AB52" s="49"/>
      <c r="AC52" s="76"/>
      <c r="AD52" s="49">
        <v>25</v>
      </c>
      <c r="AE52" s="49">
        <v>600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43704</v>
      </c>
      <c r="B53" s="4">
        <v>8</v>
      </c>
      <c r="C53" s="4">
        <v>7</v>
      </c>
      <c r="D53" s="34">
        <f t="shared" si="5"/>
        <v>172.01</v>
      </c>
      <c r="E53" s="37">
        <v>6</v>
      </c>
      <c r="F53" s="37">
        <v>4</v>
      </c>
      <c r="G53" s="34">
        <f t="shared" si="6"/>
        <v>126.91999999999999</v>
      </c>
      <c r="H53" s="37">
        <v>1</v>
      </c>
      <c r="I53" s="37">
        <v>5</v>
      </c>
      <c r="J53" s="34">
        <f t="shared" si="7"/>
        <v>28.39</v>
      </c>
      <c r="K53" s="4">
        <v>7</v>
      </c>
      <c r="L53" s="4">
        <v>8</v>
      </c>
      <c r="M53" s="3">
        <f t="shared" si="8"/>
        <v>153.63999999999999</v>
      </c>
      <c r="N53" s="3">
        <f t="shared" si="4"/>
        <v>327.31999999999994</v>
      </c>
      <c r="O53" s="60">
        <v>10.02</v>
      </c>
      <c r="P53" s="61">
        <v>73.48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/>
      <c r="AE53" s="49"/>
      <c r="AF53" s="200" t="s">
        <v>140</v>
      </c>
      <c r="AG53" s="201"/>
      <c r="AH53" s="201"/>
      <c r="AI53" s="201"/>
      <c r="AJ53" s="201"/>
      <c r="AK53" s="202"/>
    </row>
    <row r="54" spans="1:37" ht="12.75" customHeight="1">
      <c r="A54" s="118">
        <v>43705</v>
      </c>
      <c r="B54" s="4">
        <v>10</v>
      </c>
      <c r="C54" s="4">
        <v>0</v>
      </c>
      <c r="D54" s="34">
        <f t="shared" si="5"/>
        <v>200.39999999999998</v>
      </c>
      <c r="E54" s="37">
        <v>6</v>
      </c>
      <c r="F54" s="37">
        <v>4</v>
      </c>
      <c r="G54" s="34">
        <f t="shared" si="6"/>
        <v>126.91999999999999</v>
      </c>
      <c r="H54" s="37">
        <v>1</v>
      </c>
      <c r="I54" s="37">
        <v>5</v>
      </c>
      <c r="J54" s="34">
        <f t="shared" si="7"/>
        <v>28.39</v>
      </c>
      <c r="K54" s="4">
        <v>7</v>
      </c>
      <c r="L54" s="4">
        <v>8</v>
      </c>
      <c r="M54" s="3">
        <f t="shared" si="8"/>
        <v>153.63999999999999</v>
      </c>
      <c r="N54" s="3">
        <f t="shared" si="4"/>
        <v>355.70999999999992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250</v>
      </c>
      <c r="AF54" s="200" t="s">
        <v>141</v>
      </c>
      <c r="AG54" s="201"/>
      <c r="AH54" s="201"/>
      <c r="AI54" s="201"/>
      <c r="AJ54" s="201"/>
      <c r="AK54" s="202"/>
    </row>
    <row r="55" spans="1:37" ht="12.75" customHeight="1">
      <c r="A55" s="118">
        <v>43706</v>
      </c>
      <c r="B55" s="4">
        <v>10</v>
      </c>
      <c r="C55" s="4">
        <v>2</v>
      </c>
      <c r="D55" s="34">
        <f t="shared" si="5"/>
        <v>203.73999999999998</v>
      </c>
      <c r="E55" s="37">
        <v>6</v>
      </c>
      <c r="F55" s="37">
        <v>4</v>
      </c>
      <c r="G55" s="34">
        <f t="shared" si="6"/>
        <v>126.91999999999999</v>
      </c>
      <c r="H55" s="37">
        <v>1</v>
      </c>
      <c r="I55" s="37">
        <v>5</v>
      </c>
      <c r="J55" s="34">
        <f t="shared" si="7"/>
        <v>28.39</v>
      </c>
      <c r="K55" s="4">
        <v>9</v>
      </c>
      <c r="L55" s="4">
        <v>7</v>
      </c>
      <c r="M55" s="3">
        <f t="shared" si="8"/>
        <v>192.04999999999998</v>
      </c>
      <c r="N55" s="3">
        <f t="shared" si="4"/>
        <v>359.04999999999995</v>
      </c>
      <c r="O55" s="60">
        <v>3.34</v>
      </c>
      <c r="P55" s="61">
        <v>38.409999999999997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570</v>
      </c>
      <c r="AF55" s="200" t="s">
        <v>142</v>
      </c>
      <c r="AG55" s="201"/>
      <c r="AH55" s="201"/>
      <c r="AI55" s="201"/>
      <c r="AJ55" s="201"/>
      <c r="AK55" s="202"/>
    </row>
    <row r="56" spans="1:37" ht="12.75" customHeight="1">
      <c r="A56" s="118">
        <v>43707</v>
      </c>
      <c r="B56" s="4">
        <v>11</v>
      </c>
      <c r="C56" s="4">
        <v>4</v>
      </c>
      <c r="D56" s="34">
        <f t="shared" si="5"/>
        <v>227.12</v>
      </c>
      <c r="E56" s="37">
        <v>6</v>
      </c>
      <c r="F56" s="37">
        <v>4</v>
      </c>
      <c r="G56" s="34">
        <f t="shared" si="6"/>
        <v>126.91999999999999</v>
      </c>
      <c r="H56" s="37">
        <v>1</v>
      </c>
      <c r="I56" s="37">
        <v>5</v>
      </c>
      <c r="J56" s="34">
        <f t="shared" si="7"/>
        <v>28.39</v>
      </c>
      <c r="K56" s="4">
        <v>5</v>
      </c>
      <c r="L56" s="4">
        <v>1</v>
      </c>
      <c r="M56" s="3">
        <f t="shared" si="8"/>
        <v>101.86999999999999</v>
      </c>
      <c r="N56" s="3">
        <f t="shared" si="4"/>
        <v>382.42999999999995</v>
      </c>
      <c r="O56" s="60">
        <v>23.38</v>
      </c>
      <c r="P56" s="61">
        <v>49.53</v>
      </c>
      <c r="Q56" s="49">
        <v>0</v>
      </c>
      <c r="R56" s="71"/>
      <c r="S56" s="63"/>
      <c r="T56" s="78"/>
      <c r="U56" s="78"/>
      <c r="V56" s="78"/>
      <c r="W56" s="78"/>
      <c r="X56" s="78"/>
      <c r="Y56" s="101">
        <v>423824</v>
      </c>
      <c r="Z56" s="70">
        <v>140</v>
      </c>
      <c r="AA56" s="49"/>
      <c r="AB56" s="49"/>
      <c r="AC56" s="52"/>
      <c r="AD56" s="49">
        <v>25</v>
      </c>
      <c r="AE56" s="49">
        <v>25</v>
      </c>
      <c r="AF56" s="200"/>
      <c r="AG56" s="201"/>
      <c r="AH56" s="201"/>
      <c r="AI56" s="201"/>
      <c r="AJ56" s="201"/>
      <c r="AK56" s="202"/>
    </row>
    <row r="57" spans="1:37" ht="12.75" customHeight="1">
      <c r="A57" s="118">
        <v>43708</v>
      </c>
      <c r="B57" s="92">
        <v>12</v>
      </c>
      <c r="C57" s="92">
        <v>8</v>
      </c>
      <c r="D57" s="34">
        <f t="shared" si="5"/>
        <v>253.83999999999997</v>
      </c>
      <c r="E57" s="93">
        <v>6</v>
      </c>
      <c r="F57" s="93">
        <v>4</v>
      </c>
      <c r="G57" s="34">
        <f t="shared" si="6"/>
        <v>126.91999999999999</v>
      </c>
      <c r="H57" s="93">
        <v>1</v>
      </c>
      <c r="I57" s="93">
        <v>5</v>
      </c>
      <c r="J57" s="34">
        <f t="shared" si="7"/>
        <v>28.39</v>
      </c>
      <c r="K57" s="92">
        <v>7</v>
      </c>
      <c r="L57" s="92">
        <v>9</v>
      </c>
      <c r="M57" s="94">
        <f t="shared" si="8"/>
        <v>155.31</v>
      </c>
      <c r="N57" s="94">
        <f t="shared" si="4"/>
        <v>409.15</v>
      </c>
      <c r="O57" s="60">
        <v>26.72</v>
      </c>
      <c r="P57" s="61">
        <v>53.44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485</v>
      </c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405.80999999999995</v>
      </c>
      <c r="P59" s="46">
        <f>SUM(P28:P58)</f>
        <v>1089.93</v>
      </c>
      <c r="Q59" s="47">
        <f>SUM(Q28:Q58)</f>
        <v>196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2" zoomScale="80" zoomScaleNormal="80" workbookViewId="0">
      <selection activeCell="Z57" sqref="Z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143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5"/>
      <c r="AG25" s="135"/>
      <c r="AH25" s="135"/>
      <c r="AI25" s="135"/>
      <c r="AJ25" s="135"/>
      <c r="AK25" s="136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43709</v>
      </c>
      <c r="B27" s="4">
        <v>12</v>
      </c>
      <c r="C27" s="34">
        <v>8</v>
      </c>
      <c r="D27" s="4">
        <f>(B27*12+C27)*1.67</f>
        <v>253.83999999999997</v>
      </c>
      <c r="E27" s="4">
        <v>6</v>
      </c>
      <c r="F27" s="34">
        <v>4</v>
      </c>
      <c r="G27" s="48">
        <f>(E27*12+F27)*1.67</f>
        <v>126.91999999999999</v>
      </c>
      <c r="H27" s="4">
        <v>3</v>
      </c>
      <c r="I27" s="3">
        <v>1</v>
      </c>
      <c r="J27" s="3">
        <f>(H27*12+I27)*1.67</f>
        <v>61.79</v>
      </c>
      <c r="K27" s="52">
        <v>9</v>
      </c>
      <c r="L27" s="61">
        <v>9</v>
      </c>
      <c r="M27" s="49">
        <f>(K27*12+L27)*1.67</f>
        <v>195.39</v>
      </c>
      <c r="N27" s="103">
        <f>D27+G27+J27</f>
        <v>442.55</v>
      </c>
      <c r="O27" s="52">
        <v>33.4</v>
      </c>
      <c r="P27" s="77">
        <v>40.08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750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43710</v>
      </c>
      <c r="B28" s="4">
        <v>12</v>
      </c>
      <c r="C28" s="4">
        <v>8</v>
      </c>
      <c r="D28" s="34">
        <f t="shared" ref="D28:D41" si="0">(B28*12+C28)*1.67</f>
        <v>253.83999999999997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4</v>
      </c>
      <c r="I28" s="4">
        <v>0</v>
      </c>
      <c r="J28" s="34">
        <f t="shared" ref="J28:J41" si="2">(H28*12+I28)*1.67</f>
        <v>80.16</v>
      </c>
      <c r="K28" s="48">
        <v>5</v>
      </c>
      <c r="L28" s="4">
        <v>9</v>
      </c>
      <c r="M28" s="3">
        <f t="shared" ref="M28:M41" si="3">(K28*12+L28)*1.67</f>
        <v>115.22999999999999</v>
      </c>
      <c r="N28" s="3">
        <f t="shared" ref="N28:N57" si="4">D28+G28+J28</f>
        <v>460.91999999999996</v>
      </c>
      <c r="O28" s="60">
        <v>18.37</v>
      </c>
      <c r="P28" s="61">
        <v>59.84</v>
      </c>
      <c r="Q28" s="49">
        <v>44</v>
      </c>
      <c r="R28" s="72"/>
      <c r="S28" s="52"/>
      <c r="T28" s="77"/>
      <c r="U28" s="77"/>
      <c r="V28" s="77"/>
      <c r="W28" s="77"/>
      <c r="X28" s="77"/>
      <c r="Y28" s="52">
        <v>423831</v>
      </c>
      <c r="Z28" s="52">
        <v>140</v>
      </c>
      <c r="AA28" s="52"/>
      <c r="AB28" s="52"/>
      <c r="AC28" s="76"/>
      <c r="AD28" s="52">
        <v>25</v>
      </c>
      <c r="AE28" s="52">
        <v>225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43711</v>
      </c>
      <c r="B29" s="36">
        <v>12</v>
      </c>
      <c r="C29" s="36">
        <v>8</v>
      </c>
      <c r="D29" s="34">
        <f t="shared" si="0"/>
        <v>253.83999999999997</v>
      </c>
      <c r="E29" s="37">
        <v>6</v>
      </c>
      <c r="F29" s="37">
        <v>4</v>
      </c>
      <c r="G29" s="34">
        <f t="shared" si="1"/>
        <v>126.91999999999999</v>
      </c>
      <c r="H29" s="37">
        <v>4</v>
      </c>
      <c r="I29" s="37">
        <v>3</v>
      </c>
      <c r="J29" s="34">
        <f t="shared" si="2"/>
        <v>85.17</v>
      </c>
      <c r="K29" s="4">
        <v>8</v>
      </c>
      <c r="L29" s="4">
        <v>6</v>
      </c>
      <c r="M29" s="3">
        <f>(K29*12+L29)*1.67</f>
        <v>170.34</v>
      </c>
      <c r="N29" s="3">
        <f t="shared" si="4"/>
        <v>465.93</v>
      </c>
      <c r="O29" s="60">
        <v>5.01</v>
      </c>
      <c r="P29" s="61">
        <v>55.11</v>
      </c>
      <c r="Q29" s="49">
        <v>14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285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43712</v>
      </c>
      <c r="B30" s="36">
        <v>2</v>
      </c>
      <c r="C30" s="36">
        <v>8</v>
      </c>
      <c r="D30" s="34">
        <f t="shared" si="0"/>
        <v>53.44</v>
      </c>
      <c r="E30" s="37">
        <v>6</v>
      </c>
      <c r="F30" s="37">
        <v>4</v>
      </c>
      <c r="G30" s="34">
        <f t="shared" si="1"/>
        <v>126.91999999999999</v>
      </c>
      <c r="H30" s="37">
        <v>5</v>
      </c>
      <c r="I30" s="37">
        <v>7</v>
      </c>
      <c r="J30" s="34">
        <f t="shared" si="2"/>
        <v>111.89</v>
      </c>
      <c r="K30" s="4">
        <v>10</v>
      </c>
      <c r="L30" s="4">
        <v>8</v>
      </c>
      <c r="M30" s="3">
        <f t="shared" si="3"/>
        <v>213.76</v>
      </c>
      <c r="N30" s="3">
        <f t="shared" si="4"/>
        <v>292.25</v>
      </c>
      <c r="O30" s="60">
        <v>26.72</v>
      </c>
      <c r="P30" s="61">
        <v>43.42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640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43713</v>
      </c>
      <c r="B31" s="36">
        <v>2</v>
      </c>
      <c r="C31" s="36">
        <v>8</v>
      </c>
      <c r="D31" s="34">
        <f t="shared" si="0"/>
        <v>53.44</v>
      </c>
      <c r="E31" s="37">
        <v>6</v>
      </c>
      <c r="F31" s="37">
        <v>4</v>
      </c>
      <c r="G31" s="34">
        <f t="shared" si="1"/>
        <v>126.91999999999999</v>
      </c>
      <c r="H31" s="37">
        <v>6</v>
      </c>
      <c r="I31" s="37">
        <v>3</v>
      </c>
      <c r="J31" s="34">
        <f t="shared" si="2"/>
        <v>125.25</v>
      </c>
      <c r="K31" s="4">
        <v>5</v>
      </c>
      <c r="L31" s="4">
        <v>7</v>
      </c>
      <c r="M31" s="3">
        <f>(K31*12+L31)*1.67</f>
        <v>111.89</v>
      </c>
      <c r="N31" s="3">
        <f t="shared" si="4"/>
        <v>305.61</v>
      </c>
      <c r="O31" s="60">
        <v>13.36</v>
      </c>
      <c r="P31" s="61">
        <v>38.130000000000003</v>
      </c>
      <c r="Q31" s="49">
        <v>39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50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43714</v>
      </c>
      <c r="B32" s="36">
        <v>2</v>
      </c>
      <c r="C32" s="36">
        <v>8</v>
      </c>
      <c r="D32" s="34">
        <f t="shared" si="0"/>
        <v>53.44</v>
      </c>
      <c r="E32" s="37">
        <v>6</v>
      </c>
      <c r="F32" s="37">
        <v>4</v>
      </c>
      <c r="G32" s="34">
        <f t="shared" si="1"/>
        <v>126.91999999999999</v>
      </c>
      <c r="H32" s="4">
        <v>7</v>
      </c>
      <c r="I32" s="37">
        <v>5</v>
      </c>
      <c r="J32" s="34">
        <f t="shared" si="2"/>
        <v>148.63</v>
      </c>
      <c r="K32" s="4">
        <v>8</v>
      </c>
      <c r="L32" s="4">
        <v>7</v>
      </c>
      <c r="M32" s="3">
        <f t="shared" si="3"/>
        <v>172.01</v>
      </c>
      <c r="N32" s="3">
        <f t="shared" si="4"/>
        <v>328.99</v>
      </c>
      <c r="O32" s="60">
        <v>23.38</v>
      </c>
      <c r="P32" s="61">
        <v>40.08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485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43715</v>
      </c>
      <c r="B33" s="4">
        <v>2</v>
      </c>
      <c r="C33" s="4">
        <v>8</v>
      </c>
      <c r="D33" s="34">
        <f t="shared" si="0"/>
        <v>53.44</v>
      </c>
      <c r="E33" s="37">
        <v>6</v>
      </c>
      <c r="F33" s="37">
        <v>4</v>
      </c>
      <c r="G33" s="34">
        <f t="shared" si="1"/>
        <v>126.91999999999999</v>
      </c>
      <c r="H33" s="37">
        <v>9</v>
      </c>
      <c r="I33" s="37">
        <v>3</v>
      </c>
      <c r="J33" s="34">
        <f t="shared" si="2"/>
        <v>185.37</v>
      </c>
      <c r="K33" s="4">
        <v>3</v>
      </c>
      <c r="L33" s="4">
        <v>5</v>
      </c>
      <c r="M33" s="3">
        <f>(K33*12+L33)*1.67</f>
        <v>68.47</v>
      </c>
      <c r="N33" s="3">
        <f t="shared" si="4"/>
        <v>365.73</v>
      </c>
      <c r="O33" s="60">
        <v>36.74</v>
      </c>
      <c r="P33" s="61">
        <v>36.46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780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43716</v>
      </c>
      <c r="B34" s="4">
        <v>2</v>
      </c>
      <c r="C34" s="4">
        <v>8</v>
      </c>
      <c r="D34" s="34">
        <f t="shared" si="0"/>
        <v>53.44</v>
      </c>
      <c r="E34" s="37">
        <v>6</v>
      </c>
      <c r="F34" s="37">
        <v>4</v>
      </c>
      <c r="G34" s="34">
        <f t="shared" si="1"/>
        <v>126.91999999999999</v>
      </c>
      <c r="H34" s="37">
        <v>9</v>
      </c>
      <c r="I34" s="37">
        <v>11</v>
      </c>
      <c r="J34" s="34">
        <f t="shared" si="2"/>
        <v>198.73</v>
      </c>
      <c r="K34" s="4">
        <v>5</v>
      </c>
      <c r="L34" s="4">
        <v>3</v>
      </c>
      <c r="M34" s="3">
        <f t="shared" si="3"/>
        <v>105.21</v>
      </c>
      <c r="N34" s="3">
        <f t="shared" si="4"/>
        <v>379.09</v>
      </c>
      <c r="O34" s="60">
        <v>13.36</v>
      </c>
      <c r="P34" s="61">
        <v>36.74</v>
      </c>
      <c r="Q34" s="49">
        <v>38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425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43717</v>
      </c>
      <c r="B35" s="4">
        <v>2</v>
      </c>
      <c r="C35" s="4">
        <v>8</v>
      </c>
      <c r="D35" s="34">
        <f t="shared" si="0"/>
        <v>53.44</v>
      </c>
      <c r="E35" s="37">
        <v>6</v>
      </c>
      <c r="F35" s="37">
        <v>4</v>
      </c>
      <c r="G35" s="34">
        <f t="shared" si="1"/>
        <v>126.91999999999999</v>
      </c>
      <c r="H35" s="37">
        <v>10</v>
      </c>
      <c r="I35" s="37">
        <v>2</v>
      </c>
      <c r="J35" s="34">
        <f t="shared" si="2"/>
        <v>203.73999999999998</v>
      </c>
      <c r="K35" s="4">
        <v>7</v>
      </c>
      <c r="L35" s="4">
        <v>8</v>
      </c>
      <c r="M35" s="3">
        <f t="shared" si="3"/>
        <v>153.63999999999999</v>
      </c>
      <c r="N35" s="3">
        <f t="shared" si="4"/>
        <v>384.09999999999997</v>
      </c>
      <c r="O35" s="60">
        <v>5.01</v>
      </c>
      <c r="P35" s="61">
        <v>48.43</v>
      </c>
      <c r="Q35" s="49">
        <v>31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185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43718</v>
      </c>
      <c r="B36" s="4">
        <v>2</v>
      </c>
      <c r="C36" s="4">
        <v>8</v>
      </c>
      <c r="D36" s="34">
        <f t="shared" si="0"/>
        <v>53.44</v>
      </c>
      <c r="E36" s="37">
        <v>6</v>
      </c>
      <c r="F36" s="37">
        <v>4</v>
      </c>
      <c r="G36" s="34">
        <f t="shared" si="1"/>
        <v>126.91999999999999</v>
      </c>
      <c r="H36" s="37">
        <v>10</v>
      </c>
      <c r="I36" s="37">
        <v>11</v>
      </c>
      <c r="J36" s="34">
        <f t="shared" si="2"/>
        <v>218.76999999999998</v>
      </c>
      <c r="K36" s="4">
        <v>10</v>
      </c>
      <c r="L36" s="4">
        <v>2</v>
      </c>
      <c r="M36" s="3">
        <f t="shared" si="3"/>
        <v>203.73999999999998</v>
      </c>
      <c r="N36" s="3">
        <f t="shared" si="4"/>
        <v>399.13</v>
      </c>
      <c r="O36" s="60">
        <v>15.03</v>
      </c>
      <c r="P36" s="61">
        <v>50.1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540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43719</v>
      </c>
      <c r="B37" s="4">
        <v>4</v>
      </c>
      <c r="C37" s="4">
        <v>1</v>
      </c>
      <c r="D37" s="34">
        <f t="shared" si="0"/>
        <v>81.83</v>
      </c>
      <c r="E37" s="37">
        <v>6</v>
      </c>
      <c r="F37" s="37">
        <v>4</v>
      </c>
      <c r="G37" s="34">
        <f t="shared" si="1"/>
        <v>126.91999999999999</v>
      </c>
      <c r="H37" s="37">
        <v>10</v>
      </c>
      <c r="I37" s="37">
        <v>11</v>
      </c>
      <c r="J37" s="34">
        <f t="shared" si="2"/>
        <v>218.76999999999998</v>
      </c>
      <c r="K37" s="4">
        <v>5</v>
      </c>
      <c r="L37" s="4">
        <v>2</v>
      </c>
      <c r="M37" s="3">
        <f t="shared" si="3"/>
        <v>103.53999999999999</v>
      </c>
      <c r="N37" s="3">
        <f t="shared" si="4"/>
        <v>427.52</v>
      </c>
      <c r="O37" s="60">
        <v>28.39</v>
      </c>
      <c r="P37" s="61">
        <v>39.799999999999997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875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43720</v>
      </c>
      <c r="B38" s="4">
        <v>5</v>
      </c>
      <c r="C38" s="4">
        <v>1</v>
      </c>
      <c r="D38" s="34">
        <f t="shared" si="0"/>
        <v>101.86999999999999</v>
      </c>
      <c r="E38" s="37">
        <v>6</v>
      </c>
      <c r="F38" s="37">
        <v>4</v>
      </c>
      <c r="G38" s="34">
        <f t="shared" si="1"/>
        <v>126.91999999999999</v>
      </c>
      <c r="H38" s="37">
        <v>10</v>
      </c>
      <c r="I38" s="37">
        <v>11</v>
      </c>
      <c r="J38" s="34">
        <f t="shared" si="2"/>
        <v>218.76999999999998</v>
      </c>
      <c r="K38" s="4">
        <v>6</v>
      </c>
      <c r="L38" s="4">
        <v>8</v>
      </c>
      <c r="M38" s="3">
        <f t="shared" si="3"/>
        <v>133.6</v>
      </c>
      <c r="N38" s="3">
        <f t="shared" si="4"/>
        <v>447.55999999999995</v>
      </c>
      <c r="O38" s="60">
        <v>20.04</v>
      </c>
      <c r="P38" s="61">
        <v>30.06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350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43721</v>
      </c>
      <c r="B39" s="4">
        <v>5</v>
      </c>
      <c r="C39" s="4">
        <v>4</v>
      </c>
      <c r="D39" s="34">
        <f t="shared" si="0"/>
        <v>106.88</v>
      </c>
      <c r="E39" s="37">
        <v>6</v>
      </c>
      <c r="F39" s="37">
        <v>4</v>
      </c>
      <c r="G39" s="34">
        <f t="shared" si="1"/>
        <v>126.91999999999999</v>
      </c>
      <c r="H39" s="37">
        <v>2</v>
      </c>
      <c r="I39" s="37">
        <v>0</v>
      </c>
      <c r="J39" s="34">
        <f t="shared" si="2"/>
        <v>40.08</v>
      </c>
      <c r="K39" s="4">
        <v>9</v>
      </c>
      <c r="L39" s="4">
        <v>1</v>
      </c>
      <c r="M39" s="3">
        <f t="shared" si="3"/>
        <v>182.03</v>
      </c>
      <c r="N39" s="3">
        <f t="shared" si="4"/>
        <v>273.88</v>
      </c>
      <c r="O39" s="60">
        <v>5.01</v>
      </c>
      <c r="P39" s="61">
        <v>48.43</v>
      </c>
      <c r="Q39" s="49">
        <v>22</v>
      </c>
      <c r="R39" s="71">
        <v>43721</v>
      </c>
      <c r="S39" s="49">
        <v>2381849</v>
      </c>
      <c r="T39" s="78">
        <v>10</v>
      </c>
      <c r="U39" s="78">
        <v>11</v>
      </c>
      <c r="V39" s="78">
        <v>2</v>
      </c>
      <c r="W39" s="78">
        <v>0</v>
      </c>
      <c r="X39" s="78">
        <v>180</v>
      </c>
      <c r="Y39" s="49"/>
      <c r="Z39" s="49"/>
      <c r="AA39" s="49"/>
      <c r="AB39" s="49"/>
      <c r="AC39" s="76"/>
      <c r="AD39" s="49">
        <v>20</v>
      </c>
      <c r="AE39" s="49">
        <v>20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43722</v>
      </c>
      <c r="B40" s="4">
        <v>6</v>
      </c>
      <c r="C40" s="4">
        <v>2</v>
      </c>
      <c r="D40" s="34">
        <f t="shared" si="0"/>
        <v>123.58</v>
      </c>
      <c r="E40" s="37">
        <v>6</v>
      </c>
      <c r="F40" s="37">
        <v>4</v>
      </c>
      <c r="G40" s="34">
        <f t="shared" si="1"/>
        <v>126.91999999999999</v>
      </c>
      <c r="H40" s="37">
        <v>2</v>
      </c>
      <c r="I40" s="37">
        <v>0</v>
      </c>
      <c r="J40" s="34">
        <f t="shared" si="2"/>
        <v>40.08</v>
      </c>
      <c r="K40" s="4">
        <v>11</v>
      </c>
      <c r="L40" s="4">
        <v>9</v>
      </c>
      <c r="M40" s="3">
        <f t="shared" si="3"/>
        <v>235.47</v>
      </c>
      <c r="N40" s="3">
        <f t="shared" si="4"/>
        <v>290.58</v>
      </c>
      <c r="O40" s="60">
        <v>16.7</v>
      </c>
      <c r="P40" s="61">
        <v>53.44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490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43723</v>
      </c>
      <c r="B41" s="4">
        <v>7</v>
      </c>
      <c r="C41" s="4">
        <v>11</v>
      </c>
      <c r="D41" s="34">
        <f t="shared" si="0"/>
        <v>158.65</v>
      </c>
      <c r="E41" s="37">
        <v>6</v>
      </c>
      <c r="F41" s="37">
        <v>4</v>
      </c>
      <c r="G41" s="34">
        <f t="shared" si="1"/>
        <v>126.91999999999999</v>
      </c>
      <c r="H41" s="37">
        <v>2</v>
      </c>
      <c r="I41" s="37">
        <v>0</v>
      </c>
      <c r="J41" s="34">
        <f t="shared" si="2"/>
        <v>40.08</v>
      </c>
      <c r="K41" s="4">
        <v>6</v>
      </c>
      <c r="L41" s="4">
        <v>9</v>
      </c>
      <c r="M41" s="3">
        <f t="shared" si="3"/>
        <v>135.26999999999998</v>
      </c>
      <c r="N41" s="3">
        <f t="shared" si="4"/>
        <v>325.64999999999998</v>
      </c>
      <c r="O41" s="60">
        <v>35.07</v>
      </c>
      <c r="P41" s="61">
        <v>39.799999999999997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760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43724</v>
      </c>
      <c r="B42" s="4">
        <v>8</v>
      </c>
      <c r="C42" s="4">
        <v>9</v>
      </c>
      <c r="D42" s="34">
        <f>(B42*12+C42)*1.67</f>
        <v>175.35</v>
      </c>
      <c r="E42" s="37">
        <v>6</v>
      </c>
      <c r="F42" s="37">
        <v>4</v>
      </c>
      <c r="G42" s="34">
        <f>(E42*12+F42)*1.67</f>
        <v>126.91999999999999</v>
      </c>
      <c r="H42" s="37">
        <v>2</v>
      </c>
      <c r="I42" s="37">
        <v>0</v>
      </c>
      <c r="J42" s="34">
        <f>(H42*12+I42)*1.67</f>
        <v>40.08</v>
      </c>
      <c r="K42" s="4">
        <v>8</v>
      </c>
      <c r="L42" s="4">
        <v>7</v>
      </c>
      <c r="M42" s="3">
        <f>(K42*12+L42)*1.67</f>
        <v>172.01</v>
      </c>
      <c r="N42" s="3">
        <f t="shared" si="4"/>
        <v>342.34999999999997</v>
      </c>
      <c r="O42" s="60">
        <v>16.7</v>
      </c>
      <c r="P42" s="61">
        <v>36.74</v>
      </c>
      <c r="Q42" s="49">
        <v>30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45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43725</v>
      </c>
      <c r="B43" s="4">
        <v>9</v>
      </c>
      <c r="C43" s="4">
        <v>1</v>
      </c>
      <c r="D43" s="34">
        <f t="shared" ref="D43:D57" si="5">(B43*12+C43)*1.67</f>
        <v>182.03</v>
      </c>
      <c r="E43" s="37">
        <v>6</v>
      </c>
      <c r="F43" s="37">
        <v>4</v>
      </c>
      <c r="G43" s="34">
        <f t="shared" ref="G43:G57" si="6">(E43*12+F43)*1.67</f>
        <v>126.91999999999999</v>
      </c>
      <c r="H43" s="37">
        <v>2</v>
      </c>
      <c r="I43" s="37">
        <v>0</v>
      </c>
      <c r="J43" s="34">
        <f t="shared" ref="J43:J57" si="7">(H43*12+I43)*1.67</f>
        <v>40.08</v>
      </c>
      <c r="K43" s="4">
        <v>11</v>
      </c>
      <c r="L43" s="4">
        <v>7</v>
      </c>
      <c r="M43" s="3">
        <f t="shared" ref="M43:M57" si="8">(K43*12+L43)*1.67</f>
        <v>232.13</v>
      </c>
      <c r="N43" s="3">
        <f t="shared" si="4"/>
        <v>349.03</v>
      </c>
      <c r="O43" s="60">
        <v>6.68</v>
      </c>
      <c r="P43" s="61">
        <v>60.12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490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43726</v>
      </c>
      <c r="B44" s="4">
        <v>10</v>
      </c>
      <c r="C44" s="4">
        <v>2</v>
      </c>
      <c r="D44" s="34">
        <f t="shared" si="5"/>
        <v>203.73999999999998</v>
      </c>
      <c r="E44" s="37">
        <v>6</v>
      </c>
      <c r="F44" s="37">
        <v>4</v>
      </c>
      <c r="G44" s="34">
        <f t="shared" si="6"/>
        <v>126.91999999999999</v>
      </c>
      <c r="H44" s="37">
        <v>2</v>
      </c>
      <c r="I44" s="37">
        <v>0</v>
      </c>
      <c r="J44" s="34">
        <f t="shared" si="7"/>
        <v>40.08</v>
      </c>
      <c r="K44" s="4">
        <v>7</v>
      </c>
      <c r="L44" s="4">
        <v>1</v>
      </c>
      <c r="M44" s="3">
        <f t="shared" si="8"/>
        <v>141.94999999999999</v>
      </c>
      <c r="N44" s="3">
        <f t="shared" si="4"/>
        <v>370.73999999999995</v>
      </c>
      <c r="O44" s="60">
        <v>21.71</v>
      </c>
      <c r="P44" s="61">
        <v>49.82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750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43727</v>
      </c>
      <c r="B45" s="4">
        <v>11</v>
      </c>
      <c r="C45" s="4">
        <v>7</v>
      </c>
      <c r="D45" s="34">
        <f t="shared" si="5"/>
        <v>232.13</v>
      </c>
      <c r="E45" s="37">
        <v>6</v>
      </c>
      <c r="F45" s="37">
        <v>4</v>
      </c>
      <c r="G45" s="34">
        <f t="shared" si="6"/>
        <v>126.91999999999999</v>
      </c>
      <c r="H45" s="37">
        <v>2</v>
      </c>
      <c r="I45" s="37">
        <v>0</v>
      </c>
      <c r="J45" s="34">
        <f t="shared" si="7"/>
        <v>40.08</v>
      </c>
      <c r="K45" s="4">
        <v>8</v>
      </c>
      <c r="L45" s="4">
        <v>10</v>
      </c>
      <c r="M45" s="3">
        <f t="shared" si="8"/>
        <v>177.01999999999998</v>
      </c>
      <c r="N45" s="3">
        <f t="shared" si="4"/>
        <v>399.12999999999994</v>
      </c>
      <c r="O45" s="60">
        <v>28.39</v>
      </c>
      <c r="P45" s="61">
        <v>35.07</v>
      </c>
      <c r="Q45" s="49">
        <v>16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665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43728</v>
      </c>
      <c r="B46" s="4">
        <v>11</v>
      </c>
      <c r="C46" s="4">
        <v>7</v>
      </c>
      <c r="D46" s="34">
        <f t="shared" si="5"/>
        <v>232.13</v>
      </c>
      <c r="E46" s="37">
        <v>6</v>
      </c>
      <c r="F46" s="37">
        <v>4</v>
      </c>
      <c r="G46" s="34">
        <f t="shared" si="6"/>
        <v>126.91999999999999</v>
      </c>
      <c r="H46" s="37">
        <v>2</v>
      </c>
      <c r="I46" s="37">
        <v>5</v>
      </c>
      <c r="J46" s="34">
        <f t="shared" si="7"/>
        <v>48.43</v>
      </c>
      <c r="K46" s="4">
        <v>3</v>
      </c>
      <c r="L46" s="4">
        <v>11</v>
      </c>
      <c r="M46" s="3">
        <f t="shared" si="8"/>
        <v>78.489999999999995</v>
      </c>
      <c r="N46" s="3">
        <f>D46+G46+J46</f>
        <v>407.47999999999996</v>
      </c>
      <c r="O46" s="60">
        <v>8.35</v>
      </c>
      <c r="P46" s="61">
        <v>41.47</v>
      </c>
      <c r="Q46" s="49">
        <v>38</v>
      </c>
      <c r="R46" s="71"/>
      <c r="S46" s="49"/>
      <c r="T46" s="78"/>
      <c r="U46" s="78"/>
      <c r="V46" s="78"/>
      <c r="W46" s="78"/>
      <c r="X46" s="78"/>
      <c r="Y46" s="49">
        <v>418750</v>
      </c>
      <c r="Z46" s="49">
        <v>140</v>
      </c>
      <c r="AA46" s="49"/>
      <c r="AB46" s="49"/>
      <c r="AC46" s="76"/>
      <c r="AD46" s="49">
        <v>20</v>
      </c>
      <c r="AE46" s="49">
        <v>20</v>
      </c>
      <c r="AF46" s="200"/>
      <c r="AG46" s="201"/>
      <c r="AH46" s="201"/>
      <c r="AI46" s="201"/>
      <c r="AJ46" s="201"/>
      <c r="AK46" s="202"/>
    </row>
    <row r="47" spans="1:37" ht="12.75" customHeight="1">
      <c r="A47" s="118">
        <v>43729</v>
      </c>
      <c r="B47" s="4">
        <v>2</v>
      </c>
      <c r="C47" s="4">
        <v>7</v>
      </c>
      <c r="D47" s="34">
        <f t="shared" si="5"/>
        <v>51.769999999999996</v>
      </c>
      <c r="E47" s="37">
        <v>6</v>
      </c>
      <c r="F47" s="37">
        <v>4</v>
      </c>
      <c r="G47" s="34">
        <f t="shared" si="6"/>
        <v>126.91999999999999</v>
      </c>
      <c r="H47" s="37">
        <v>2</v>
      </c>
      <c r="I47" s="37">
        <v>11</v>
      </c>
      <c r="J47" s="34">
        <f t="shared" si="7"/>
        <v>58.449999999999996</v>
      </c>
      <c r="K47" s="4">
        <v>6</v>
      </c>
      <c r="L47" s="4">
        <v>7</v>
      </c>
      <c r="M47" s="3">
        <f t="shared" si="8"/>
        <v>131.93</v>
      </c>
      <c r="N47" s="3">
        <f t="shared" si="4"/>
        <v>237.14</v>
      </c>
      <c r="O47" s="60">
        <v>10.02</v>
      </c>
      <c r="P47" s="61">
        <v>53.44</v>
      </c>
      <c r="Q47" s="49">
        <v>0</v>
      </c>
      <c r="R47" s="71">
        <v>43728</v>
      </c>
      <c r="S47" s="49">
        <v>2386892</v>
      </c>
      <c r="T47" s="78">
        <v>11</v>
      </c>
      <c r="U47" s="78">
        <v>7</v>
      </c>
      <c r="V47" s="78">
        <v>2</v>
      </c>
      <c r="W47" s="78">
        <v>7</v>
      </c>
      <c r="X47" s="78">
        <v>180</v>
      </c>
      <c r="Y47" s="49"/>
      <c r="Z47" s="49"/>
      <c r="AA47" s="49"/>
      <c r="AB47" s="49"/>
      <c r="AC47" s="76"/>
      <c r="AD47" s="49">
        <v>25</v>
      </c>
      <c r="AE47" s="49">
        <v>450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43730</v>
      </c>
      <c r="B48" s="4">
        <v>2</v>
      </c>
      <c r="C48" s="4">
        <v>7</v>
      </c>
      <c r="D48" s="34">
        <f t="shared" si="5"/>
        <v>51.769999999999996</v>
      </c>
      <c r="E48" s="37">
        <v>6</v>
      </c>
      <c r="F48" s="37">
        <v>4</v>
      </c>
      <c r="G48" s="34">
        <f t="shared" si="6"/>
        <v>126.91999999999999</v>
      </c>
      <c r="H48" s="37">
        <v>3</v>
      </c>
      <c r="I48" s="37">
        <v>5</v>
      </c>
      <c r="J48" s="34">
        <f>(H48*12+I48)*1.67</f>
        <v>68.47</v>
      </c>
      <c r="K48" s="4">
        <v>8</v>
      </c>
      <c r="L48" s="4">
        <v>8</v>
      </c>
      <c r="M48" s="3">
        <f t="shared" si="8"/>
        <v>173.68</v>
      </c>
      <c r="N48" s="3">
        <f t="shared" si="4"/>
        <v>247.16</v>
      </c>
      <c r="O48" s="60">
        <v>10.02</v>
      </c>
      <c r="P48" s="61">
        <v>41.75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780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43731</v>
      </c>
      <c r="B49" s="4">
        <v>2</v>
      </c>
      <c r="C49" s="4">
        <v>7</v>
      </c>
      <c r="D49" s="34">
        <f t="shared" si="5"/>
        <v>51.769999999999996</v>
      </c>
      <c r="E49" s="37">
        <v>6</v>
      </c>
      <c r="F49" s="37">
        <v>4</v>
      </c>
      <c r="G49" s="34">
        <f t="shared" si="6"/>
        <v>126.91999999999999</v>
      </c>
      <c r="H49" s="37">
        <v>5</v>
      </c>
      <c r="I49" s="37">
        <v>6</v>
      </c>
      <c r="J49" s="34">
        <f t="shared" si="7"/>
        <v>110.22</v>
      </c>
      <c r="K49" s="4">
        <v>10</v>
      </c>
      <c r="L49" s="4">
        <v>6</v>
      </c>
      <c r="M49" s="3">
        <f t="shared" si="8"/>
        <v>210.42</v>
      </c>
      <c r="N49" s="3">
        <f t="shared" si="4"/>
        <v>288.90999999999997</v>
      </c>
      <c r="O49" s="60">
        <v>41.75</v>
      </c>
      <c r="P49" s="61">
        <v>36.619999999999997</v>
      </c>
      <c r="Q49" s="49">
        <v>33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425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43732</v>
      </c>
      <c r="B50" s="4">
        <v>2</v>
      </c>
      <c r="C50" s="4">
        <v>7</v>
      </c>
      <c r="D50" s="34">
        <f>(B50*12+C50)*1.67</f>
        <v>51.769999999999996</v>
      </c>
      <c r="E50" s="37">
        <v>6</v>
      </c>
      <c r="F50" s="37">
        <v>4</v>
      </c>
      <c r="G50" s="34">
        <f t="shared" si="6"/>
        <v>126.91999999999999</v>
      </c>
      <c r="H50" s="37">
        <v>6</v>
      </c>
      <c r="I50" s="37">
        <v>10</v>
      </c>
      <c r="J50" s="34">
        <f t="shared" si="7"/>
        <v>136.94</v>
      </c>
      <c r="K50" s="4">
        <v>6</v>
      </c>
      <c r="L50" s="4">
        <v>0</v>
      </c>
      <c r="M50" s="3">
        <f t="shared" si="8"/>
        <v>120.24</v>
      </c>
      <c r="N50" s="3">
        <f t="shared" si="4"/>
        <v>315.63</v>
      </c>
      <c r="O50" s="60">
        <v>26.72</v>
      </c>
      <c r="P50" s="61">
        <v>49.82</v>
      </c>
      <c r="Q50" s="49">
        <v>26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220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43733</v>
      </c>
      <c r="B51" s="4">
        <v>2</v>
      </c>
      <c r="C51" s="4">
        <v>7</v>
      </c>
      <c r="D51" s="34">
        <f t="shared" si="5"/>
        <v>51.769999999999996</v>
      </c>
      <c r="E51" s="37">
        <v>6</v>
      </c>
      <c r="F51" s="37">
        <v>4</v>
      </c>
      <c r="G51" s="34">
        <f t="shared" si="6"/>
        <v>126.91999999999999</v>
      </c>
      <c r="H51" s="37">
        <v>7</v>
      </c>
      <c r="I51" s="37">
        <v>0</v>
      </c>
      <c r="J51" s="34">
        <f t="shared" si="7"/>
        <v>140.28</v>
      </c>
      <c r="K51" s="4">
        <v>8</v>
      </c>
      <c r="L51" s="4">
        <v>7</v>
      </c>
      <c r="M51" s="3">
        <f>(K51*12+L51)*1.67</f>
        <v>172.01</v>
      </c>
      <c r="N51" s="3">
        <f t="shared" si="4"/>
        <v>318.97000000000003</v>
      </c>
      <c r="O51" s="60">
        <v>3.34</v>
      </c>
      <c r="P51" s="61">
        <v>51.77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625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43734</v>
      </c>
      <c r="B52" s="4">
        <v>2</v>
      </c>
      <c r="C52" s="4">
        <v>7</v>
      </c>
      <c r="D52" s="34">
        <f t="shared" si="5"/>
        <v>51.769999999999996</v>
      </c>
      <c r="E52" s="37">
        <v>6</v>
      </c>
      <c r="F52" s="37">
        <v>4</v>
      </c>
      <c r="G52" s="34">
        <f t="shared" si="6"/>
        <v>126.91999999999999</v>
      </c>
      <c r="H52" s="37">
        <v>7</v>
      </c>
      <c r="I52" s="37">
        <v>10</v>
      </c>
      <c r="J52" s="34">
        <f t="shared" si="7"/>
        <v>156.97999999999999</v>
      </c>
      <c r="K52" s="4">
        <v>10</v>
      </c>
      <c r="L52" s="4">
        <v>7</v>
      </c>
      <c r="M52" s="3">
        <f t="shared" si="8"/>
        <v>212.09</v>
      </c>
      <c r="N52" s="3">
        <f t="shared" si="4"/>
        <v>335.66999999999996</v>
      </c>
      <c r="O52" s="60">
        <v>16.7</v>
      </c>
      <c r="P52" s="61">
        <v>40.08</v>
      </c>
      <c r="Q52" s="49">
        <v>13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285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43735</v>
      </c>
      <c r="B53" s="4">
        <v>2</v>
      </c>
      <c r="C53" s="4">
        <v>7</v>
      </c>
      <c r="D53" s="34">
        <f t="shared" si="5"/>
        <v>51.769999999999996</v>
      </c>
      <c r="E53" s="37">
        <v>6</v>
      </c>
      <c r="F53" s="37">
        <v>4</v>
      </c>
      <c r="G53" s="34">
        <f t="shared" si="6"/>
        <v>126.91999999999999</v>
      </c>
      <c r="H53" s="37">
        <v>9</v>
      </c>
      <c r="I53" s="37">
        <v>2</v>
      </c>
      <c r="J53" s="34">
        <f t="shared" si="7"/>
        <v>183.7</v>
      </c>
      <c r="K53" s="4">
        <v>6</v>
      </c>
      <c r="L53" s="4">
        <v>3</v>
      </c>
      <c r="M53" s="3">
        <f t="shared" si="8"/>
        <v>125.25</v>
      </c>
      <c r="N53" s="3">
        <f t="shared" si="4"/>
        <v>362.39</v>
      </c>
      <c r="O53" s="60">
        <v>26.72</v>
      </c>
      <c r="P53" s="61">
        <v>53.16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640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43736</v>
      </c>
      <c r="B54" s="4">
        <v>2</v>
      </c>
      <c r="C54" s="4">
        <v>7</v>
      </c>
      <c r="D54" s="34">
        <f t="shared" si="5"/>
        <v>51.769999999999996</v>
      </c>
      <c r="E54" s="37">
        <v>6</v>
      </c>
      <c r="F54" s="37">
        <v>4</v>
      </c>
      <c r="G54" s="34">
        <f t="shared" si="6"/>
        <v>126.91999999999999</v>
      </c>
      <c r="H54" s="37">
        <v>9</v>
      </c>
      <c r="I54" s="37">
        <v>5</v>
      </c>
      <c r="J54" s="34">
        <f t="shared" si="7"/>
        <v>188.70999999999998</v>
      </c>
      <c r="K54" s="4">
        <v>8</v>
      </c>
      <c r="L54" s="4">
        <v>9</v>
      </c>
      <c r="M54" s="3">
        <f t="shared" si="8"/>
        <v>175.35</v>
      </c>
      <c r="N54" s="3">
        <f t="shared" si="4"/>
        <v>367.4</v>
      </c>
      <c r="O54" s="60">
        <v>5.01</v>
      </c>
      <c r="P54" s="61">
        <v>50.1</v>
      </c>
      <c r="Q54" s="49">
        <v>24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170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43737</v>
      </c>
      <c r="B55" s="4">
        <v>2</v>
      </c>
      <c r="C55" s="4">
        <v>7</v>
      </c>
      <c r="D55" s="34">
        <f>(B55*12+C55)*1.67</f>
        <v>51.769999999999996</v>
      </c>
      <c r="E55" s="37">
        <v>6</v>
      </c>
      <c r="F55" s="37">
        <v>4</v>
      </c>
      <c r="G55" s="34">
        <f t="shared" si="6"/>
        <v>126.91999999999999</v>
      </c>
      <c r="H55" s="37">
        <v>10</v>
      </c>
      <c r="I55" s="37">
        <v>8</v>
      </c>
      <c r="J55" s="34">
        <f t="shared" si="7"/>
        <v>213.76</v>
      </c>
      <c r="K55" s="4">
        <v>10</v>
      </c>
      <c r="L55" s="4">
        <v>8</v>
      </c>
      <c r="M55" s="3">
        <f t="shared" si="8"/>
        <v>213.76</v>
      </c>
      <c r="N55" s="3">
        <f t="shared" si="4"/>
        <v>392.45</v>
      </c>
      <c r="O55" s="60">
        <v>25.05</v>
      </c>
      <c r="P55" s="61">
        <v>38.409999999999997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600</v>
      </c>
      <c r="AF55" s="200"/>
      <c r="AG55" s="201"/>
      <c r="AH55" s="201"/>
      <c r="AI55" s="201"/>
      <c r="AJ55" s="201"/>
      <c r="AK55" s="202"/>
    </row>
    <row r="56" spans="1:37" ht="12.75" customHeight="1">
      <c r="A56" s="118">
        <v>43738</v>
      </c>
      <c r="B56" s="4">
        <v>2</v>
      </c>
      <c r="C56" s="4">
        <v>10</v>
      </c>
      <c r="D56" s="34">
        <f t="shared" si="5"/>
        <v>56.78</v>
      </c>
      <c r="E56" s="37">
        <v>6</v>
      </c>
      <c r="F56" s="37">
        <v>4</v>
      </c>
      <c r="G56" s="34">
        <f t="shared" si="6"/>
        <v>126.91999999999999</v>
      </c>
      <c r="H56" s="37">
        <v>10</v>
      </c>
      <c r="I56" s="37">
        <v>8</v>
      </c>
      <c r="J56" s="34">
        <f t="shared" si="7"/>
        <v>213.76</v>
      </c>
      <c r="K56" s="4">
        <v>6</v>
      </c>
      <c r="L56" s="4">
        <v>2</v>
      </c>
      <c r="M56" s="3">
        <f t="shared" si="8"/>
        <v>123.58</v>
      </c>
      <c r="N56" s="3">
        <f t="shared" si="4"/>
        <v>397.46</v>
      </c>
      <c r="O56" s="60">
        <v>5.01</v>
      </c>
      <c r="P56" s="61">
        <v>49.82</v>
      </c>
      <c r="Q56" s="49">
        <v>34</v>
      </c>
      <c r="R56" s="71"/>
      <c r="S56" s="63"/>
      <c r="T56" s="78"/>
      <c r="U56" s="78"/>
      <c r="V56" s="78"/>
      <c r="W56" s="78"/>
      <c r="X56" s="78"/>
      <c r="Y56" s="101">
        <v>423066</v>
      </c>
      <c r="Z56" s="70">
        <v>140</v>
      </c>
      <c r="AA56" s="49"/>
      <c r="AB56" s="49"/>
      <c r="AC56" s="52"/>
      <c r="AD56" s="49">
        <v>25</v>
      </c>
      <c r="AE56" s="49">
        <v>45</v>
      </c>
      <c r="AF56" s="200"/>
      <c r="AG56" s="201"/>
      <c r="AH56" s="201"/>
      <c r="AI56" s="201"/>
      <c r="AJ56" s="201"/>
      <c r="AK56" s="202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514.36</v>
      </c>
      <c r="P59" s="46">
        <f>SUM(P28:P58)</f>
        <v>1308.03</v>
      </c>
      <c r="Q59" s="47">
        <f>SUM(Q28:Q58)</f>
        <v>402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A27" sqref="A27:A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143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7"/>
      <c r="AG25" s="137"/>
      <c r="AH25" s="137"/>
      <c r="AI25" s="137"/>
      <c r="AJ25" s="137"/>
      <c r="AK25" s="138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43739</v>
      </c>
      <c r="B27" s="4">
        <v>4</v>
      </c>
      <c r="C27" s="34">
        <v>3</v>
      </c>
      <c r="D27" s="4">
        <f>(B27*12+C27)*1.67</f>
        <v>85.17</v>
      </c>
      <c r="E27" s="4">
        <v>6</v>
      </c>
      <c r="F27" s="34">
        <v>4</v>
      </c>
      <c r="G27" s="48">
        <f>(E27*12+F27)*1.67</f>
        <v>126.91999999999999</v>
      </c>
      <c r="H27" s="4">
        <v>10</v>
      </c>
      <c r="I27" s="3">
        <v>8</v>
      </c>
      <c r="J27" s="3">
        <f>(H27*12+I27)*1.67</f>
        <v>213.76</v>
      </c>
      <c r="K27" s="52">
        <v>8</v>
      </c>
      <c r="L27" s="61">
        <v>4</v>
      </c>
      <c r="M27" s="49">
        <f>(K27*12+L27)*1.67</f>
        <v>167</v>
      </c>
      <c r="N27" s="103">
        <f>D27+G27+J27</f>
        <v>425.84999999999997</v>
      </c>
      <c r="O27" s="52">
        <v>28.39</v>
      </c>
      <c r="P27" s="77">
        <v>43.42</v>
      </c>
      <c r="Q27" s="77">
        <v>1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485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43740</v>
      </c>
      <c r="B28" s="4">
        <v>5</v>
      </c>
      <c r="C28" s="4">
        <v>9</v>
      </c>
      <c r="D28" s="34">
        <f t="shared" ref="D28:D41" si="0">(B28*12+C28)*1.67</f>
        <v>115.22999999999999</v>
      </c>
      <c r="E28" s="4">
        <v>6</v>
      </c>
      <c r="F28" s="4">
        <v>4</v>
      </c>
      <c r="G28" s="34">
        <f t="shared" ref="G28:G41" si="1">(E28*12+F28)*1.67</f>
        <v>126.91999999999999</v>
      </c>
      <c r="H28" s="4">
        <v>10</v>
      </c>
      <c r="I28" s="4">
        <v>8</v>
      </c>
      <c r="J28" s="34">
        <f t="shared" ref="J28:J41" si="2">(H28*12+I28)*1.67</f>
        <v>213.76</v>
      </c>
      <c r="K28" s="48">
        <v>10</v>
      </c>
      <c r="L28" s="4">
        <v>2</v>
      </c>
      <c r="M28" s="3">
        <f t="shared" ref="M28:M41" si="3">(K28*12+L28)*1.67</f>
        <v>203.73999999999998</v>
      </c>
      <c r="N28" s="3">
        <f t="shared" ref="N28:N57" si="4">D28+G28+J28</f>
        <v>455.90999999999997</v>
      </c>
      <c r="O28" s="60">
        <v>30.06</v>
      </c>
      <c r="P28" s="61">
        <v>36.74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785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43741</v>
      </c>
      <c r="B29" s="36">
        <v>7</v>
      </c>
      <c r="C29" s="36">
        <v>2</v>
      </c>
      <c r="D29" s="34">
        <f t="shared" si="0"/>
        <v>143.62</v>
      </c>
      <c r="E29" s="37">
        <v>6</v>
      </c>
      <c r="F29" s="37">
        <v>4</v>
      </c>
      <c r="G29" s="34">
        <f t="shared" si="1"/>
        <v>126.91999999999999</v>
      </c>
      <c r="H29" s="37">
        <v>10</v>
      </c>
      <c r="I29" s="37">
        <v>8</v>
      </c>
      <c r="J29" s="34">
        <f t="shared" si="2"/>
        <v>213.76</v>
      </c>
      <c r="K29" s="4">
        <v>4</v>
      </c>
      <c r="L29" s="4">
        <v>9</v>
      </c>
      <c r="M29" s="3">
        <f>(K29*12+L29)*1.67</f>
        <v>95.19</v>
      </c>
      <c r="N29" s="3">
        <f t="shared" si="4"/>
        <v>484.29999999999995</v>
      </c>
      <c r="O29" s="60">
        <v>28.39</v>
      </c>
      <c r="P29" s="61">
        <v>31.45</v>
      </c>
      <c r="Q29" s="49">
        <v>5</v>
      </c>
      <c r="R29" s="71"/>
      <c r="S29" s="49"/>
      <c r="T29" s="78"/>
      <c r="U29" s="78"/>
      <c r="V29" s="78"/>
      <c r="W29" s="78"/>
      <c r="X29" s="78"/>
      <c r="Y29" s="49">
        <v>418795</v>
      </c>
      <c r="Z29" s="49">
        <v>140</v>
      </c>
      <c r="AA29" s="49"/>
      <c r="AB29" s="52"/>
      <c r="AC29" s="76"/>
      <c r="AD29" s="49">
        <v>25</v>
      </c>
      <c r="AE29" s="49">
        <v>930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43742</v>
      </c>
      <c r="B30" s="36">
        <v>7</v>
      </c>
      <c r="C30" s="36">
        <v>7</v>
      </c>
      <c r="D30" s="34">
        <f t="shared" si="0"/>
        <v>151.97</v>
      </c>
      <c r="E30" s="37">
        <v>6</v>
      </c>
      <c r="F30" s="37">
        <v>4</v>
      </c>
      <c r="G30" s="34">
        <f t="shared" si="1"/>
        <v>126.91999999999999</v>
      </c>
      <c r="H30" s="37">
        <v>1</v>
      </c>
      <c r="I30" s="37">
        <v>8</v>
      </c>
      <c r="J30" s="34">
        <f t="shared" si="2"/>
        <v>33.4</v>
      </c>
      <c r="K30" s="4">
        <v>7</v>
      </c>
      <c r="L30" s="4">
        <v>0</v>
      </c>
      <c r="M30" s="3">
        <f t="shared" si="3"/>
        <v>140.28</v>
      </c>
      <c r="N30" s="3">
        <f t="shared" si="4"/>
        <v>312.28999999999996</v>
      </c>
      <c r="O30" s="60">
        <v>8.35</v>
      </c>
      <c r="P30" s="61">
        <v>45.09</v>
      </c>
      <c r="Q30" s="49">
        <v>17</v>
      </c>
      <c r="R30" s="73">
        <v>43742</v>
      </c>
      <c r="S30" s="49">
        <v>2393411</v>
      </c>
      <c r="T30" s="78">
        <v>10</v>
      </c>
      <c r="U30" s="78">
        <v>8</v>
      </c>
      <c r="V30" s="78">
        <v>1</v>
      </c>
      <c r="W30" s="78">
        <v>8</v>
      </c>
      <c r="X30" s="78">
        <v>180</v>
      </c>
      <c r="Y30" s="70"/>
      <c r="Z30" s="49"/>
      <c r="AA30" s="49"/>
      <c r="AB30" s="52"/>
      <c r="AC30" s="76"/>
      <c r="AD30" s="49">
        <v>25</v>
      </c>
      <c r="AE30" s="49">
        <v>665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43743</v>
      </c>
      <c r="B31" s="36">
        <v>8</v>
      </c>
      <c r="C31" s="36">
        <v>2</v>
      </c>
      <c r="D31" s="34">
        <f t="shared" si="0"/>
        <v>163.66</v>
      </c>
      <c r="E31" s="37">
        <v>6</v>
      </c>
      <c r="F31" s="37">
        <v>4</v>
      </c>
      <c r="G31" s="34">
        <f t="shared" si="1"/>
        <v>126.91999999999999</v>
      </c>
      <c r="H31" s="37">
        <v>1</v>
      </c>
      <c r="I31" s="37">
        <v>8</v>
      </c>
      <c r="J31" s="34">
        <f t="shared" si="2"/>
        <v>33.4</v>
      </c>
      <c r="K31" s="4">
        <v>9</v>
      </c>
      <c r="L31" s="4">
        <v>6</v>
      </c>
      <c r="M31" s="3">
        <f>(K31*12+L31)*1.67</f>
        <v>190.38</v>
      </c>
      <c r="N31" s="3">
        <f t="shared" si="4"/>
        <v>323.97999999999996</v>
      </c>
      <c r="O31" s="60">
        <v>11.69</v>
      </c>
      <c r="P31" s="61">
        <v>50.1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640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43744</v>
      </c>
      <c r="B32" s="36">
        <v>9</v>
      </c>
      <c r="C32" s="36">
        <v>2</v>
      </c>
      <c r="D32" s="34">
        <f t="shared" si="0"/>
        <v>183.7</v>
      </c>
      <c r="E32" s="37">
        <v>6</v>
      </c>
      <c r="F32" s="37">
        <v>4</v>
      </c>
      <c r="G32" s="34">
        <f t="shared" si="1"/>
        <v>126.91999999999999</v>
      </c>
      <c r="H32" s="4">
        <v>1</v>
      </c>
      <c r="I32" s="37">
        <v>8</v>
      </c>
      <c r="J32" s="34">
        <f t="shared" si="2"/>
        <v>33.4</v>
      </c>
      <c r="K32" s="4">
        <v>11</v>
      </c>
      <c r="L32" s="4">
        <v>1</v>
      </c>
      <c r="M32" s="3">
        <f t="shared" si="3"/>
        <v>222.10999999999999</v>
      </c>
      <c r="N32" s="3">
        <f t="shared" si="4"/>
        <v>344.02</v>
      </c>
      <c r="O32" s="60">
        <v>20.04</v>
      </c>
      <c r="P32" s="61">
        <v>31.73</v>
      </c>
      <c r="Q32" s="49">
        <v>4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665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43745</v>
      </c>
      <c r="B33" s="4">
        <v>9</v>
      </c>
      <c r="C33" s="4">
        <v>11</v>
      </c>
      <c r="D33" s="34">
        <f t="shared" si="0"/>
        <v>198.73</v>
      </c>
      <c r="E33" s="37">
        <v>6</v>
      </c>
      <c r="F33" s="37">
        <v>4</v>
      </c>
      <c r="G33" s="34">
        <f t="shared" si="1"/>
        <v>126.91999999999999</v>
      </c>
      <c r="H33" s="37">
        <v>1</v>
      </c>
      <c r="I33" s="37">
        <v>8</v>
      </c>
      <c r="J33" s="34">
        <f t="shared" si="2"/>
        <v>33.4</v>
      </c>
      <c r="K33" s="4">
        <v>6</v>
      </c>
      <c r="L33" s="4">
        <v>4</v>
      </c>
      <c r="M33" s="3">
        <f>(K33*12+L33)*1.67</f>
        <v>126.91999999999999</v>
      </c>
      <c r="N33" s="3">
        <f t="shared" si="4"/>
        <v>359.04999999999995</v>
      </c>
      <c r="O33" s="60">
        <v>15.03</v>
      </c>
      <c r="P33" s="61">
        <v>44.81</v>
      </c>
      <c r="Q33" s="49">
        <v>2</v>
      </c>
      <c r="R33" s="71"/>
      <c r="S33" s="49"/>
      <c r="T33" s="78"/>
      <c r="U33" s="78"/>
      <c r="V33" s="78"/>
      <c r="W33" s="78"/>
      <c r="X33" s="78"/>
      <c r="Y33" s="49">
        <v>418869</v>
      </c>
      <c r="Z33" s="49">
        <v>140</v>
      </c>
      <c r="AA33" s="49"/>
      <c r="AB33" s="52"/>
      <c r="AC33" s="76"/>
      <c r="AD33" s="49">
        <v>25</v>
      </c>
      <c r="AE33" s="49">
        <v>665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43746</v>
      </c>
      <c r="B34" s="4">
        <v>10</v>
      </c>
      <c r="C34" s="4">
        <v>11</v>
      </c>
      <c r="D34" s="34">
        <f t="shared" si="0"/>
        <v>218.76999999999998</v>
      </c>
      <c r="E34" s="37">
        <v>6</v>
      </c>
      <c r="F34" s="37">
        <v>4</v>
      </c>
      <c r="G34" s="34">
        <f t="shared" si="1"/>
        <v>126.91999999999999</v>
      </c>
      <c r="H34" s="37">
        <v>1</v>
      </c>
      <c r="I34" s="37">
        <v>8</v>
      </c>
      <c r="J34" s="34">
        <f t="shared" si="2"/>
        <v>33.4</v>
      </c>
      <c r="K34" s="4">
        <v>8</v>
      </c>
      <c r="L34" s="4">
        <v>8</v>
      </c>
      <c r="M34" s="3">
        <f t="shared" si="3"/>
        <v>173.68</v>
      </c>
      <c r="N34" s="3">
        <f t="shared" si="4"/>
        <v>379.08999999999992</v>
      </c>
      <c r="O34" s="60">
        <v>20.04</v>
      </c>
      <c r="P34" s="61">
        <v>46.76</v>
      </c>
      <c r="Q34" s="49">
        <v>3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665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43747</v>
      </c>
      <c r="B35" s="4">
        <v>1</v>
      </c>
      <c r="C35" s="4">
        <v>11</v>
      </c>
      <c r="D35" s="34">
        <f t="shared" si="0"/>
        <v>38.409999999999997</v>
      </c>
      <c r="E35" s="37">
        <v>8</v>
      </c>
      <c r="F35" s="37">
        <v>8</v>
      </c>
      <c r="G35" s="34">
        <f t="shared" si="1"/>
        <v>173.68</v>
      </c>
      <c r="H35" s="37">
        <v>1</v>
      </c>
      <c r="I35" s="37">
        <v>8</v>
      </c>
      <c r="J35" s="34">
        <f t="shared" si="2"/>
        <v>33.4</v>
      </c>
      <c r="K35" s="4">
        <v>8</v>
      </c>
      <c r="L35" s="4">
        <v>0</v>
      </c>
      <c r="M35" s="3">
        <f t="shared" si="3"/>
        <v>160.32</v>
      </c>
      <c r="N35" s="3">
        <f t="shared" si="4"/>
        <v>245.49</v>
      </c>
      <c r="O35" s="60">
        <v>46.76</v>
      </c>
      <c r="P35" s="61">
        <v>36.74</v>
      </c>
      <c r="Q35" s="49">
        <v>4</v>
      </c>
      <c r="R35" s="71">
        <v>43747</v>
      </c>
      <c r="S35" s="49">
        <v>2398038</v>
      </c>
      <c r="T35" s="78">
        <v>10</v>
      </c>
      <c r="U35" s="78">
        <v>11</v>
      </c>
      <c r="V35" s="78">
        <v>1</v>
      </c>
      <c r="W35" s="78">
        <v>11</v>
      </c>
      <c r="X35" s="78">
        <v>180</v>
      </c>
      <c r="Y35" s="49">
        <v>418885</v>
      </c>
      <c r="Z35" s="49">
        <v>140</v>
      </c>
      <c r="AA35" s="49"/>
      <c r="AB35" s="49"/>
      <c r="AC35" s="76"/>
      <c r="AD35" s="49">
        <v>300</v>
      </c>
      <c r="AE35" s="49">
        <v>665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43748</v>
      </c>
      <c r="B36" s="4">
        <v>1</v>
      </c>
      <c r="C36" s="4">
        <v>11</v>
      </c>
      <c r="D36" s="34">
        <f t="shared" si="0"/>
        <v>38.409999999999997</v>
      </c>
      <c r="E36" s="37">
        <v>8</v>
      </c>
      <c r="F36" s="37">
        <v>8</v>
      </c>
      <c r="G36" s="34">
        <f t="shared" si="1"/>
        <v>173.68</v>
      </c>
      <c r="H36" s="37">
        <v>2</v>
      </c>
      <c r="I36" s="37">
        <v>2</v>
      </c>
      <c r="J36" s="34">
        <f t="shared" si="2"/>
        <v>43.42</v>
      </c>
      <c r="K36" s="4">
        <v>2</v>
      </c>
      <c r="L36" s="4">
        <v>8</v>
      </c>
      <c r="M36" s="3">
        <f t="shared" si="3"/>
        <v>53.44</v>
      </c>
      <c r="N36" s="3">
        <f t="shared" si="4"/>
        <v>255.51</v>
      </c>
      <c r="O36" s="60">
        <v>10.02</v>
      </c>
      <c r="P36" s="61">
        <v>33.119999999999997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665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43749</v>
      </c>
      <c r="B37" s="4">
        <v>1</v>
      </c>
      <c r="C37" s="4">
        <v>11</v>
      </c>
      <c r="D37" s="34">
        <f t="shared" si="0"/>
        <v>38.409999999999997</v>
      </c>
      <c r="E37" s="37">
        <v>8</v>
      </c>
      <c r="F37" s="37">
        <v>8</v>
      </c>
      <c r="G37" s="34">
        <f t="shared" si="1"/>
        <v>173.68</v>
      </c>
      <c r="H37" s="37">
        <v>3</v>
      </c>
      <c r="I37" s="37">
        <v>2</v>
      </c>
      <c r="J37" s="34">
        <f t="shared" si="2"/>
        <v>63.459999999999994</v>
      </c>
      <c r="K37" s="4">
        <v>4</v>
      </c>
      <c r="L37" s="4">
        <v>3</v>
      </c>
      <c r="M37" s="3">
        <f t="shared" si="3"/>
        <v>85.17</v>
      </c>
      <c r="N37" s="3">
        <f t="shared" si="4"/>
        <v>275.55</v>
      </c>
      <c r="O37" s="60">
        <v>20.04</v>
      </c>
      <c r="P37" s="61">
        <v>31.73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640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43750</v>
      </c>
      <c r="B38" s="4">
        <v>1</v>
      </c>
      <c r="C38" s="4">
        <v>11</v>
      </c>
      <c r="D38" s="34">
        <f t="shared" si="0"/>
        <v>38.409999999999997</v>
      </c>
      <c r="E38" s="37">
        <v>8</v>
      </c>
      <c r="F38" s="37">
        <v>8</v>
      </c>
      <c r="G38" s="34">
        <f t="shared" si="1"/>
        <v>173.68</v>
      </c>
      <c r="H38" s="37">
        <v>4</v>
      </c>
      <c r="I38" s="37">
        <v>1</v>
      </c>
      <c r="J38" s="34">
        <f t="shared" si="2"/>
        <v>81.83</v>
      </c>
      <c r="K38" s="4">
        <v>7</v>
      </c>
      <c r="L38" s="4">
        <v>10</v>
      </c>
      <c r="M38" s="3">
        <f t="shared" si="3"/>
        <v>156.97999999999999</v>
      </c>
      <c r="N38" s="3">
        <f t="shared" si="4"/>
        <v>293.92</v>
      </c>
      <c r="O38" s="60">
        <v>18.37</v>
      </c>
      <c r="P38" s="61">
        <v>71.81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600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43751</v>
      </c>
      <c r="B39" s="4">
        <v>1</v>
      </c>
      <c r="C39" s="4">
        <v>11</v>
      </c>
      <c r="D39" s="34">
        <f t="shared" si="0"/>
        <v>38.409999999999997</v>
      </c>
      <c r="E39" s="37">
        <v>8</v>
      </c>
      <c r="F39" s="37">
        <v>8</v>
      </c>
      <c r="G39" s="34">
        <f t="shared" si="1"/>
        <v>173.68</v>
      </c>
      <c r="H39" s="37">
        <v>5</v>
      </c>
      <c r="I39" s="37">
        <v>0</v>
      </c>
      <c r="J39" s="34">
        <f t="shared" si="2"/>
        <v>100.19999999999999</v>
      </c>
      <c r="K39" s="4">
        <v>9</v>
      </c>
      <c r="L39" s="4">
        <v>0</v>
      </c>
      <c r="M39" s="3">
        <f t="shared" si="3"/>
        <v>180.35999999999999</v>
      </c>
      <c r="N39" s="3">
        <f t="shared" si="4"/>
        <v>312.28999999999996</v>
      </c>
      <c r="O39" s="60">
        <v>18.37</v>
      </c>
      <c r="P39" s="61">
        <v>23.38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500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43752</v>
      </c>
      <c r="B40" s="4">
        <v>1</v>
      </c>
      <c r="C40" s="4">
        <v>11</v>
      </c>
      <c r="D40" s="34">
        <f t="shared" si="0"/>
        <v>38.409999999999997</v>
      </c>
      <c r="E40" s="37">
        <v>8</v>
      </c>
      <c r="F40" s="37">
        <v>8</v>
      </c>
      <c r="G40" s="34">
        <f t="shared" si="1"/>
        <v>173.68</v>
      </c>
      <c r="H40" s="37">
        <v>5</v>
      </c>
      <c r="I40" s="37">
        <v>11</v>
      </c>
      <c r="J40" s="34">
        <f t="shared" si="2"/>
        <v>118.57</v>
      </c>
      <c r="K40" s="4">
        <v>11</v>
      </c>
      <c r="L40" s="4">
        <v>6</v>
      </c>
      <c r="M40" s="3">
        <f t="shared" si="3"/>
        <v>230.45999999999998</v>
      </c>
      <c r="N40" s="3">
        <f t="shared" si="4"/>
        <v>330.65999999999997</v>
      </c>
      <c r="O40" s="60">
        <v>18.37</v>
      </c>
      <c r="P40" s="61">
        <v>50.1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1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43753</v>
      </c>
      <c r="B41" s="4">
        <v>1</v>
      </c>
      <c r="C41" s="4">
        <v>11</v>
      </c>
      <c r="D41" s="34">
        <f t="shared" si="0"/>
        <v>38.409999999999997</v>
      </c>
      <c r="E41" s="37">
        <v>8</v>
      </c>
      <c r="F41" s="37">
        <v>8</v>
      </c>
      <c r="G41" s="34">
        <f t="shared" si="1"/>
        <v>173.68</v>
      </c>
      <c r="H41" s="37">
        <v>6</v>
      </c>
      <c r="I41" s="37">
        <v>5</v>
      </c>
      <c r="J41" s="34">
        <f t="shared" si="2"/>
        <v>128.59</v>
      </c>
      <c r="K41" s="4">
        <v>6</v>
      </c>
      <c r="L41" s="4">
        <v>6</v>
      </c>
      <c r="M41" s="3">
        <f t="shared" si="3"/>
        <v>130.26</v>
      </c>
      <c r="N41" s="3">
        <f t="shared" si="4"/>
        <v>340.68</v>
      </c>
      <c r="O41" s="60">
        <v>10.02</v>
      </c>
      <c r="P41" s="61">
        <v>39.799999999999997</v>
      </c>
      <c r="Q41" s="49">
        <v>35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140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43754</v>
      </c>
      <c r="B42" s="4">
        <v>1</v>
      </c>
      <c r="C42" s="4">
        <v>11</v>
      </c>
      <c r="D42" s="34">
        <f>(B42*12+C42)*1.67</f>
        <v>38.409999999999997</v>
      </c>
      <c r="E42" s="37">
        <v>8</v>
      </c>
      <c r="F42" s="37">
        <v>8</v>
      </c>
      <c r="G42" s="34">
        <f>(E42*12+F42)*1.67</f>
        <v>173.68</v>
      </c>
      <c r="H42" s="37">
        <v>6</v>
      </c>
      <c r="I42" s="37">
        <v>8</v>
      </c>
      <c r="J42" s="34">
        <f>(H42*12+I42)*1.67</f>
        <v>133.6</v>
      </c>
      <c r="K42" s="4">
        <v>8</v>
      </c>
      <c r="L42" s="4">
        <v>0</v>
      </c>
      <c r="M42" s="3">
        <f>(K42*12+L42)*1.67</f>
        <v>160.32</v>
      </c>
      <c r="N42" s="3">
        <f t="shared" si="4"/>
        <v>345.69</v>
      </c>
      <c r="O42" s="60">
        <v>5.01</v>
      </c>
      <c r="P42" s="61">
        <v>30.06</v>
      </c>
      <c r="Q42" s="49">
        <v>11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45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43755</v>
      </c>
      <c r="B43" s="4">
        <v>1</v>
      </c>
      <c r="C43" s="4">
        <v>11</v>
      </c>
      <c r="D43" s="34">
        <f t="shared" ref="D43:D57" si="5">(B43*12+C43)*1.67</f>
        <v>38.409999999999997</v>
      </c>
      <c r="E43" s="37">
        <v>8</v>
      </c>
      <c r="F43" s="37">
        <v>8</v>
      </c>
      <c r="G43" s="34">
        <f t="shared" ref="G43:G57" si="6">(E43*12+F43)*1.67</f>
        <v>173.68</v>
      </c>
      <c r="H43" s="37">
        <v>7</v>
      </c>
      <c r="I43" s="37">
        <v>5</v>
      </c>
      <c r="J43" s="34">
        <f t="shared" ref="J43:J57" si="7">(H43*12+I43)*1.67</f>
        <v>148.63</v>
      </c>
      <c r="K43" s="4">
        <v>10</v>
      </c>
      <c r="L43" s="4">
        <v>3</v>
      </c>
      <c r="M43" s="3">
        <f t="shared" ref="M43:M57" si="8">(K43*12+L43)*1.67</f>
        <v>205.41</v>
      </c>
      <c r="N43" s="3">
        <f t="shared" si="4"/>
        <v>360.72</v>
      </c>
      <c r="O43" s="60">
        <v>15.03</v>
      </c>
      <c r="P43" s="61">
        <v>45.09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485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43756</v>
      </c>
      <c r="B44" s="4">
        <v>1</v>
      </c>
      <c r="C44" s="4">
        <v>11</v>
      </c>
      <c r="D44" s="34">
        <f t="shared" si="5"/>
        <v>38.409999999999997</v>
      </c>
      <c r="E44" s="37">
        <v>8</v>
      </c>
      <c r="F44" s="37">
        <v>8</v>
      </c>
      <c r="G44" s="34">
        <f t="shared" si="6"/>
        <v>173.68</v>
      </c>
      <c r="H44" s="37">
        <v>8</v>
      </c>
      <c r="I44" s="37">
        <v>4</v>
      </c>
      <c r="J44" s="34">
        <f t="shared" si="7"/>
        <v>167</v>
      </c>
      <c r="K44" s="4">
        <v>5</v>
      </c>
      <c r="L44" s="4">
        <v>0</v>
      </c>
      <c r="M44" s="3">
        <f t="shared" si="8"/>
        <v>100.19999999999999</v>
      </c>
      <c r="N44" s="3">
        <f t="shared" si="4"/>
        <v>379.09000000000003</v>
      </c>
      <c r="O44" s="60">
        <v>18.37</v>
      </c>
      <c r="P44" s="61">
        <v>34.79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745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43757</v>
      </c>
      <c r="B45" s="4">
        <v>1</v>
      </c>
      <c r="C45" s="4">
        <v>11</v>
      </c>
      <c r="D45" s="34">
        <f t="shared" si="5"/>
        <v>38.409999999999997</v>
      </c>
      <c r="E45" s="37">
        <v>8</v>
      </c>
      <c r="F45" s="37">
        <v>8</v>
      </c>
      <c r="G45" s="34">
        <f t="shared" si="6"/>
        <v>173.68</v>
      </c>
      <c r="H45" s="37">
        <v>9</v>
      </c>
      <c r="I45" s="37">
        <v>0</v>
      </c>
      <c r="J45" s="34">
        <f t="shared" si="7"/>
        <v>180.35999999999999</v>
      </c>
      <c r="K45" s="4">
        <v>6</v>
      </c>
      <c r="L45" s="4">
        <v>9</v>
      </c>
      <c r="M45" s="3">
        <f t="shared" si="8"/>
        <v>135.26999999999998</v>
      </c>
      <c r="N45" s="3">
        <f t="shared" si="4"/>
        <v>392.45</v>
      </c>
      <c r="O45" s="60">
        <v>13.36</v>
      </c>
      <c r="P45" s="61">
        <v>35.07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680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43758</v>
      </c>
      <c r="B46" s="4">
        <v>1</v>
      </c>
      <c r="C46" s="4">
        <v>11</v>
      </c>
      <c r="D46" s="34">
        <f t="shared" si="5"/>
        <v>38.409999999999997</v>
      </c>
      <c r="E46" s="37">
        <v>8</v>
      </c>
      <c r="F46" s="37">
        <v>8</v>
      </c>
      <c r="G46" s="34">
        <f t="shared" si="6"/>
        <v>173.68</v>
      </c>
      <c r="H46" s="37">
        <v>11</v>
      </c>
      <c r="I46" s="37">
        <v>0</v>
      </c>
      <c r="J46" s="34">
        <f t="shared" si="7"/>
        <v>220.44</v>
      </c>
      <c r="K46" s="4">
        <v>7</v>
      </c>
      <c r="L46" s="4">
        <v>9</v>
      </c>
      <c r="M46" s="3">
        <f t="shared" si="8"/>
        <v>155.31</v>
      </c>
      <c r="N46" s="3">
        <f>D46+G46+J46</f>
        <v>432.53</v>
      </c>
      <c r="O46" s="60">
        <v>40.08</v>
      </c>
      <c r="P46" s="61">
        <v>20.04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1000</v>
      </c>
      <c r="AF46" s="200" t="s">
        <v>144</v>
      </c>
      <c r="AG46" s="201"/>
      <c r="AH46" s="201"/>
      <c r="AI46" s="201"/>
      <c r="AJ46" s="201"/>
      <c r="AK46" s="202"/>
    </row>
    <row r="47" spans="1:37" ht="12.75" customHeight="1">
      <c r="A47" s="118">
        <v>43759</v>
      </c>
      <c r="B47" s="4">
        <v>2</v>
      </c>
      <c r="C47" s="4">
        <v>2</v>
      </c>
      <c r="D47" s="34">
        <f t="shared" si="5"/>
        <v>43.42</v>
      </c>
      <c r="E47" s="37">
        <v>8</v>
      </c>
      <c r="F47" s="37">
        <v>8</v>
      </c>
      <c r="G47" s="34">
        <f t="shared" si="6"/>
        <v>173.68</v>
      </c>
      <c r="H47" s="37">
        <v>11</v>
      </c>
      <c r="I47" s="37">
        <v>0</v>
      </c>
      <c r="J47" s="34">
        <f t="shared" si="7"/>
        <v>220.44</v>
      </c>
      <c r="K47" s="4">
        <v>9</v>
      </c>
      <c r="L47" s="4">
        <v>10</v>
      </c>
      <c r="M47" s="3">
        <f t="shared" si="8"/>
        <v>197.06</v>
      </c>
      <c r="N47" s="3">
        <f t="shared" si="4"/>
        <v>437.54</v>
      </c>
      <c r="O47" s="60">
        <v>5.01</v>
      </c>
      <c r="P47" s="61">
        <v>41.75</v>
      </c>
      <c r="Q47" s="49">
        <v>28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125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43760</v>
      </c>
      <c r="B48" s="4">
        <v>6</v>
      </c>
      <c r="C48" s="4">
        <v>2</v>
      </c>
      <c r="D48" s="34">
        <f t="shared" si="5"/>
        <v>123.58</v>
      </c>
      <c r="E48" s="37">
        <v>5</v>
      </c>
      <c r="F48" s="37">
        <v>0</v>
      </c>
      <c r="G48" s="34">
        <f t="shared" si="6"/>
        <v>100.19999999999999</v>
      </c>
      <c r="H48" s="37">
        <v>2</v>
      </c>
      <c r="I48" s="37">
        <v>0</v>
      </c>
      <c r="J48" s="34">
        <f>(H48*12+I48)*1.67</f>
        <v>40.08</v>
      </c>
      <c r="K48" s="4">
        <v>1</v>
      </c>
      <c r="L48" s="4">
        <v>4</v>
      </c>
      <c r="M48" s="3">
        <f t="shared" si="8"/>
        <v>26.72</v>
      </c>
      <c r="N48" s="3">
        <f t="shared" si="4"/>
        <v>263.85999999999996</v>
      </c>
      <c r="O48" s="60">
        <v>10.02</v>
      </c>
      <c r="P48" s="61">
        <v>60.68</v>
      </c>
      <c r="Q48" s="49">
        <v>5</v>
      </c>
      <c r="R48" s="71">
        <v>43760</v>
      </c>
      <c r="S48" s="49">
        <v>2404747</v>
      </c>
      <c r="T48" s="78">
        <v>11</v>
      </c>
      <c r="U48" s="78">
        <v>0</v>
      </c>
      <c r="V48" s="78">
        <v>2</v>
      </c>
      <c r="W48" s="78">
        <v>0</v>
      </c>
      <c r="X48" s="78">
        <v>180</v>
      </c>
      <c r="Y48" s="49">
        <v>418939</v>
      </c>
      <c r="Z48" s="49">
        <v>140</v>
      </c>
      <c r="AA48" s="49"/>
      <c r="AB48" s="49"/>
      <c r="AC48" s="76"/>
      <c r="AD48" s="49">
        <v>25</v>
      </c>
      <c r="AE48" s="49">
        <v>400</v>
      </c>
      <c r="AF48" s="200" t="s">
        <v>145</v>
      </c>
      <c r="AG48" s="201"/>
      <c r="AH48" s="201"/>
      <c r="AI48" s="201"/>
      <c r="AJ48" s="201"/>
      <c r="AK48" s="202"/>
    </row>
    <row r="49" spans="1:37" ht="12.75" customHeight="1">
      <c r="A49" s="118">
        <v>43761</v>
      </c>
      <c r="B49" s="4">
        <v>7</v>
      </c>
      <c r="C49" s="4">
        <v>1</v>
      </c>
      <c r="D49" s="34">
        <f t="shared" si="5"/>
        <v>141.94999999999999</v>
      </c>
      <c r="E49" s="37">
        <v>7</v>
      </c>
      <c r="F49" s="37">
        <v>2</v>
      </c>
      <c r="G49" s="34">
        <f t="shared" si="6"/>
        <v>143.62</v>
      </c>
      <c r="H49" s="37">
        <v>2</v>
      </c>
      <c r="I49" s="37">
        <v>0</v>
      </c>
      <c r="J49" s="34">
        <f t="shared" si="7"/>
        <v>40.08</v>
      </c>
      <c r="K49" s="4">
        <v>1</v>
      </c>
      <c r="L49" s="4">
        <v>4</v>
      </c>
      <c r="M49" s="3">
        <f t="shared" si="8"/>
        <v>26.72</v>
      </c>
      <c r="N49" s="3">
        <f t="shared" si="4"/>
        <v>325.64999999999998</v>
      </c>
      <c r="O49" s="60">
        <v>18.37</v>
      </c>
      <c r="P49" s="61">
        <v>43.42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390</v>
      </c>
      <c r="AF49" s="200" t="s">
        <v>146</v>
      </c>
      <c r="AG49" s="201"/>
      <c r="AH49" s="201"/>
      <c r="AI49" s="201"/>
      <c r="AJ49" s="201"/>
      <c r="AK49" s="202"/>
    </row>
    <row r="50" spans="1:37" ht="12.75" customHeight="1">
      <c r="A50" s="118">
        <v>43762</v>
      </c>
      <c r="B50" s="4">
        <v>8</v>
      </c>
      <c r="C50" s="4">
        <v>1</v>
      </c>
      <c r="D50" s="34">
        <f>(B50*12+C50)*1.67</f>
        <v>161.98999999999998</v>
      </c>
      <c r="E50" s="37">
        <v>1</v>
      </c>
      <c r="F50" s="37">
        <v>4</v>
      </c>
      <c r="G50" s="34">
        <f t="shared" si="6"/>
        <v>26.72</v>
      </c>
      <c r="H50" s="37">
        <v>2</v>
      </c>
      <c r="I50" s="37">
        <v>0</v>
      </c>
      <c r="J50" s="34">
        <f t="shared" si="7"/>
        <v>40.08</v>
      </c>
      <c r="K50" s="4">
        <v>7</v>
      </c>
      <c r="L50" s="4">
        <v>2</v>
      </c>
      <c r="M50" s="3">
        <f t="shared" si="8"/>
        <v>143.62</v>
      </c>
      <c r="N50" s="3">
        <f t="shared" si="4"/>
        <v>228.78999999999996</v>
      </c>
      <c r="O50" s="60">
        <v>20.04</v>
      </c>
      <c r="P50" s="61">
        <v>26.4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500</v>
      </c>
      <c r="AF50" s="200" t="s">
        <v>147</v>
      </c>
      <c r="AG50" s="201"/>
      <c r="AH50" s="201"/>
      <c r="AI50" s="201"/>
      <c r="AJ50" s="201"/>
      <c r="AK50" s="202"/>
    </row>
    <row r="51" spans="1:37" ht="12.75" customHeight="1">
      <c r="A51" s="118">
        <v>43763</v>
      </c>
      <c r="B51" s="4">
        <v>9</v>
      </c>
      <c r="C51" s="4">
        <v>4</v>
      </c>
      <c r="D51" s="34">
        <f t="shared" si="5"/>
        <v>187.04</v>
      </c>
      <c r="E51" s="37">
        <v>1</v>
      </c>
      <c r="F51" s="37">
        <v>4</v>
      </c>
      <c r="G51" s="34">
        <f t="shared" si="6"/>
        <v>26.72</v>
      </c>
      <c r="H51" s="37">
        <v>2</v>
      </c>
      <c r="I51" s="37">
        <v>0</v>
      </c>
      <c r="J51" s="34">
        <f t="shared" si="7"/>
        <v>40.08</v>
      </c>
      <c r="K51" s="4">
        <v>9</v>
      </c>
      <c r="L51" s="4">
        <v>1</v>
      </c>
      <c r="M51" s="3">
        <f>(K51*12+L51)*1.67</f>
        <v>182.03</v>
      </c>
      <c r="N51" s="3">
        <f t="shared" si="4"/>
        <v>253.83999999999997</v>
      </c>
      <c r="O51" s="60">
        <v>25.05</v>
      </c>
      <c r="P51" s="61">
        <v>38.409999999999997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20</v>
      </c>
      <c r="AE51" s="49">
        <v>780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43764</v>
      </c>
      <c r="B52" s="4">
        <v>10</v>
      </c>
      <c r="C52" s="4">
        <v>2</v>
      </c>
      <c r="D52" s="34">
        <f t="shared" si="5"/>
        <v>203.73999999999998</v>
      </c>
      <c r="E52" s="37">
        <v>1</v>
      </c>
      <c r="F52" s="37">
        <v>4</v>
      </c>
      <c r="G52" s="34">
        <f t="shared" si="6"/>
        <v>26.72</v>
      </c>
      <c r="H52" s="37">
        <v>2</v>
      </c>
      <c r="I52" s="37">
        <v>0</v>
      </c>
      <c r="J52" s="34">
        <f t="shared" si="7"/>
        <v>40.08</v>
      </c>
      <c r="K52" s="4">
        <v>3</v>
      </c>
      <c r="L52" s="4">
        <v>10</v>
      </c>
      <c r="M52" s="3">
        <f t="shared" si="8"/>
        <v>76.819999999999993</v>
      </c>
      <c r="N52" s="3">
        <f t="shared" si="4"/>
        <v>270.53999999999996</v>
      </c>
      <c r="O52" s="60">
        <v>16.7</v>
      </c>
      <c r="P52" s="61">
        <v>34.79</v>
      </c>
      <c r="Q52" s="49">
        <v>3</v>
      </c>
      <c r="R52" s="71"/>
      <c r="S52" s="49"/>
      <c r="T52" s="78"/>
      <c r="U52" s="78"/>
      <c r="V52" s="78"/>
      <c r="W52" s="78"/>
      <c r="X52" s="78"/>
      <c r="Y52" s="49">
        <v>424098</v>
      </c>
      <c r="Z52" s="49">
        <v>140</v>
      </c>
      <c r="AA52" s="49"/>
      <c r="AB52" s="49"/>
      <c r="AC52" s="76"/>
      <c r="AD52" s="49">
        <v>20</v>
      </c>
      <c r="AE52" s="49">
        <v>545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43765</v>
      </c>
      <c r="B53" s="4">
        <v>10</v>
      </c>
      <c r="C53" s="4">
        <v>6</v>
      </c>
      <c r="D53" s="34">
        <f t="shared" si="5"/>
        <v>210.42</v>
      </c>
      <c r="E53" s="37">
        <v>1</v>
      </c>
      <c r="F53" s="37">
        <v>4</v>
      </c>
      <c r="G53" s="34">
        <f t="shared" si="6"/>
        <v>26.72</v>
      </c>
      <c r="H53" s="37">
        <v>2</v>
      </c>
      <c r="I53" s="37">
        <v>0</v>
      </c>
      <c r="J53" s="34">
        <f t="shared" si="7"/>
        <v>40.08</v>
      </c>
      <c r="K53" s="4">
        <v>5</v>
      </c>
      <c r="L53" s="4">
        <v>9</v>
      </c>
      <c r="M53" s="3">
        <f t="shared" si="8"/>
        <v>115.22999999999999</v>
      </c>
      <c r="N53" s="3">
        <f t="shared" si="4"/>
        <v>277.21999999999997</v>
      </c>
      <c r="O53" s="60">
        <v>6.68</v>
      </c>
      <c r="P53" s="61">
        <v>38.409999999999997</v>
      </c>
      <c r="Q53" s="49">
        <v>36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240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43766</v>
      </c>
      <c r="B54" s="4">
        <v>10</v>
      </c>
      <c r="C54" s="4">
        <v>6</v>
      </c>
      <c r="D54" s="34">
        <f t="shared" si="5"/>
        <v>210.42</v>
      </c>
      <c r="E54" s="37">
        <v>1</v>
      </c>
      <c r="F54" s="37">
        <v>4</v>
      </c>
      <c r="G54" s="34">
        <f t="shared" si="6"/>
        <v>26.72</v>
      </c>
      <c r="H54" s="37">
        <v>2</v>
      </c>
      <c r="I54" s="37">
        <v>10</v>
      </c>
      <c r="J54" s="34">
        <f t="shared" si="7"/>
        <v>56.78</v>
      </c>
      <c r="K54" s="4">
        <v>8</v>
      </c>
      <c r="L54" s="4">
        <v>3</v>
      </c>
      <c r="M54" s="3">
        <f t="shared" si="8"/>
        <v>165.32999999999998</v>
      </c>
      <c r="N54" s="3">
        <f t="shared" si="4"/>
        <v>293.91999999999996</v>
      </c>
      <c r="O54" s="60">
        <v>16.7</v>
      </c>
      <c r="P54" s="61">
        <v>50.1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600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43767</v>
      </c>
      <c r="B55" s="4">
        <v>1</v>
      </c>
      <c r="C55" s="4">
        <v>7</v>
      </c>
      <c r="D55" s="34">
        <f>(B55*12+C55)*1.67</f>
        <v>31.729999999999997</v>
      </c>
      <c r="E55" s="37">
        <v>1</v>
      </c>
      <c r="F55" s="37">
        <v>4</v>
      </c>
      <c r="G55" s="34">
        <f t="shared" si="6"/>
        <v>26.72</v>
      </c>
      <c r="H55" s="37">
        <v>4</v>
      </c>
      <c r="I55" s="37">
        <v>0</v>
      </c>
      <c r="J55" s="34">
        <f t="shared" si="7"/>
        <v>80.16</v>
      </c>
      <c r="K55" s="4">
        <v>9</v>
      </c>
      <c r="L55" s="4">
        <v>9</v>
      </c>
      <c r="M55" s="3">
        <f t="shared" si="8"/>
        <v>195.39</v>
      </c>
      <c r="N55" s="3">
        <f t="shared" si="4"/>
        <v>138.60999999999999</v>
      </c>
      <c r="O55" s="60">
        <v>23.38</v>
      </c>
      <c r="P55" s="61">
        <v>30.06</v>
      </c>
      <c r="Q55" s="49">
        <v>0</v>
      </c>
      <c r="R55" s="71">
        <v>43767</v>
      </c>
      <c r="S55" s="63">
        <v>2408648</v>
      </c>
      <c r="T55" s="78">
        <v>10</v>
      </c>
      <c r="U55" s="78">
        <v>7</v>
      </c>
      <c r="V55" s="78">
        <v>1</v>
      </c>
      <c r="W55" s="78">
        <v>7</v>
      </c>
      <c r="X55" s="78">
        <v>179</v>
      </c>
      <c r="Y55" s="70"/>
      <c r="Z55" s="70"/>
      <c r="AA55" s="49"/>
      <c r="AB55" s="49"/>
      <c r="AC55" s="76"/>
      <c r="AD55" s="49">
        <v>25</v>
      </c>
      <c r="AE55" s="49">
        <v>750</v>
      </c>
      <c r="AF55" s="200" t="s">
        <v>148</v>
      </c>
      <c r="AG55" s="201"/>
      <c r="AH55" s="201"/>
      <c r="AI55" s="201"/>
      <c r="AJ55" s="201"/>
      <c r="AK55" s="202"/>
    </row>
    <row r="56" spans="1:37" ht="12.75" customHeight="1">
      <c r="A56" s="118">
        <v>43768</v>
      </c>
      <c r="B56" s="4">
        <v>1</v>
      </c>
      <c r="C56" s="4">
        <v>7</v>
      </c>
      <c r="D56" s="34">
        <f t="shared" si="5"/>
        <v>31.729999999999997</v>
      </c>
      <c r="E56" s="37">
        <v>1</v>
      </c>
      <c r="F56" s="37">
        <v>4</v>
      </c>
      <c r="G56" s="34">
        <f t="shared" si="6"/>
        <v>26.72</v>
      </c>
      <c r="H56" s="37">
        <v>5</v>
      </c>
      <c r="I56" s="37">
        <v>3</v>
      </c>
      <c r="J56" s="34">
        <f t="shared" si="7"/>
        <v>105.21</v>
      </c>
      <c r="K56" s="4">
        <v>11</v>
      </c>
      <c r="L56" s="4">
        <v>4</v>
      </c>
      <c r="M56" s="3">
        <f t="shared" si="8"/>
        <v>227.12</v>
      </c>
      <c r="N56" s="3">
        <f t="shared" si="4"/>
        <v>163.66</v>
      </c>
      <c r="O56" s="60">
        <v>25.05</v>
      </c>
      <c r="P56" s="61">
        <v>31.73</v>
      </c>
      <c r="Q56" s="49">
        <v>1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950</v>
      </c>
      <c r="AF56" s="200"/>
      <c r="AG56" s="201"/>
      <c r="AH56" s="201"/>
      <c r="AI56" s="201"/>
      <c r="AJ56" s="201"/>
      <c r="AK56" s="202"/>
    </row>
    <row r="57" spans="1:37" ht="12.75" customHeight="1">
      <c r="A57" s="118">
        <v>43769</v>
      </c>
      <c r="B57" s="92">
        <v>1</v>
      </c>
      <c r="C57" s="92">
        <v>7</v>
      </c>
      <c r="D57" s="34">
        <f t="shared" si="5"/>
        <v>31.729999999999997</v>
      </c>
      <c r="E57" s="93">
        <v>1</v>
      </c>
      <c r="F57" s="93">
        <v>4</v>
      </c>
      <c r="G57" s="34">
        <f t="shared" si="6"/>
        <v>26.72</v>
      </c>
      <c r="H57" s="93">
        <v>5</v>
      </c>
      <c r="I57" s="93">
        <v>8</v>
      </c>
      <c r="J57" s="34">
        <f t="shared" si="7"/>
        <v>113.56</v>
      </c>
      <c r="K57" s="92">
        <v>6</v>
      </c>
      <c r="L57" s="92">
        <v>6</v>
      </c>
      <c r="M57" s="94">
        <f t="shared" si="8"/>
        <v>130.26</v>
      </c>
      <c r="N57" s="94">
        <f t="shared" si="4"/>
        <v>172.01</v>
      </c>
      <c r="O57" s="60">
        <v>8.35</v>
      </c>
      <c r="P57" s="61">
        <v>33.119999999999997</v>
      </c>
      <c r="Q57" s="49">
        <v>39</v>
      </c>
      <c r="R57" s="75"/>
      <c r="S57" s="64"/>
      <c r="T57" s="80"/>
      <c r="U57" s="80"/>
      <c r="V57" s="80"/>
      <c r="W57" s="80"/>
      <c r="X57" s="80"/>
      <c r="Y57" s="101">
        <v>424113</v>
      </c>
      <c r="Z57" s="74">
        <v>140</v>
      </c>
      <c r="AA57" s="49"/>
      <c r="AB57" s="49"/>
      <c r="AC57" s="52"/>
      <c r="AD57" s="49">
        <v>25</v>
      </c>
      <c r="AE57" s="49">
        <v>230</v>
      </c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542.74999999999989</v>
      </c>
      <c r="P59" s="46">
        <f>SUM(P28:P58)</f>
        <v>1167.2799999999995</v>
      </c>
      <c r="Q59" s="47">
        <f>SUM(Q28:Q58)</f>
        <v>193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6" zoomScale="80" zoomScaleNormal="80" workbookViewId="0">
      <selection activeCell="A27" sqref="A27:A56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149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39"/>
      <c r="AG25" s="139"/>
      <c r="AH25" s="139"/>
      <c r="AI25" s="139"/>
      <c r="AJ25" s="139"/>
      <c r="AK25" s="14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43770</v>
      </c>
      <c r="B27" s="4">
        <v>1</v>
      </c>
      <c r="C27" s="34">
        <v>7</v>
      </c>
      <c r="D27" s="4">
        <f>(B27*12+C27)*1.67</f>
        <v>31.729999999999997</v>
      </c>
      <c r="E27" s="4">
        <v>1</v>
      </c>
      <c r="F27" s="34">
        <v>4</v>
      </c>
      <c r="G27" s="48">
        <f>(E27*12+F27)*1.67</f>
        <v>26.72</v>
      </c>
      <c r="H27" s="4">
        <v>5</v>
      </c>
      <c r="I27" s="3">
        <v>11</v>
      </c>
      <c r="J27" s="3">
        <f>(H27*12+I27)*1.67</f>
        <v>118.57</v>
      </c>
      <c r="K27" s="52">
        <v>8</v>
      </c>
      <c r="L27" s="61">
        <v>5</v>
      </c>
      <c r="M27" s="49">
        <f>(K27*12+L27)*1.67</f>
        <v>168.67</v>
      </c>
      <c r="N27" s="103">
        <f>D27+G27+J27</f>
        <v>177.01999999999998</v>
      </c>
      <c r="O27" s="52">
        <v>5.01</v>
      </c>
      <c r="P27" s="77">
        <v>38.409999999999997</v>
      </c>
      <c r="Q27" s="77">
        <v>23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375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43771</v>
      </c>
      <c r="B28" s="4">
        <v>1</v>
      </c>
      <c r="C28" s="4">
        <v>7</v>
      </c>
      <c r="D28" s="34">
        <f t="shared" ref="D28:D41" si="0">(B28*12+C28)*1.67</f>
        <v>31.729999999999997</v>
      </c>
      <c r="E28" s="4">
        <v>1</v>
      </c>
      <c r="F28" s="4">
        <v>4</v>
      </c>
      <c r="G28" s="34">
        <f t="shared" ref="G28:G41" si="1">(E28*12+F28)*1.67</f>
        <v>26.72</v>
      </c>
      <c r="H28" s="4">
        <v>6</v>
      </c>
      <c r="I28" s="4">
        <v>5</v>
      </c>
      <c r="J28" s="34">
        <f t="shared" ref="J28:J41" si="2">(H28*12+I28)*1.67</f>
        <v>128.59</v>
      </c>
      <c r="K28" s="48">
        <v>4</v>
      </c>
      <c r="L28" s="4">
        <v>2</v>
      </c>
      <c r="M28" s="3">
        <f t="shared" ref="M28:M41" si="3">(K28*12+L28)*1.67</f>
        <v>83.5</v>
      </c>
      <c r="N28" s="3">
        <f t="shared" ref="N28:N57" si="4">D28+G28+J28</f>
        <v>187.04</v>
      </c>
      <c r="O28" s="60">
        <v>10.02</v>
      </c>
      <c r="P28" s="61">
        <v>54.83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500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43772</v>
      </c>
      <c r="B29" s="36">
        <v>1</v>
      </c>
      <c r="C29" s="36">
        <v>7</v>
      </c>
      <c r="D29" s="34">
        <f t="shared" si="0"/>
        <v>31.729999999999997</v>
      </c>
      <c r="E29" s="37">
        <v>1</v>
      </c>
      <c r="F29" s="37">
        <v>4</v>
      </c>
      <c r="G29" s="34">
        <f t="shared" si="1"/>
        <v>26.72</v>
      </c>
      <c r="H29" s="37">
        <v>8</v>
      </c>
      <c r="I29" s="37">
        <v>6</v>
      </c>
      <c r="J29" s="34">
        <f t="shared" si="2"/>
        <v>170.34</v>
      </c>
      <c r="K29" s="4">
        <v>5</v>
      </c>
      <c r="L29" s="4">
        <v>7</v>
      </c>
      <c r="M29" s="3">
        <f>(K29*12+L29)*1.67</f>
        <v>111.89</v>
      </c>
      <c r="N29" s="3">
        <f t="shared" si="4"/>
        <v>228.79</v>
      </c>
      <c r="O29" s="60">
        <v>41.75</v>
      </c>
      <c r="P29" s="61">
        <v>28.39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950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43773</v>
      </c>
      <c r="B30" s="36">
        <v>1</v>
      </c>
      <c r="C30" s="36">
        <v>7</v>
      </c>
      <c r="D30" s="34">
        <f t="shared" si="0"/>
        <v>31.729999999999997</v>
      </c>
      <c r="E30" s="37">
        <v>1</v>
      </c>
      <c r="F30" s="37">
        <v>4</v>
      </c>
      <c r="G30" s="34">
        <f t="shared" si="1"/>
        <v>26.72</v>
      </c>
      <c r="H30" s="37">
        <v>9</v>
      </c>
      <c r="I30" s="37">
        <v>1</v>
      </c>
      <c r="J30" s="34">
        <f t="shared" si="2"/>
        <v>182.03</v>
      </c>
      <c r="K30" s="4">
        <v>7</v>
      </c>
      <c r="L30" s="4">
        <v>2</v>
      </c>
      <c r="M30" s="3">
        <f t="shared" si="3"/>
        <v>143.62</v>
      </c>
      <c r="N30" s="3">
        <f t="shared" si="4"/>
        <v>240.48</v>
      </c>
      <c r="O30" s="60">
        <v>11.69</v>
      </c>
      <c r="P30" s="61">
        <v>31.73</v>
      </c>
      <c r="Q30" s="49">
        <v>41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345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43774</v>
      </c>
      <c r="B31" s="36">
        <v>1</v>
      </c>
      <c r="C31" s="36">
        <v>7</v>
      </c>
      <c r="D31" s="34">
        <f t="shared" si="0"/>
        <v>31.729999999999997</v>
      </c>
      <c r="E31" s="37">
        <v>1</v>
      </c>
      <c r="F31" s="37">
        <v>4</v>
      </c>
      <c r="G31" s="34">
        <f t="shared" si="1"/>
        <v>26.72</v>
      </c>
      <c r="H31" s="37">
        <v>9</v>
      </c>
      <c r="I31" s="37">
        <v>5</v>
      </c>
      <c r="J31" s="34">
        <f t="shared" si="2"/>
        <v>188.70999999999998</v>
      </c>
      <c r="K31" s="4">
        <v>9</v>
      </c>
      <c r="L31" s="4">
        <v>7</v>
      </c>
      <c r="M31" s="3">
        <f>(K31*12+L31)*1.67</f>
        <v>192.04999999999998</v>
      </c>
      <c r="N31" s="3">
        <f t="shared" si="4"/>
        <v>247.15999999999997</v>
      </c>
      <c r="O31" s="60">
        <v>6.68</v>
      </c>
      <c r="P31" s="61">
        <v>48.43</v>
      </c>
      <c r="Q31" s="49">
        <v>21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285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43775</v>
      </c>
      <c r="B32" s="36">
        <v>1</v>
      </c>
      <c r="C32" s="36">
        <v>7</v>
      </c>
      <c r="D32" s="34">
        <f t="shared" si="0"/>
        <v>31.729999999999997</v>
      </c>
      <c r="E32" s="37">
        <v>1</v>
      </c>
      <c r="F32" s="37">
        <v>4</v>
      </c>
      <c r="G32" s="34">
        <f t="shared" si="1"/>
        <v>26.72</v>
      </c>
      <c r="H32" s="4">
        <v>10</v>
      </c>
      <c r="I32" s="37">
        <v>0</v>
      </c>
      <c r="J32" s="34">
        <f t="shared" si="2"/>
        <v>200.39999999999998</v>
      </c>
      <c r="K32" s="4">
        <v>11</v>
      </c>
      <c r="L32" s="4">
        <v>8</v>
      </c>
      <c r="M32" s="3">
        <f t="shared" si="3"/>
        <v>233.79999999999998</v>
      </c>
      <c r="N32" s="3">
        <f t="shared" si="4"/>
        <v>258.84999999999997</v>
      </c>
      <c r="O32" s="60">
        <v>13.36</v>
      </c>
      <c r="P32" s="61">
        <v>41.75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585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43776</v>
      </c>
      <c r="B33" s="4">
        <v>1</v>
      </c>
      <c r="C33" s="4">
        <v>7</v>
      </c>
      <c r="D33" s="34">
        <f t="shared" si="0"/>
        <v>31.729999999999997</v>
      </c>
      <c r="E33" s="37">
        <v>1</v>
      </c>
      <c r="F33" s="37">
        <v>4</v>
      </c>
      <c r="G33" s="34">
        <f t="shared" si="1"/>
        <v>26.72</v>
      </c>
      <c r="H33" s="37">
        <v>11</v>
      </c>
      <c r="I33" s="37">
        <v>7</v>
      </c>
      <c r="J33" s="34">
        <f t="shared" si="2"/>
        <v>232.13</v>
      </c>
      <c r="K33" s="4">
        <v>6</v>
      </c>
      <c r="L33" s="4">
        <v>5</v>
      </c>
      <c r="M33" s="3">
        <f>(K33*12+L33)*1.67</f>
        <v>128.59</v>
      </c>
      <c r="N33" s="3">
        <f t="shared" si="4"/>
        <v>290.58</v>
      </c>
      <c r="O33" s="60">
        <f>232.13-200.4</f>
        <v>31.72999999999999</v>
      </c>
      <c r="P33" s="61">
        <v>34.79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890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43777</v>
      </c>
      <c r="B34" s="4">
        <v>2</v>
      </c>
      <c r="C34" s="4">
        <v>7</v>
      </c>
      <c r="D34" s="34">
        <f t="shared" si="0"/>
        <v>51.769999999999996</v>
      </c>
      <c r="E34" s="37">
        <v>1</v>
      </c>
      <c r="F34" s="37">
        <v>4</v>
      </c>
      <c r="G34" s="34">
        <f t="shared" si="1"/>
        <v>26.72</v>
      </c>
      <c r="H34" s="37">
        <v>11</v>
      </c>
      <c r="I34" s="37">
        <v>7</v>
      </c>
      <c r="J34" s="34">
        <f t="shared" si="2"/>
        <v>232.13</v>
      </c>
      <c r="K34" s="4">
        <v>7</v>
      </c>
      <c r="L34" s="4">
        <v>6</v>
      </c>
      <c r="M34" s="3">
        <f t="shared" si="3"/>
        <v>150.29999999999998</v>
      </c>
      <c r="N34" s="3">
        <f t="shared" si="4"/>
        <v>310.62</v>
      </c>
      <c r="O34" s="60">
        <v>20.04</v>
      </c>
      <c r="P34" s="61">
        <v>21.71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625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43778</v>
      </c>
      <c r="B35" s="4">
        <v>3</v>
      </c>
      <c r="C35" s="4">
        <v>0</v>
      </c>
      <c r="D35" s="34">
        <f t="shared" si="0"/>
        <v>60.12</v>
      </c>
      <c r="E35" s="37">
        <v>1</v>
      </c>
      <c r="F35" s="37">
        <v>4</v>
      </c>
      <c r="G35" s="34">
        <f t="shared" si="1"/>
        <v>26.72</v>
      </c>
      <c r="H35" s="37">
        <v>11</v>
      </c>
      <c r="I35" s="37">
        <v>7</v>
      </c>
      <c r="J35" s="34">
        <f t="shared" si="2"/>
        <v>232.13</v>
      </c>
      <c r="K35" s="4">
        <v>9</v>
      </c>
      <c r="L35" s="4">
        <v>2</v>
      </c>
      <c r="M35" s="3">
        <f t="shared" si="3"/>
        <v>183.7</v>
      </c>
      <c r="N35" s="3">
        <f t="shared" si="4"/>
        <v>318.97000000000003</v>
      </c>
      <c r="O35" s="60">
        <v>8.35</v>
      </c>
      <c r="P35" s="61">
        <v>33.4</v>
      </c>
      <c r="Q35" s="49">
        <v>34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500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43779</v>
      </c>
      <c r="B36" s="4">
        <v>3</v>
      </c>
      <c r="C36" s="4">
        <v>3</v>
      </c>
      <c r="D36" s="34">
        <f t="shared" si="0"/>
        <v>65.13</v>
      </c>
      <c r="E36" s="37">
        <v>1</v>
      </c>
      <c r="F36" s="37">
        <v>4</v>
      </c>
      <c r="G36" s="34">
        <f t="shared" si="1"/>
        <v>26.72</v>
      </c>
      <c r="H36" s="37">
        <v>2</v>
      </c>
      <c r="I36" s="37">
        <v>5</v>
      </c>
      <c r="J36" s="34">
        <f t="shared" si="2"/>
        <v>48.43</v>
      </c>
      <c r="K36" s="4">
        <v>4</v>
      </c>
      <c r="L36" s="4">
        <v>2</v>
      </c>
      <c r="M36" s="3">
        <f t="shared" si="3"/>
        <v>83.5</v>
      </c>
      <c r="N36" s="3">
        <f t="shared" si="4"/>
        <v>140.28</v>
      </c>
      <c r="O36" s="60">
        <v>3.34</v>
      </c>
      <c r="P36" s="61">
        <v>39.799999999999997</v>
      </c>
      <c r="Q36" s="49">
        <v>30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550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43780</v>
      </c>
      <c r="B37" s="4">
        <v>3</v>
      </c>
      <c r="C37" s="4">
        <v>10</v>
      </c>
      <c r="D37" s="34">
        <f t="shared" si="0"/>
        <v>76.819999999999993</v>
      </c>
      <c r="E37" s="37">
        <v>1</v>
      </c>
      <c r="F37" s="37">
        <v>4</v>
      </c>
      <c r="G37" s="34">
        <f t="shared" si="1"/>
        <v>26.72</v>
      </c>
      <c r="H37" s="37">
        <v>2</v>
      </c>
      <c r="I37" s="37">
        <v>5</v>
      </c>
      <c r="J37" s="34">
        <f t="shared" si="2"/>
        <v>48.43</v>
      </c>
      <c r="K37" s="4">
        <v>6</v>
      </c>
      <c r="L37" s="4">
        <v>10</v>
      </c>
      <c r="M37" s="3">
        <f t="shared" si="3"/>
        <v>136.94</v>
      </c>
      <c r="N37" s="3">
        <f t="shared" si="4"/>
        <v>151.97</v>
      </c>
      <c r="O37" s="60">
        <v>11.69</v>
      </c>
      <c r="P37" s="61">
        <v>53.44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600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43781</v>
      </c>
      <c r="B38" s="4">
        <v>4</v>
      </c>
      <c r="C38" s="4">
        <v>1</v>
      </c>
      <c r="D38" s="34">
        <f t="shared" si="0"/>
        <v>81.83</v>
      </c>
      <c r="E38" s="37">
        <v>1</v>
      </c>
      <c r="F38" s="37">
        <v>4</v>
      </c>
      <c r="G38" s="34">
        <f t="shared" si="1"/>
        <v>26.72</v>
      </c>
      <c r="H38" s="37">
        <v>2</v>
      </c>
      <c r="I38" s="37">
        <v>5</v>
      </c>
      <c r="J38" s="34">
        <f t="shared" si="2"/>
        <v>48.43</v>
      </c>
      <c r="K38" s="4">
        <v>8</v>
      </c>
      <c r="L38" s="4">
        <v>10</v>
      </c>
      <c r="M38" s="3">
        <f t="shared" si="3"/>
        <v>177.01999999999998</v>
      </c>
      <c r="N38" s="3">
        <f t="shared" si="4"/>
        <v>156.97999999999999</v>
      </c>
      <c r="O38" s="60">
        <v>5.01</v>
      </c>
      <c r="P38" s="61">
        <v>40.08</v>
      </c>
      <c r="Q38" s="49">
        <v>33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150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43782</v>
      </c>
      <c r="B39" s="4">
        <v>5</v>
      </c>
      <c r="C39" s="4">
        <v>3</v>
      </c>
      <c r="D39" s="34">
        <f t="shared" si="0"/>
        <v>105.21</v>
      </c>
      <c r="E39" s="37">
        <v>1</v>
      </c>
      <c r="F39" s="37">
        <v>4</v>
      </c>
      <c r="G39" s="34">
        <f t="shared" si="1"/>
        <v>26.72</v>
      </c>
      <c r="H39" s="37">
        <v>2</v>
      </c>
      <c r="I39" s="37">
        <v>5</v>
      </c>
      <c r="J39" s="34">
        <f t="shared" si="2"/>
        <v>48.43</v>
      </c>
      <c r="K39" s="4">
        <v>4</v>
      </c>
      <c r="L39" s="4">
        <v>0</v>
      </c>
      <c r="M39" s="3">
        <f t="shared" si="3"/>
        <v>80.16</v>
      </c>
      <c r="N39" s="3">
        <f t="shared" si="4"/>
        <v>180.36</v>
      </c>
      <c r="O39" s="60">
        <v>23.38</v>
      </c>
      <c r="P39" s="61">
        <v>43.14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520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43783</v>
      </c>
      <c r="B40" s="4">
        <v>5</v>
      </c>
      <c r="C40" s="4">
        <v>11</v>
      </c>
      <c r="D40" s="34">
        <f t="shared" si="0"/>
        <v>118.57</v>
      </c>
      <c r="E40" s="37">
        <v>1</v>
      </c>
      <c r="F40" s="37">
        <v>4</v>
      </c>
      <c r="G40" s="34">
        <f t="shared" si="1"/>
        <v>26.72</v>
      </c>
      <c r="H40" s="37">
        <v>2</v>
      </c>
      <c r="I40" s="37">
        <v>5</v>
      </c>
      <c r="J40" s="34">
        <f t="shared" si="2"/>
        <v>48.43</v>
      </c>
      <c r="K40" s="4">
        <v>6</v>
      </c>
      <c r="L40" s="4">
        <v>0</v>
      </c>
      <c r="M40" s="3">
        <f t="shared" si="3"/>
        <v>120.24</v>
      </c>
      <c r="N40" s="3">
        <f t="shared" si="4"/>
        <v>193.72</v>
      </c>
      <c r="O40" s="60">
        <v>13.36</v>
      </c>
      <c r="P40" s="61">
        <v>40.08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865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43784</v>
      </c>
      <c r="B41" s="4">
        <v>7</v>
      </c>
      <c r="C41" s="4">
        <v>6</v>
      </c>
      <c r="D41" s="34">
        <f t="shared" si="0"/>
        <v>150.29999999999998</v>
      </c>
      <c r="E41" s="37">
        <v>1</v>
      </c>
      <c r="F41" s="37">
        <v>4</v>
      </c>
      <c r="G41" s="34">
        <f t="shared" si="1"/>
        <v>26.72</v>
      </c>
      <c r="H41" s="37">
        <v>2</v>
      </c>
      <c r="I41" s="37">
        <v>5</v>
      </c>
      <c r="J41" s="34">
        <f t="shared" si="2"/>
        <v>48.43</v>
      </c>
      <c r="K41" s="4">
        <v>7</v>
      </c>
      <c r="L41" s="4">
        <v>6</v>
      </c>
      <c r="M41" s="3">
        <f t="shared" si="3"/>
        <v>150.29999999999998</v>
      </c>
      <c r="N41" s="3">
        <f t="shared" si="4"/>
        <v>225.45</v>
      </c>
      <c r="O41" s="60">
        <v>31.73</v>
      </c>
      <c r="P41" s="61">
        <v>30.06</v>
      </c>
      <c r="Q41" s="49">
        <v>40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185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43785</v>
      </c>
      <c r="B42" s="4">
        <v>7</v>
      </c>
      <c r="C42" s="4">
        <v>9</v>
      </c>
      <c r="D42" s="34">
        <f>(B42*12+C42)*1.67</f>
        <v>155.31</v>
      </c>
      <c r="E42" s="37">
        <v>1</v>
      </c>
      <c r="F42" s="37">
        <v>4</v>
      </c>
      <c r="G42" s="34">
        <f>(E42*12+F42)*1.67</f>
        <v>26.72</v>
      </c>
      <c r="H42" s="37">
        <v>2</v>
      </c>
      <c r="I42" s="37">
        <v>5</v>
      </c>
      <c r="J42" s="34">
        <f>(H42*12+I42)*1.67</f>
        <v>48.43</v>
      </c>
      <c r="K42" s="4">
        <v>10</v>
      </c>
      <c r="L42" s="4">
        <v>4</v>
      </c>
      <c r="M42" s="3">
        <f>(K42*12+L42)*1.67</f>
        <v>207.07999999999998</v>
      </c>
      <c r="N42" s="3">
        <f t="shared" si="4"/>
        <v>230.46</v>
      </c>
      <c r="O42" s="60">
        <v>5.01</v>
      </c>
      <c r="P42" s="61">
        <v>56.78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320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43786</v>
      </c>
      <c r="B43" s="4">
        <v>8</v>
      </c>
      <c r="C43" s="4">
        <v>9</v>
      </c>
      <c r="D43" s="34">
        <f t="shared" ref="D43:D57" si="5">(B43*12+C43)*1.67</f>
        <v>175.35</v>
      </c>
      <c r="E43" s="37">
        <v>1</v>
      </c>
      <c r="F43" s="37">
        <v>4</v>
      </c>
      <c r="G43" s="34">
        <f t="shared" ref="G43:G57" si="6">(E43*12+F43)*1.67</f>
        <v>26.72</v>
      </c>
      <c r="H43" s="37">
        <v>2</v>
      </c>
      <c r="I43" s="37">
        <v>5</v>
      </c>
      <c r="J43" s="34">
        <f t="shared" ref="J43:J57" si="7">(H43*12+I43)*1.67</f>
        <v>48.43</v>
      </c>
      <c r="K43" s="4">
        <v>11</v>
      </c>
      <c r="L43" s="4">
        <v>4</v>
      </c>
      <c r="M43" s="3">
        <f t="shared" ref="M43:M57" si="8">(K43*12+L43)*1.67</f>
        <v>227.12</v>
      </c>
      <c r="N43" s="3">
        <f t="shared" si="4"/>
        <v>250.5</v>
      </c>
      <c r="O43" s="60">
        <v>20.04</v>
      </c>
      <c r="P43" s="61">
        <v>20.04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26</v>
      </c>
      <c r="AE43" s="49">
        <v>420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43787</v>
      </c>
      <c r="B44" s="4">
        <v>10</v>
      </c>
      <c r="C44" s="4">
        <v>0</v>
      </c>
      <c r="D44" s="34">
        <f t="shared" si="5"/>
        <v>200.39999999999998</v>
      </c>
      <c r="E44" s="37">
        <v>1</v>
      </c>
      <c r="F44" s="37">
        <v>4</v>
      </c>
      <c r="G44" s="34">
        <f t="shared" si="6"/>
        <v>26.72</v>
      </c>
      <c r="H44" s="37">
        <v>2</v>
      </c>
      <c r="I44" s="37">
        <v>5</v>
      </c>
      <c r="J44" s="34">
        <f t="shared" si="7"/>
        <v>48.43</v>
      </c>
      <c r="K44" s="4">
        <v>13</v>
      </c>
      <c r="L44" s="4">
        <v>4</v>
      </c>
      <c r="M44" s="3">
        <f t="shared" si="8"/>
        <v>267.2</v>
      </c>
      <c r="N44" s="3">
        <f t="shared" si="4"/>
        <v>275.54999999999995</v>
      </c>
      <c r="O44" s="60">
        <v>25.05</v>
      </c>
      <c r="P44" s="61">
        <v>40.08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975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43788</v>
      </c>
      <c r="B45" s="4">
        <v>11</v>
      </c>
      <c r="C45" s="4">
        <v>2</v>
      </c>
      <c r="D45" s="34">
        <f t="shared" si="5"/>
        <v>223.78</v>
      </c>
      <c r="E45" s="37">
        <v>1</v>
      </c>
      <c r="F45" s="37">
        <v>4</v>
      </c>
      <c r="G45" s="34">
        <f t="shared" si="6"/>
        <v>26.72</v>
      </c>
      <c r="H45" s="37">
        <v>2</v>
      </c>
      <c r="I45" s="37">
        <v>5</v>
      </c>
      <c r="J45" s="34">
        <f t="shared" si="7"/>
        <v>48.43</v>
      </c>
      <c r="K45" s="4">
        <v>8</v>
      </c>
      <c r="L45" s="4">
        <v>2</v>
      </c>
      <c r="M45" s="3">
        <f t="shared" si="8"/>
        <v>163.66</v>
      </c>
      <c r="N45" s="3">
        <f t="shared" si="4"/>
        <v>298.93</v>
      </c>
      <c r="O45" s="60">
        <v>23.38</v>
      </c>
      <c r="P45" s="61">
        <v>36.46</v>
      </c>
      <c r="Q45" s="49">
        <v>29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500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43789</v>
      </c>
      <c r="B46" s="4">
        <v>11</v>
      </c>
      <c r="C46" s="4">
        <v>2</v>
      </c>
      <c r="D46" s="34">
        <f t="shared" si="5"/>
        <v>223.78</v>
      </c>
      <c r="E46" s="37">
        <v>1</v>
      </c>
      <c r="F46" s="37">
        <v>4</v>
      </c>
      <c r="G46" s="34">
        <f t="shared" si="6"/>
        <v>26.72</v>
      </c>
      <c r="H46" s="37">
        <v>2</v>
      </c>
      <c r="I46" s="37">
        <v>8</v>
      </c>
      <c r="J46" s="34">
        <f t="shared" si="7"/>
        <v>53.44</v>
      </c>
      <c r="K46" s="4">
        <v>10</v>
      </c>
      <c r="L46" s="4">
        <v>2</v>
      </c>
      <c r="M46" s="3">
        <f t="shared" si="8"/>
        <v>203.73999999999998</v>
      </c>
      <c r="N46" s="3">
        <f>D46+G46+J46</f>
        <v>303.94</v>
      </c>
      <c r="O46" s="60">
        <v>5.01</v>
      </c>
      <c r="P46" s="61">
        <v>40.08</v>
      </c>
      <c r="Q46" s="49">
        <v>12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180</v>
      </c>
      <c r="AF46" s="200"/>
      <c r="AG46" s="201"/>
      <c r="AH46" s="201"/>
      <c r="AI46" s="201"/>
      <c r="AJ46" s="201"/>
      <c r="AK46" s="202"/>
    </row>
    <row r="47" spans="1:37" ht="12.75" customHeight="1">
      <c r="A47" s="118">
        <v>43790</v>
      </c>
      <c r="B47" s="4">
        <v>11</v>
      </c>
      <c r="C47" s="4">
        <v>2</v>
      </c>
      <c r="D47" s="34">
        <f t="shared" si="5"/>
        <v>223.78</v>
      </c>
      <c r="E47" s="37">
        <v>1</v>
      </c>
      <c r="F47" s="37">
        <v>4</v>
      </c>
      <c r="G47" s="34">
        <f t="shared" si="6"/>
        <v>26.72</v>
      </c>
      <c r="H47" s="37">
        <v>3</v>
      </c>
      <c r="I47" s="37">
        <v>6</v>
      </c>
      <c r="J47" s="34">
        <f t="shared" si="7"/>
        <v>70.14</v>
      </c>
      <c r="K47" s="4">
        <v>5</v>
      </c>
      <c r="L47" s="4">
        <v>2</v>
      </c>
      <c r="M47" s="3">
        <f t="shared" si="8"/>
        <v>103.53999999999999</v>
      </c>
      <c r="N47" s="3">
        <f t="shared" si="4"/>
        <v>320.64</v>
      </c>
      <c r="O47" s="60">
        <v>16.7</v>
      </c>
      <c r="P47" s="61">
        <v>39.799999999999997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490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43791</v>
      </c>
      <c r="B48" s="4">
        <v>11</v>
      </c>
      <c r="C48" s="4">
        <v>2</v>
      </c>
      <c r="D48" s="34">
        <f t="shared" si="5"/>
        <v>223.78</v>
      </c>
      <c r="E48" s="37">
        <v>1</v>
      </c>
      <c r="F48" s="37">
        <v>4</v>
      </c>
      <c r="G48" s="34">
        <f t="shared" si="6"/>
        <v>26.72</v>
      </c>
      <c r="H48" s="37">
        <v>4</v>
      </c>
      <c r="I48" s="37">
        <v>7</v>
      </c>
      <c r="J48" s="34">
        <f>(H48*12+I48)*1.67</f>
        <v>91.85</v>
      </c>
      <c r="K48" s="4">
        <v>7</v>
      </c>
      <c r="L48" s="4">
        <v>9</v>
      </c>
      <c r="M48" s="3">
        <f t="shared" si="8"/>
        <v>155.31</v>
      </c>
      <c r="N48" s="3">
        <f t="shared" si="4"/>
        <v>342.35</v>
      </c>
      <c r="O48" s="60">
        <v>21.71</v>
      </c>
      <c r="P48" s="61">
        <v>51.77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750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43792</v>
      </c>
      <c r="B49" s="4">
        <v>2</v>
      </c>
      <c r="C49" s="4">
        <v>2</v>
      </c>
      <c r="D49" s="34">
        <f t="shared" si="5"/>
        <v>43.42</v>
      </c>
      <c r="E49" s="37">
        <v>1</v>
      </c>
      <c r="F49" s="37">
        <v>4</v>
      </c>
      <c r="G49" s="34">
        <f t="shared" si="6"/>
        <v>26.72</v>
      </c>
      <c r="H49" s="37">
        <v>5</v>
      </c>
      <c r="I49" s="37">
        <v>3</v>
      </c>
      <c r="J49" s="34">
        <f t="shared" si="7"/>
        <v>105.21</v>
      </c>
      <c r="K49" s="4">
        <v>9</v>
      </c>
      <c r="L49" s="4">
        <v>11</v>
      </c>
      <c r="M49" s="3">
        <f t="shared" si="8"/>
        <v>198.73</v>
      </c>
      <c r="N49" s="3">
        <f t="shared" si="4"/>
        <v>175.35</v>
      </c>
      <c r="O49" s="60">
        <v>13.36</v>
      </c>
      <c r="P49" s="61">
        <v>43.42</v>
      </c>
      <c r="Q49" s="49">
        <v>0</v>
      </c>
      <c r="R49" s="71">
        <v>43792</v>
      </c>
      <c r="S49" s="49">
        <v>2421753</v>
      </c>
      <c r="T49" s="78">
        <v>11</v>
      </c>
      <c r="U49" s="78">
        <v>2</v>
      </c>
      <c r="V49" s="78">
        <v>2</v>
      </c>
      <c r="W49" s="78">
        <v>2</v>
      </c>
      <c r="X49" s="78">
        <v>180</v>
      </c>
      <c r="Y49" s="49"/>
      <c r="Z49" s="49"/>
      <c r="AA49" s="49"/>
      <c r="AB49" s="49"/>
      <c r="AC49" s="76"/>
      <c r="AD49" s="49">
        <v>25</v>
      </c>
      <c r="AE49" s="49">
        <v>635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43793</v>
      </c>
      <c r="B50" s="4">
        <v>2</v>
      </c>
      <c r="C50" s="4">
        <v>2</v>
      </c>
      <c r="D50" s="34">
        <f>(B50*12+C50)*1.67</f>
        <v>43.42</v>
      </c>
      <c r="E50" s="37">
        <v>1</v>
      </c>
      <c r="F50" s="37">
        <v>4</v>
      </c>
      <c r="G50" s="34">
        <f t="shared" si="6"/>
        <v>26.72</v>
      </c>
      <c r="H50" s="37">
        <v>5</v>
      </c>
      <c r="I50" s="37">
        <v>6</v>
      </c>
      <c r="J50" s="34">
        <f t="shared" si="7"/>
        <v>110.22</v>
      </c>
      <c r="K50" s="4">
        <v>5</v>
      </c>
      <c r="L50" s="4">
        <v>4</v>
      </c>
      <c r="M50" s="3">
        <f t="shared" si="8"/>
        <v>106.88</v>
      </c>
      <c r="N50" s="3">
        <f t="shared" si="4"/>
        <v>180.36</v>
      </c>
      <c r="O50" s="60">
        <v>5.01</v>
      </c>
      <c r="P50" s="61">
        <v>48.15</v>
      </c>
      <c r="Q50" s="49">
        <v>32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55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43794</v>
      </c>
      <c r="B51" s="4">
        <v>2</v>
      </c>
      <c r="C51" s="4">
        <v>2</v>
      </c>
      <c r="D51" s="34">
        <f t="shared" si="5"/>
        <v>43.42</v>
      </c>
      <c r="E51" s="37">
        <v>1</v>
      </c>
      <c r="F51" s="37">
        <v>4</v>
      </c>
      <c r="G51" s="34">
        <f t="shared" si="6"/>
        <v>26.72</v>
      </c>
      <c r="H51" s="37">
        <v>6</v>
      </c>
      <c r="I51" s="37">
        <v>4</v>
      </c>
      <c r="J51" s="34">
        <f t="shared" si="7"/>
        <v>126.91999999999999</v>
      </c>
      <c r="K51" s="4">
        <v>7</v>
      </c>
      <c r="L51" s="4">
        <v>1</v>
      </c>
      <c r="M51" s="3">
        <f>(K51*12+L51)*1.67</f>
        <v>141.94999999999999</v>
      </c>
      <c r="N51" s="3">
        <f t="shared" si="4"/>
        <v>197.06</v>
      </c>
      <c r="O51" s="60">
        <v>16.7</v>
      </c>
      <c r="P51" s="61">
        <v>35.07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530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43795</v>
      </c>
      <c r="B52" s="4">
        <v>2</v>
      </c>
      <c r="C52" s="4">
        <v>2</v>
      </c>
      <c r="D52" s="34">
        <f t="shared" si="5"/>
        <v>43.42</v>
      </c>
      <c r="E52" s="37">
        <v>1</v>
      </c>
      <c r="F52" s="37">
        <v>4</v>
      </c>
      <c r="G52" s="34">
        <f t="shared" si="6"/>
        <v>26.72</v>
      </c>
      <c r="H52" s="37">
        <v>7</v>
      </c>
      <c r="I52" s="37">
        <v>10</v>
      </c>
      <c r="J52" s="34">
        <f t="shared" si="7"/>
        <v>156.97999999999999</v>
      </c>
      <c r="K52" s="4">
        <v>8</v>
      </c>
      <c r="L52" s="4">
        <v>8</v>
      </c>
      <c r="M52" s="3">
        <f t="shared" si="8"/>
        <v>173.68</v>
      </c>
      <c r="N52" s="3">
        <f t="shared" si="4"/>
        <v>227.12</v>
      </c>
      <c r="O52" s="60">
        <v>30.06</v>
      </c>
      <c r="P52" s="61">
        <v>31.73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800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43796</v>
      </c>
      <c r="B53" s="4">
        <v>2</v>
      </c>
      <c r="C53" s="4">
        <v>2</v>
      </c>
      <c r="D53" s="34">
        <f t="shared" si="5"/>
        <v>43.42</v>
      </c>
      <c r="E53" s="37">
        <v>1</v>
      </c>
      <c r="F53" s="37">
        <v>4</v>
      </c>
      <c r="G53" s="34">
        <f t="shared" si="6"/>
        <v>26.72</v>
      </c>
      <c r="H53" s="37">
        <v>8</v>
      </c>
      <c r="I53" s="37">
        <v>8</v>
      </c>
      <c r="J53" s="34">
        <f t="shared" si="7"/>
        <v>173.68</v>
      </c>
      <c r="K53" s="4">
        <v>10</v>
      </c>
      <c r="L53" s="4">
        <v>4</v>
      </c>
      <c r="M53" s="3">
        <f t="shared" si="8"/>
        <v>207.07999999999998</v>
      </c>
      <c r="N53" s="3">
        <f t="shared" si="4"/>
        <v>243.82</v>
      </c>
      <c r="O53" s="60">
        <v>16.7</v>
      </c>
      <c r="P53" s="61">
        <v>33.4</v>
      </c>
      <c r="Q53" s="49">
        <v>44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200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43797</v>
      </c>
      <c r="B54" s="4">
        <v>2</v>
      </c>
      <c r="C54" s="4">
        <v>2</v>
      </c>
      <c r="D54" s="34">
        <f t="shared" si="5"/>
        <v>43.42</v>
      </c>
      <c r="E54" s="37">
        <v>1</v>
      </c>
      <c r="F54" s="37">
        <v>4</v>
      </c>
      <c r="G54" s="34">
        <f t="shared" si="6"/>
        <v>26.72</v>
      </c>
      <c r="H54" s="37">
        <v>9</v>
      </c>
      <c r="I54" s="37">
        <v>0</v>
      </c>
      <c r="J54" s="34">
        <f t="shared" si="7"/>
        <v>180.35999999999999</v>
      </c>
      <c r="K54" s="4">
        <v>5</v>
      </c>
      <c r="L54" s="4">
        <v>5</v>
      </c>
      <c r="M54" s="3">
        <f t="shared" si="8"/>
        <v>108.55</v>
      </c>
      <c r="N54" s="3">
        <f t="shared" si="4"/>
        <v>250.5</v>
      </c>
      <c r="O54" s="60">
        <v>6.68</v>
      </c>
      <c r="P54" s="61">
        <v>41.47</v>
      </c>
      <c r="Q54" s="49">
        <v>2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450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43798</v>
      </c>
      <c r="B55" s="4">
        <v>2</v>
      </c>
      <c r="C55" s="4">
        <v>2</v>
      </c>
      <c r="D55" s="34">
        <f>(B55*12+C55)*1.67</f>
        <v>43.42</v>
      </c>
      <c r="E55" s="37">
        <v>1</v>
      </c>
      <c r="F55" s="37">
        <v>4</v>
      </c>
      <c r="G55" s="34">
        <f t="shared" si="6"/>
        <v>26.72</v>
      </c>
      <c r="H55" s="37">
        <v>10</v>
      </c>
      <c r="I55" s="37">
        <v>5</v>
      </c>
      <c r="J55" s="34">
        <f t="shared" si="7"/>
        <v>208.75</v>
      </c>
      <c r="K55" s="4">
        <v>8</v>
      </c>
      <c r="L55" s="4">
        <v>5</v>
      </c>
      <c r="M55" s="3">
        <f t="shared" si="8"/>
        <v>168.67</v>
      </c>
      <c r="N55" s="3">
        <f t="shared" si="4"/>
        <v>278.89</v>
      </c>
      <c r="O55" s="60">
        <v>28.39</v>
      </c>
      <c r="P55" s="61">
        <v>60.12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755</v>
      </c>
      <c r="AF55" s="200"/>
      <c r="AG55" s="201"/>
      <c r="AH55" s="201"/>
      <c r="AI55" s="201"/>
      <c r="AJ55" s="201"/>
      <c r="AK55" s="202"/>
    </row>
    <row r="56" spans="1:37" ht="12.75" customHeight="1">
      <c r="A56" s="118">
        <v>43799</v>
      </c>
      <c r="B56" s="4">
        <v>2</v>
      </c>
      <c r="C56" s="4">
        <v>11</v>
      </c>
      <c r="D56" s="34">
        <f t="shared" si="5"/>
        <v>58.449999999999996</v>
      </c>
      <c r="E56" s="37">
        <v>1</v>
      </c>
      <c r="F56" s="37">
        <v>4</v>
      </c>
      <c r="G56" s="34">
        <f t="shared" si="6"/>
        <v>26.72</v>
      </c>
      <c r="H56" s="37">
        <v>1</v>
      </c>
      <c r="I56" s="37">
        <v>4</v>
      </c>
      <c r="J56" s="34">
        <f t="shared" si="7"/>
        <v>26.72</v>
      </c>
      <c r="K56" s="4">
        <v>10</v>
      </c>
      <c r="L56" s="4">
        <v>0</v>
      </c>
      <c r="M56" s="3">
        <f t="shared" si="8"/>
        <v>200.39999999999998</v>
      </c>
      <c r="N56" s="3">
        <f t="shared" si="4"/>
        <v>111.88999999999999</v>
      </c>
      <c r="O56" s="60">
        <v>15.03</v>
      </c>
      <c r="P56" s="61">
        <v>31.73</v>
      </c>
      <c r="Q56" s="49">
        <v>0</v>
      </c>
      <c r="R56" s="71">
        <v>43799</v>
      </c>
      <c r="S56" s="63">
        <v>2426856</v>
      </c>
      <c r="T56" s="78">
        <v>10</v>
      </c>
      <c r="U56" s="78">
        <v>5</v>
      </c>
      <c r="V56" s="78">
        <v>1</v>
      </c>
      <c r="W56" s="78">
        <v>4</v>
      </c>
      <c r="X56" s="78">
        <v>183</v>
      </c>
      <c r="Y56" s="101"/>
      <c r="Z56" s="70"/>
      <c r="AA56" s="49"/>
      <c r="AB56" s="49"/>
      <c r="AC56" s="52"/>
      <c r="AD56" s="49">
        <v>25</v>
      </c>
      <c r="AE56" s="49">
        <v>90</v>
      </c>
      <c r="AF56" s="200"/>
      <c r="AG56" s="201"/>
      <c r="AH56" s="201"/>
      <c r="AI56" s="201"/>
      <c r="AJ56" s="201"/>
      <c r="AK56" s="202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480.95999999999987</v>
      </c>
      <c r="P59" s="46">
        <f>SUM(P28:P58)</f>
        <v>1151.7299999999998</v>
      </c>
      <c r="Q59" s="47">
        <f>SUM(Q28:Q58)</f>
        <v>318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AE57" sqref="AE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150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41"/>
      <c r="AG25" s="141"/>
      <c r="AH25" s="141"/>
      <c r="AI25" s="141"/>
      <c r="AJ25" s="141"/>
      <c r="AK25" s="142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43800</v>
      </c>
      <c r="B27" s="4">
        <v>3</v>
      </c>
      <c r="C27" s="34">
        <v>9</v>
      </c>
      <c r="D27" s="4">
        <f>(B27*12+C27)*1.67</f>
        <v>75.149999999999991</v>
      </c>
      <c r="E27" s="4">
        <v>1</v>
      </c>
      <c r="F27" s="34">
        <v>4</v>
      </c>
      <c r="G27" s="48">
        <f>(E27*12+F27)*1.67</f>
        <v>26.72</v>
      </c>
      <c r="H27" s="4">
        <v>1</v>
      </c>
      <c r="I27" s="3">
        <v>4</v>
      </c>
      <c r="J27" s="3">
        <f>(H27*12+I27)*1.67</f>
        <v>26.72</v>
      </c>
      <c r="K27" s="52">
        <v>12</v>
      </c>
      <c r="L27" s="61">
        <v>3</v>
      </c>
      <c r="M27" s="49">
        <f>(K27*12+L27)*1.67</f>
        <v>245.48999999999998</v>
      </c>
      <c r="N27" s="103">
        <f>D27+G27+J27</f>
        <v>128.58999999999997</v>
      </c>
      <c r="O27" s="52">
        <v>16.7</v>
      </c>
      <c r="P27" s="77">
        <v>45.09</v>
      </c>
      <c r="Q27" s="77">
        <v>3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470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43801</v>
      </c>
      <c r="B28" s="4">
        <v>4</v>
      </c>
      <c r="C28" s="4">
        <v>6</v>
      </c>
      <c r="D28" s="34">
        <f t="shared" ref="D28:D41" si="0">(B28*12+C28)*1.67</f>
        <v>90.179999999999993</v>
      </c>
      <c r="E28" s="4">
        <v>1</v>
      </c>
      <c r="F28" s="4">
        <v>4</v>
      </c>
      <c r="G28" s="34">
        <f t="shared" ref="G28:G41" si="1">(E28*12+F28)*1.67</f>
        <v>26.72</v>
      </c>
      <c r="H28" s="4">
        <v>1</v>
      </c>
      <c r="I28" s="4">
        <v>4</v>
      </c>
      <c r="J28" s="34">
        <f t="shared" ref="J28:J41" si="2">(H28*12+I28)*1.67</f>
        <v>26.72</v>
      </c>
      <c r="K28" s="48">
        <v>13</v>
      </c>
      <c r="L28" s="4">
        <v>11</v>
      </c>
      <c r="M28" s="3">
        <f t="shared" ref="M28:M41" si="3">(K28*12+L28)*1.67</f>
        <v>278.89</v>
      </c>
      <c r="N28" s="3">
        <f t="shared" ref="N28:N57" si="4">D28+G28+J28</f>
        <v>143.62</v>
      </c>
      <c r="O28" s="60">
        <v>15.03</v>
      </c>
      <c r="P28" s="61">
        <v>33.39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700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43802</v>
      </c>
      <c r="B29" s="36">
        <v>4</v>
      </c>
      <c r="C29" s="36">
        <v>9</v>
      </c>
      <c r="D29" s="34">
        <f t="shared" si="0"/>
        <v>95.19</v>
      </c>
      <c r="E29" s="37">
        <v>1</v>
      </c>
      <c r="F29" s="37">
        <v>4</v>
      </c>
      <c r="G29" s="34">
        <f t="shared" si="1"/>
        <v>26.72</v>
      </c>
      <c r="H29" s="37">
        <v>1</v>
      </c>
      <c r="I29" s="37">
        <v>4</v>
      </c>
      <c r="J29" s="34">
        <f t="shared" si="2"/>
        <v>26.72</v>
      </c>
      <c r="K29" s="4">
        <v>2</v>
      </c>
      <c r="L29" s="4">
        <v>6</v>
      </c>
      <c r="M29" s="3">
        <f>(K29*12+L29)*1.67</f>
        <v>50.099999999999994</v>
      </c>
      <c r="N29" s="3">
        <f t="shared" si="4"/>
        <v>148.63</v>
      </c>
      <c r="O29" s="60">
        <v>5.01</v>
      </c>
      <c r="P29" s="61">
        <v>51.21</v>
      </c>
      <c r="Q29" s="49">
        <v>0</v>
      </c>
      <c r="R29" s="71"/>
      <c r="S29" s="49"/>
      <c r="T29" s="78"/>
      <c r="U29" s="78"/>
      <c r="V29" s="78"/>
      <c r="W29" s="78"/>
      <c r="X29" s="78"/>
      <c r="Y29" s="49" t="s">
        <v>151</v>
      </c>
      <c r="Z29" s="49">
        <v>280</v>
      </c>
      <c r="AA29" s="49"/>
      <c r="AB29" s="52"/>
      <c r="AC29" s="76"/>
      <c r="AD29" s="49">
        <v>25</v>
      </c>
      <c r="AE29" s="49">
        <v>95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43803</v>
      </c>
      <c r="B30" s="36">
        <v>5</v>
      </c>
      <c r="C30" s="36">
        <v>7</v>
      </c>
      <c r="D30" s="34">
        <f t="shared" si="0"/>
        <v>111.89</v>
      </c>
      <c r="E30" s="37">
        <v>1</v>
      </c>
      <c r="F30" s="37">
        <v>4</v>
      </c>
      <c r="G30" s="34">
        <f t="shared" si="1"/>
        <v>26.72</v>
      </c>
      <c r="H30" s="37">
        <v>1</v>
      </c>
      <c r="I30" s="37">
        <v>4</v>
      </c>
      <c r="J30" s="34">
        <f t="shared" si="2"/>
        <v>26.72</v>
      </c>
      <c r="K30" s="4">
        <v>4</v>
      </c>
      <c r="L30" s="4">
        <v>5</v>
      </c>
      <c r="M30" s="3">
        <f t="shared" si="3"/>
        <v>88.509999999999991</v>
      </c>
      <c r="N30" s="3">
        <f t="shared" si="4"/>
        <v>165.33</v>
      </c>
      <c r="O30" s="60">
        <v>16.7</v>
      </c>
      <c r="P30" s="143">
        <v>38.409999999999997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485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43804</v>
      </c>
      <c r="B31" s="36">
        <v>6</v>
      </c>
      <c r="C31" s="36">
        <v>11</v>
      </c>
      <c r="D31" s="34">
        <f t="shared" si="0"/>
        <v>138.60999999999999</v>
      </c>
      <c r="E31" s="37">
        <v>1</v>
      </c>
      <c r="F31" s="37">
        <v>4</v>
      </c>
      <c r="G31" s="34">
        <f t="shared" si="1"/>
        <v>26.72</v>
      </c>
      <c r="H31" s="37">
        <v>1</v>
      </c>
      <c r="I31" s="37">
        <v>4</v>
      </c>
      <c r="J31" s="34">
        <f t="shared" si="2"/>
        <v>26.72</v>
      </c>
      <c r="K31" s="4">
        <v>6</v>
      </c>
      <c r="L31" s="4">
        <v>2</v>
      </c>
      <c r="M31" s="3">
        <f>(K31*12+L31)*1.67</f>
        <v>123.58</v>
      </c>
      <c r="N31" s="3">
        <f t="shared" si="4"/>
        <v>192.04999999999998</v>
      </c>
      <c r="O31" s="60">
        <v>26.72</v>
      </c>
      <c r="P31" s="61">
        <v>35.07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680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43805</v>
      </c>
      <c r="B32" s="36">
        <v>7</v>
      </c>
      <c r="C32" s="36">
        <v>5</v>
      </c>
      <c r="D32" s="34">
        <f t="shared" si="0"/>
        <v>148.63</v>
      </c>
      <c r="E32" s="37">
        <v>1</v>
      </c>
      <c r="F32" s="37">
        <v>4</v>
      </c>
      <c r="G32" s="34">
        <f t="shared" si="1"/>
        <v>26.72</v>
      </c>
      <c r="H32" s="4">
        <v>1</v>
      </c>
      <c r="I32" s="37">
        <v>4</v>
      </c>
      <c r="J32" s="34">
        <f t="shared" si="2"/>
        <v>26.72</v>
      </c>
      <c r="K32" s="4">
        <v>7</v>
      </c>
      <c r="L32" s="4">
        <v>10</v>
      </c>
      <c r="M32" s="3">
        <f t="shared" si="3"/>
        <v>156.97999999999999</v>
      </c>
      <c r="N32" s="3">
        <f t="shared" si="4"/>
        <v>202.07</v>
      </c>
      <c r="O32" s="60">
        <v>10.02</v>
      </c>
      <c r="P32" s="61">
        <v>33.4</v>
      </c>
      <c r="Q32" s="49">
        <v>33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700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43806</v>
      </c>
      <c r="B33" s="4">
        <v>8</v>
      </c>
      <c r="C33" s="4">
        <v>0</v>
      </c>
      <c r="D33" s="34">
        <f t="shared" si="0"/>
        <v>160.32</v>
      </c>
      <c r="E33" s="37">
        <v>1</v>
      </c>
      <c r="F33" s="37">
        <v>4</v>
      </c>
      <c r="G33" s="34">
        <f t="shared" si="1"/>
        <v>26.72</v>
      </c>
      <c r="H33" s="37">
        <v>1</v>
      </c>
      <c r="I33" s="37">
        <v>4</v>
      </c>
      <c r="J33" s="34">
        <f t="shared" si="2"/>
        <v>26.72</v>
      </c>
      <c r="K33" s="4">
        <v>9</v>
      </c>
      <c r="L33" s="4">
        <v>11</v>
      </c>
      <c r="M33" s="3">
        <f>(K33*12+L33)*1.67</f>
        <v>198.73</v>
      </c>
      <c r="N33" s="3">
        <f t="shared" si="4"/>
        <v>213.76</v>
      </c>
      <c r="O33" s="60">
        <v>11.69</v>
      </c>
      <c r="P33" s="61">
        <v>41.75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25</v>
      </c>
      <c r="AE33" s="49">
        <v>560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43807</v>
      </c>
      <c r="B34" s="4">
        <v>9</v>
      </c>
      <c r="C34" s="4">
        <v>1</v>
      </c>
      <c r="D34" s="34">
        <f t="shared" si="0"/>
        <v>182.03</v>
      </c>
      <c r="E34" s="37">
        <v>1</v>
      </c>
      <c r="F34" s="37">
        <v>4</v>
      </c>
      <c r="G34" s="34">
        <f t="shared" si="1"/>
        <v>26.72</v>
      </c>
      <c r="H34" s="37">
        <v>1</v>
      </c>
      <c r="I34" s="37">
        <v>4</v>
      </c>
      <c r="J34" s="34">
        <f t="shared" si="2"/>
        <v>26.72</v>
      </c>
      <c r="K34" s="4">
        <v>4</v>
      </c>
      <c r="L34" s="4">
        <v>8</v>
      </c>
      <c r="M34" s="3">
        <f t="shared" si="3"/>
        <v>93.52</v>
      </c>
      <c r="N34" s="3">
        <f t="shared" si="4"/>
        <v>235.47</v>
      </c>
      <c r="O34" s="60">
        <v>21.71</v>
      </c>
      <c r="P34" s="61">
        <v>34.79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25</v>
      </c>
      <c r="AE34" s="49">
        <v>675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43808</v>
      </c>
      <c r="B35" s="4">
        <v>10</v>
      </c>
      <c r="C35" s="4">
        <v>0</v>
      </c>
      <c r="D35" s="34">
        <f t="shared" si="0"/>
        <v>200.39999999999998</v>
      </c>
      <c r="E35" s="37">
        <v>1</v>
      </c>
      <c r="F35" s="37">
        <v>4</v>
      </c>
      <c r="G35" s="34">
        <f t="shared" si="1"/>
        <v>26.72</v>
      </c>
      <c r="H35" s="37">
        <v>1</v>
      </c>
      <c r="I35" s="37">
        <v>4</v>
      </c>
      <c r="J35" s="34">
        <f t="shared" si="2"/>
        <v>26.72</v>
      </c>
      <c r="K35" s="4">
        <v>6</v>
      </c>
      <c r="L35" s="4">
        <v>5</v>
      </c>
      <c r="M35" s="3">
        <f t="shared" si="3"/>
        <v>128.59</v>
      </c>
      <c r="N35" s="3">
        <f t="shared" si="4"/>
        <v>253.83999999999997</v>
      </c>
      <c r="O35" s="60">
        <v>18.37</v>
      </c>
      <c r="P35" s="61">
        <v>35.07</v>
      </c>
      <c r="Q35" s="49">
        <v>34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150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43809</v>
      </c>
      <c r="B36" s="4">
        <v>10</v>
      </c>
      <c r="C36" s="4">
        <v>5</v>
      </c>
      <c r="D36" s="34">
        <f t="shared" si="0"/>
        <v>208.75</v>
      </c>
      <c r="E36" s="37">
        <v>1</v>
      </c>
      <c r="F36" s="37">
        <v>4</v>
      </c>
      <c r="G36" s="34">
        <f t="shared" si="1"/>
        <v>26.72</v>
      </c>
      <c r="H36" s="37">
        <v>1</v>
      </c>
      <c r="I36" s="37">
        <v>4</v>
      </c>
      <c r="J36" s="34">
        <f t="shared" si="2"/>
        <v>26.72</v>
      </c>
      <c r="K36" s="4">
        <v>8</v>
      </c>
      <c r="L36" s="4">
        <v>6</v>
      </c>
      <c r="M36" s="3">
        <f t="shared" si="3"/>
        <v>170.34</v>
      </c>
      <c r="N36" s="3">
        <f t="shared" si="4"/>
        <v>262.19</v>
      </c>
      <c r="O36" s="60">
        <v>6.68</v>
      </c>
      <c r="P36" s="61">
        <v>41.75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450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43810</v>
      </c>
      <c r="B37" s="4">
        <v>10</v>
      </c>
      <c r="C37" s="4">
        <v>5</v>
      </c>
      <c r="D37" s="34">
        <f t="shared" si="0"/>
        <v>208.75</v>
      </c>
      <c r="E37" s="37">
        <v>1</v>
      </c>
      <c r="F37" s="37">
        <v>4</v>
      </c>
      <c r="G37" s="34">
        <f t="shared" si="1"/>
        <v>26.72</v>
      </c>
      <c r="H37" s="37">
        <v>2</v>
      </c>
      <c r="I37" s="37">
        <v>3</v>
      </c>
      <c r="J37" s="34">
        <f t="shared" si="2"/>
        <v>45.089999999999996</v>
      </c>
      <c r="K37" s="4">
        <v>10</v>
      </c>
      <c r="L37" s="4">
        <v>3</v>
      </c>
      <c r="M37" s="3">
        <f t="shared" si="3"/>
        <v>205.41</v>
      </c>
      <c r="N37" s="3">
        <f t="shared" si="4"/>
        <v>280.56</v>
      </c>
      <c r="O37" s="60">
        <v>18.37</v>
      </c>
      <c r="P37" s="61">
        <v>35.07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690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43811</v>
      </c>
      <c r="B38" s="4">
        <v>10</v>
      </c>
      <c r="C38" s="4">
        <v>5</v>
      </c>
      <c r="D38" s="34">
        <f t="shared" si="0"/>
        <v>208.75</v>
      </c>
      <c r="E38" s="37">
        <v>1</v>
      </c>
      <c r="F38" s="37">
        <v>4</v>
      </c>
      <c r="G38" s="34">
        <f t="shared" si="1"/>
        <v>26.72</v>
      </c>
      <c r="H38" s="37">
        <v>2</v>
      </c>
      <c r="I38" s="37">
        <v>7</v>
      </c>
      <c r="J38" s="34">
        <f t="shared" si="2"/>
        <v>51.769999999999996</v>
      </c>
      <c r="K38" s="4">
        <v>12</v>
      </c>
      <c r="L38" s="4">
        <v>3</v>
      </c>
      <c r="M38" s="3">
        <f t="shared" si="3"/>
        <v>245.48999999999998</v>
      </c>
      <c r="N38" s="3">
        <f t="shared" si="4"/>
        <v>287.24</v>
      </c>
      <c r="O38" s="60">
        <v>6.68</v>
      </c>
      <c r="P38" s="61">
        <v>40.08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210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43812</v>
      </c>
      <c r="B39" s="4">
        <v>10</v>
      </c>
      <c r="C39" s="4">
        <v>5</v>
      </c>
      <c r="D39" s="34">
        <f t="shared" si="0"/>
        <v>208.75</v>
      </c>
      <c r="E39" s="37">
        <v>1</v>
      </c>
      <c r="F39" s="37">
        <v>4</v>
      </c>
      <c r="G39" s="34">
        <f t="shared" si="1"/>
        <v>26.72</v>
      </c>
      <c r="H39" s="37">
        <v>3</v>
      </c>
      <c r="I39" s="37">
        <v>5</v>
      </c>
      <c r="J39" s="34">
        <f t="shared" si="2"/>
        <v>68.47</v>
      </c>
      <c r="K39" s="4">
        <v>7</v>
      </c>
      <c r="L39" s="4">
        <v>0</v>
      </c>
      <c r="M39" s="3">
        <f t="shared" si="3"/>
        <v>140.28</v>
      </c>
      <c r="N39" s="3">
        <f t="shared" si="4"/>
        <v>303.94</v>
      </c>
      <c r="O39" s="60">
        <v>16.7</v>
      </c>
      <c r="P39" s="61">
        <v>34.79</v>
      </c>
      <c r="Q39" s="49">
        <v>0</v>
      </c>
      <c r="R39" s="71"/>
      <c r="S39" s="49"/>
      <c r="T39" s="78"/>
      <c r="U39" s="78"/>
      <c r="V39" s="78"/>
      <c r="W39" s="78"/>
      <c r="X39" s="78"/>
      <c r="Y39" s="49">
        <v>424273</v>
      </c>
      <c r="Z39" s="49">
        <v>140</v>
      </c>
      <c r="AA39" s="49"/>
      <c r="AB39" s="49"/>
      <c r="AC39" s="76"/>
      <c r="AD39" s="49">
        <v>25</v>
      </c>
      <c r="AE39" s="49">
        <v>485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43813</v>
      </c>
      <c r="B40" s="4">
        <v>10</v>
      </c>
      <c r="C40" s="4">
        <v>5</v>
      </c>
      <c r="D40" s="34">
        <f t="shared" si="0"/>
        <v>208.75</v>
      </c>
      <c r="E40" s="37">
        <v>1</v>
      </c>
      <c r="F40" s="37">
        <v>4</v>
      </c>
      <c r="G40" s="34">
        <f t="shared" si="1"/>
        <v>26.72</v>
      </c>
      <c r="H40" s="37">
        <v>4</v>
      </c>
      <c r="I40" s="37">
        <v>5</v>
      </c>
      <c r="J40" s="34">
        <f t="shared" si="2"/>
        <v>88.509999999999991</v>
      </c>
      <c r="K40" s="4">
        <v>9</v>
      </c>
      <c r="L40" s="4">
        <v>0</v>
      </c>
      <c r="M40" s="3">
        <f t="shared" si="3"/>
        <v>180.35999999999999</v>
      </c>
      <c r="N40" s="3">
        <f t="shared" si="4"/>
        <v>323.98</v>
      </c>
      <c r="O40" s="60">
        <v>20.04</v>
      </c>
      <c r="P40" s="61">
        <v>40.08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780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43814</v>
      </c>
      <c r="B41" s="4">
        <v>10</v>
      </c>
      <c r="C41" s="4">
        <v>5</v>
      </c>
      <c r="D41" s="34">
        <f t="shared" si="0"/>
        <v>208.75</v>
      </c>
      <c r="E41" s="37">
        <v>1</v>
      </c>
      <c r="F41" s="37">
        <v>4</v>
      </c>
      <c r="G41" s="34">
        <f t="shared" si="1"/>
        <v>26.72</v>
      </c>
      <c r="H41" s="37">
        <v>6</v>
      </c>
      <c r="I41" s="37">
        <v>0</v>
      </c>
      <c r="J41" s="34">
        <f t="shared" si="2"/>
        <v>120.24</v>
      </c>
      <c r="K41" s="4">
        <v>10</v>
      </c>
      <c r="L41" s="4">
        <v>8</v>
      </c>
      <c r="M41" s="3">
        <f t="shared" si="3"/>
        <v>213.76</v>
      </c>
      <c r="N41" s="3">
        <f t="shared" si="4"/>
        <v>355.71</v>
      </c>
      <c r="O41" s="60">
        <v>31.73</v>
      </c>
      <c r="P41" s="61">
        <v>33.4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150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43815</v>
      </c>
      <c r="B42" s="4">
        <v>10</v>
      </c>
      <c r="C42" s="4">
        <v>5</v>
      </c>
      <c r="D42" s="34">
        <f>(B42*12+C42)*1.67</f>
        <v>208.75</v>
      </c>
      <c r="E42" s="37">
        <v>1</v>
      </c>
      <c r="F42" s="37">
        <v>4</v>
      </c>
      <c r="G42" s="34">
        <f>(E42*12+F42)*1.67</f>
        <v>26.72</v>
      </c>
      <c r="H42" s="37">
        <v>6</v>
      </c>
      <c r="I42" s="37">
        <v>5</v>
      </c>
      <c r="J42" s="34">
        <f>(H42*12+I42)*1.67</f>
        <v>128.59</v>
      </c>
      <c r="K42" s="4">
        <v>12</v>
      </c>
      <c r="L42" s="4">
        <v>10</v>
      </c>
      <c r="M42" s="3">
        <f>(K42*12+L42)*1.67</f>
        <v>257.18</v>
      </c>
      <c r="N42" s="3">
        <f t="shared" si="4"/>
        <v>364.06</v>
      </c>
      <c r="O42" s="60">
        <v>8.35</v>
      </c>
      <c r="P42" s="61">
        <v>43.42</v>
      </c>
      <c r="Q42" s="49">
        <v>9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400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43816</v>
      </c>
      <c r="B43" s="4">
        <v>10</v>
      </c>
      <c r="C43" s="4">
        <v>5</v>
      </c>
      <c r="D43" s="34">
        <f t="shared" ref="D43:D57" si="5">(B43*12+C43)*1.67</f>
        <v>208.75</v>
      </c>
      <c r="E43" s="37">
        <v>1</v>
      </c>
      <c r="F43" s="37">
        <v>4</v>
      </c>
      <c r="G43" s="34">
        <f t="shared" ref="G43:G57" si="6">(E43*12+F43)*1.67</f>
        <v>26.72</v>
      </c>
      <c r="H43" s="37">
        <v>7</v>
      </c>
      <c r="I43" s="37">
        <v>3</v>
      </c>
      <c r="J43" s="34">
        <f t="shared" ref="J43:J57" si="7">(H43*12+I43)*1.67</f>
        <v>145.29</v>
      </c>
      <c r="K43" s="4">
        <v>7</v>
      </c>
      <c r="L43" s="4">
        <v>10</v>
      </c>
      <c r="M43" s="3">
        <f t="shared" ref="M43:M57" si="8">(K43*12+L43)*1.67</f>
        <v>156.97999999999999</v>
      </c>
      <c r="N43" s="3">
        <f t="shared" si="4"/>
        <v>380.76</v>
      </c>
      <c r="O43" s="60">
        <v>16.7</v>
      </c>
      <c r="P43" s="61">
        <v>39.799999999999997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670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43817</v>
      </c>
      <c r="B44" s="4">
        <v>10</v>
      </c>
      <c r="C44" s="4">
        <v>5</v>
      </c>
      <c r="D44" s="34">
        <f t="shared" si="5"/>
        <v>208.75</v>
      </c>
      <c r="E44" s="37">
        <v>1</v>
      </c>
      <c r="F44" s="37">
        <v>4</v>
      </c>
      <c r="G44" s="34">
        <f t="shared" si="6"/>
        <v>26.72</v>
      </c>
      <c r="H44" s="37">
        <v>7</v>
      </c>
      <c r="I44" s="37">
        <v>8</v>
      </c>
      <c r="J44" s="34">
        <f t="shared" si="7"/>
        <v>153.63999999999999</v>
      </c>
      <c r="K44" s="4">
        <v>10</v>
      </c>
      <c r="L44" s="4">
        <v>0</v>
      </c>
      <c r="M44" s="3">
        <f t="shared" si="8"/>
        <v>200.39999999999998</v>
      </c>
      <c r="N44" s="3">
        <f t="shared" si="4"/>
        <v>389.11</v>
      </c>
      <c r="O44" s="60">
        <v>8.35</v>
      </c>
      <c r="P44" s="61">
        <v>43.42</v>
      </c>
      <c r="Q44" s="49">
        <v>24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150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43818</v>
      </c>
      <c r="B45" s="4">
        <v>1</v>
      </c>
      <c r="C45" s="4">
        <v>4</v>
      </c>
      <c r="D45" s="34">
        <f t="shared" si="5"/>
        <v>26.72</v>
      </c>
      <c r="E45" s="37">
        <v>1</v>
      </c>
      <c r="F45" s="37">
        <v>4</v>
      </c>
      <c r="G45" s="34">
        <f t="shared" si="6"/>
        <v>26.72</v>
      </c>
      <c r="H45" s="37">
        <v>8</v>
      </c>
      <c r="I45" s="37">
        <v>8</v>
      </c>
      <c r="J45" s="34">
        <f t="shared" si="7"/>
        <v>173.68</v>
      </c>
      <c r="K45" s="4">
        <v>11</v>
      </c>
      <c r="L45" s="4">
        <v>9</v>
      </c>
      <c r="M45" s="3">
        <f t="shared" si="8"/>
        <v>235.47</v>
      </c>
      <c r="N45" s="3">
        <f t="shared" si="4"/>
        <v>227.12</v>
      </c>
      <c r="O45" s="60">
        <v>20.04</v>
      </c>
      <c r="P45" s="61">
        <v>35.07</v>
      </c>
      <c r="Q45" s="49">
        <v>0</v>
      </c>
      <c r="R45" s="71">
        <v>43818</v>
      </c>
      <c r="S45" s="49">
        <v>2437359</v>
      </c>
      <c r="T45" s="78">
        <v>10</v>
      </c>
      <c r="U45" s="78">
        <v>4</v>
      </c>
      <c r="V45" s="78">
        <v>1</v>
      </c>
      <c r="W45" s="78">
        <v>4</v>
      </c>
      <c r="X45" s="78">
        <v>180</v>
      </c>
      <c r="Y45" s="49"/>
      <c r="Z45" s="49"/>
      <c r="AA45" s="49"/>
      <c r="AB45" s="49"/>
      <c r="AC45" s="76"/>
      <c r="AD45" s="49">
        <v>25</v>
      </c>
      <c r="AE45" s="49">
        <v>475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43819</v>
      </c>
      <c r="B46" s="4">
        <v>1</v>
      </c>
      <c r="C46" s="4">
        <v>4</v>
      </c>
      <c r="D46" s="34">
        <f t="shared" si="5"/>
        <v>26.72</v>
      </c>
      <c r="E46" s="37">
        <v>1</v>
      </c>
      <c r="F46" s="37">
        <v>4</v>
      </c>
      <c r="G46" s="34">
        <f t="shared" si="6"/>
        <v>26.72</v>
      </c>
      <c r="H46" s="37">
        <v>9</v>
      </c>
      <c r="I46" s="37">
        <v>8</v>
      </c>
      <c r="J46" s="34">
        <f t="shared" si="7"/>
        <v>193.72</v>
      </c>
      <c r="K46" s="4">
        <v>12</v>
      </c>
      <c r="L46" s="4">
        <v>11</v>
      </c>
      <c r="M46" s="3">
        <f t="shared" si="8"/>
        <v>258.84999999999997</v>
      </c>
      <c r="N46" s="3">
        <f>D46+G46+J46</f>
        <v>247.16</v>
      </c>
      <c r="O46" s="60">
        <v>20.04</v>
      </c>
      <c r="P46" s="61">
        <v>23.38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650</v>
      </c>
      <c r="AF46" s="200"/>
      <c r="AG46" s="201"/>
      <c r="AH46" s="201"/>
      <c r="AI46" s="201"/>
      <c r="AJ46" s="201"/>
      <c r="AK46" s="202"/>
    </row>
    <row r="47" spans="1:37" ht="12.75" customHeight="1">
      <c r="A47" s="118">
        <v>43820</v>
      </c>
      <c r="B47" s="4">
        <v>1</v>
      </c>
      <c r="C47" s="4">
        <v>4</v>
      </c>
      <c r="D47" s="34">
        <f t="shared" si="5"/>
        <v>26.72</v>
      </c>
      <c r="E47" s="37">
        <v>1</v>
      </c>
      <c r="F47" s="37">
        <v>4</v>
      </c>
      <c r="G47" s="34">
        <f t="shared" si="6"/>
        <v>26.72</v>
      </c>
      <c r="H47" s="37">
        <v>10</v>
      </c>
      <c r="I47" s="37">
        <v>0</v>
      </c>
      <c r="J47" s="34">
        <f t="shared" si="7"/>
        <v>200.39999999999998</v>
      </c>
      <c r="K47" s="4">
        <v>8</v>
      </c>
      <c r="L47" s="4">
        <v>2</v>
      </c>
      <c r="M47" s="3">
        <f t="shared" si="8"/>
        <v>163.66</v>
      </c>
      <c r="N47" s="3">
        <f t="shared" si="4"/>
        <v>253.83999999999997</v>
      </c>
      <c r="O47" s="60">
        <v>6.68</v>
      </c>
      <c r="P47" s="61">
        <v>184.81</v>
      </c>
      <c r="Q47" s="49">
        <v>27</v>
      </c>
      <c r="R47" s="71"/>
      <c r="S47" s="49"/>
      <c r="T47" s="78"/>
      <c r="U47" s="78"/>
      <c r="V47" s="78"/>
      <c r="W47" s="78"/>
      <c r="X47" s="78"/>
      <c r="Y47" s="49">
        <v>424306</v>
      </c>
      <c r="Z47" s="49">
        <v>140</v>
      </c>
      <c r="AA47" s="49"/>
      <c r="AB47" s="49"/>
      <c r="AC47" s="76"/>
      <c r="AD47" s="49">
        <v>25</v>
      </c>
      <c r="AE47" s="49">
        <v>75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43821</v>
      </c>
      <c r="B48" s="4">
        <v>1</v>
      </c>
      <c r="C48" s="4">
        <v>4</v>
      </c>
      <c r="D48" s="34">
        <f t="shared" si="5"/>
        <v>26.72</v>
      </c>
      <c r="E48" s="37">
        <v>1</v>
      </c>
      <c r="F48" s="37">
        <v>4</v>
      </c>
      <c r="G48" s="34">
        <f t="shared" si="6"/>
        <v>26.72</v>
      </c>
      <c r="H48" s="37">
        <v>10</v>
      </c>
      <c r="I48" s="37">
        <v>10</v>
      </c>
      <c r="J48" s="34">
        <f>(H48*12+I48)*1.67</f>
        <v>217.1</v>
      </c>
      <c r="K48" s="4">
        <v>10</v>
      </c>
      <c r="L48" s="4">
        <v>2</v>
      </c>
      <c r="M48" s="3">
        <f t="shared" si="8"/>
        <v>203.73999999999998</v>
      </c>
      <c r="N48" s="3">
        <f t="shared" si="4"/>
        <v>270.53999999999996</v>
      </c>
      <c r="O48" s="60">
        <v>16.7</v>
      </c>
      <c r="P48" s="61">
        <v>40.08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450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43822</v>
      </c>
      <c r="B49" s="4">
        <v>1</v>
      </c>
      <c r="C49" s="4">
        <v>10</v>
      </c>
      <c r="D49" s="34">
        <f t="shared" si="5"/>
        <v>36.739999999999995</v>
      </c>
      <c r="E49" s="37">
        <v>1</v>
      </c>
      <c r="F49" s="37">
        <v>4</v>
      </c>
      <c r="G49" s="34">
        <f t="shared" si="6"/>
        <v>26.72</v>
      </c>
      <c r="H49" s="37">
        <v>10</v>
      </c>
      <c r="I49" s="37">
        <v>10</v>
      </c>
      <c r="J49" s="34">
        <f t="shared" si="7"/>
        <v>217.1</v>
      </c>
      <c r="K49" s="4">
        <v>11</v>
      </c>
      <c r="L49" s="4">
        <v>11</v>
      </c>
      <c r="M49" s="3">
        <f t="shared" si="8"/>
        <v>238.81</v>
      </c>
      <c r="N49" s="3">
        <f t="shared" si="4"/>
        <v>280.56</v>
      </c>
      <c r="O49" s="60">
        <v>10.02</v>
      </c>
      <c r="P49" s="61">
        <v>35.07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500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43823</v>
      </c>
      <c r="B50" s="4">
        <v>2</v>
      </c>
      <c r="C50" s="4">
        <v>9</v>
      </c>
      <c r="D50" s="34">
        <f>(B50*12+C50)*1.67</f>
        <v>55.11</v>
      </c>
      <c r="E50" s="37">
        <v>1</v>
      </c>
      <c r="F50" s="37">
        <v>4</v>
      </c>
      <c r="G50" s="34">
        <f t="shared" si="6"/>
        <v>26.72</v>
      </c>
      <c r="H50" s="37">
        <v>10</v>
      </c>
      <c r="I50" s="37">
        <v>10</v>
      </c>
      <c r="J50" s="34">
        <f t="shared" si="7"/>
        <v>217.1</v>
      </c>
      <c r="K50" s="4">
        <v>6</v>
      </c>
      <c r="L50" s="4">
        <v>11</v>
      </c>
      <c r="M50" s="3">
        <f t="shared" si="8"/>
        <v>138.60999999999999</v>
      </c>
      <c r="N50" s="3">
        <f t="shared" si="4"/>
        <v>298.93</v>
      </c>
      <c r="O50" s="60">
        <v>18.37</v>
      </c>
      <c r="P50" s="61">
        <v>39.799999999999997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550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43824</v>
      </c>
      <c r="B51" s="4">
        <v>3</v>
      </c>
      <c r="C51" s="4">
        <v>6</v>
      </c>
      <c r="D51" s="34">
        <f t="shared" si="5"/>
        <v>70.14</v>
      </c>
      <c r="E51" s="37">
        <v>1</v>
      </c>
      <c r="F51" s="37">
        <v>4</v>
      </c>
      <c r="G51" s="34">
        <f t="shared" si="6"/>
        <v>26.72</v>
      </c>
      <c r="H51" s="37">
        <v>2</v>
      </c>
      <c r="I51" s="37">
        <v>0</v>
      </c>
      <c r="J51" s="34">
        <f t="shared" si="7"/>
        <v>40.08</v>
      </c>
      <c r="K51" s="4">
        <v>8</v>
      </c>
      <c r="L51" s="4">
        <v>10</v>
      </c>
      <c r="M51" s="3">
        <f>(K51*12+L51)*1.67</f>
        <v>177.01999999999998</v>
      </c>
      <c r="N51" s="3">
        <f t="shared" si="4"/>
        <v>136.94</v>
      </c>
      <c r="O51" s="60">
        <v>15.03</v>
      </c>
      <c r="P51" s="61">
        <v>38.409999999999997</v>
      </c>
      <c r="Q51" s="49">
        <v>0</v>
      </c>
      <c r="R51" s="71">
        <v>43824</v>
      </c>
      <c r="S51" s="49">
        <v>2441052</v>
      </c>
      <c r="T51" s="78">
        <v>10</v>
      </c>
      <c r="U51" s="78">
        <v>10</v>
      </c>
      <c r="V51" s="78">
        <v>2</v>
      </c>
      <c r="W51" s="78">
        <v>0</v>
      </c>
      <c r="X51" s="78">
        <v>178</v>
      </c>
      <c r="Y51" s="49"/>
      <c r="Z51" s="49"/>
      <c r="AA51" s="49"/>
      <c r="AB51" s="49"/>
      <c r="AC51" s="76"/>
      <c r="AD51" s="49">
        <v>25</v>
      </c>
      <c r="AE51" s="49">
        <v>615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43825</v>
      </c>
      <c r="B52" s="4">
        <v>4</v>
      </c>
      <c r="C52" s="4">
        <v>7</v>
      </c>
      <c r="D52" s="34">
        <f t="shared" si="5"/>
        <v>91.85</v>
      </c>
      <c r="E52" s="37">
        <v>1</v>
      </c>
      <c r="F52" s="37">
        <v>4</v>
      </c>
      <c r="G52" s="34">
        <f t="shared" si="6"/>
        <v>26.72</v>
      </c>
      <c r="H52" s="37">
        <v>2</v>
      </c>
      <c r="I52" s="37">
        <v>0</v>
      </c>
      <c r="J52" s="34">
        <f t="shared" si="7"/>
        <v>40.08</v>
      </c>
      <c r="K52" s="4">
        <v>9</v>
      </c>
      <c r="L52" s="4">
        <v>10</v>
      </c>
      <c r="M52" s="3">
        <f t="shared" si="8"/>
        <v>197.06</v>
      </c>
      <c r="N52" s="3">
        <f t="shared" si="4"/>
        <v>158.64999999999998</v>
      </c>
      <c r="O52" s="60">
        <v>21.71</v>
      </c>
      <c r="P52" s="61">
        <v>20.04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750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43826</v>
      </c>
      <c r="B53" s="4">
        <v>5</v>
      </c>
      <c r="C53" s="4">
        <v>11</v>
      </c>
      <c r="D53" s="34">
        <f t="shared" si="5"/>
        <v>118.57</v>
      </c>
      <c r="E53" s="37">
        <v>1</v>
      </c>
      <c r="F53" s="37">
        <v>4</v>
      </c>
      <c r="G53" s="34">
        <f t="shared" si="6"/>
        <v>26.72</v>
      </c>
      <c r="H53" s="37">
        <v>2</v>
      </c>
      <c r="I53" s="37">
        <v>0</v>
      </c>
      <c r="J53" s="34">
        <f t="shared" si="7"/>
        <v>40.08</v>
      </c>
      <c r="K53" s="4">
        <v>11</v>
      </c>
      <c r="L53" s="4">
        <v>7</v>
      </c>
      <c r="M53" s="3">
        <f t="shared" si="8"/>
        <v>232.13</v>
      </c>
      <c r="N53" s="3">
        <f t="shared" si="4"/>
        <v>185.37</v>
      </c>
      <c r="O53" s="60">
        <v>26.72</v>
      </c>
      <c r="P53" s="61">
        <v>35.07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900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43827</v>
      </c>
      <c r="B54" s="4">
        <v>6</v>
      </c>
      <c r="C54" s="4">
        <v>10</v>
      </c>
      <c r="D54" s="34">
        <f t="shared" si="5"/>
        <v>136.94</v>
      </c>
      <c r="E54" s="37">
        <v>1</v>
      </c>
      <c r="F54" s="37">
        <v>4</v>
      </c>
      <c r="G54" s="34">
        <f t="shared" si="6"/>
        <v>26.72</v>
      </c>
      <c r="H54" s="37">
        <v>2</v>
      </c>
      <c r="I54" s="37">
        <v>0</v>
      </c>
      <c r="J54" s="34">
        <f t="shared" si="7"/>
        <v>40.08</v>
      </c>
      <c r="K54" s="4">
        <v>12</v>
      </c>
      <c r="L54" s="4">
        <v>10</v>
      </c>
      <c r="M54" s="3">
        <f t="shared" si="8"/>
        <v>257.18</v>
      </c>
      <c r="N54" s="3">
        <f t="shared" si="4"/>
        <v>203.74</v>
      </c>
      <c r="O54" s="60">
        <v>18.37</v>
      </c>
      <c r="P54" s="61">
        <v>25.05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650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43828</v>
      </c>
      <c r="B55" s="4">
        <v>7</v>
      </c>
      <c r="C55" s="4">
        <v>8</v>
      </c>
      <c r="D55" s="34">
        <f>(B55*12+C55)*1.67</f>
        <v>153.63999999999999</v>
      </c>
      <c r="E55" s="37">
        <v>1</v>
      </c>
      <c r="F55" s="37">
        <v>4</v>
      </c>
      <c r="G55" s="34">
        <f t="shared" si="6"/>
        <v>26.72</v>
      </c>
      <c r="H55" s="37">
        <v>2</v>
      </c>
      <c r="I55" s="37">
        <v>0</v>
      </c>
      <c r="J55" s="34">
        <f t="shared" si="7"/>
        <v>40.08</v>
      </c>
      <c r="K55" s="4">
        <v>8</v>
      </c>
      <c r="L55" s="4">
        <v>1</v>
      </c>
      <c r="M55" s="3">
        <f t="shared" si="8"/>
        <v>161.98999999999998</v>
      </c>
      <c r="N55" s="3">
        <f t="shared" si="4"/>
        <v>220.44</v>
      </c>
      <c r="O55" s="60">
        <v>16.7</v>
      </c>
      <c r="P55" s="61">
        <v>44.81</v>
      </c>
      <c r="Q55" s="49">
        <v>0</v>
      </c>
      <c r="R55" s="71"/>
      <c r="S55" s="63"/>
      <c r="T55" s="78"/>
      <c r="U55" s="78"/>
      <c r="V55" s="78"/>
      <c r="W55" s="78"/>
      <c r="X55" s="78"/>
      <c r="Y55" s="70">
        <v>443766</v>
      </c>
      <c r="Z55" s="70">
        <v>140</v>
      </c>
      <c r="AA55" s="49"/>
      <c r="AB55" s="49"/>
      <c r="AC55" s="76"/>
      <c r="AD55" s="49">
        <v>25</v>
      </c>
      <c r="AE55" s="49">
        <v>650</v>
      </c>
      <c r="AF55" s="200"/>
      <c r="AG55" s="201"/>
      <c r="AH55" s="201"/>
      <c r="AI55" s="201"/>
      <c r="AJ55" s="201"/>
      <c r="AK55" s="202"/>
    </row>
    <row r="56" spans="1:37" ht="12.75" customHeight="1">
      <c r="A56" s="118">
        <v>43829</v>
      </c>
      <c r="B56" s="4">
        <v>8</v>
      </c>
      <c r="C56" s="4">
        <v>7</v>
      </c>
      <c r="D56" s="34">
        <f t="shared" si="5"/>
        <v>172.01</v>
      </c>
      <c r="E56" s="37">
        <v>1</v>
      </c>
      <c r="F56" s="37">
        <v>4</v>
      </c>
      <c r="G56" s="34">
        <f t="shared" si="6"/>
        <v>26.72</v>
      </c>
      <c r="H56" s="37">
        <v>2</v>
      </c>
      <c r="I56" s="37">
        <v>0</v>
      </c>
      <c r="J56" s="34">
        <f t="shared" si="7"/>
        <v>40.08</v>
      </c>
      <c r="K56" s="4">
        <v>10</v>
      </c>
      <c r="L56" s="4">
        <v>1</v>
      </c>
      <c r="M56" s="3">
        <f t="shared" si="8"/>
        <v>202.07</v>
      </c>
      <c r="N56" s="3">
        <f t="shared" si="4"/>
        <v>238.81</v>
      </c>
      <c r="O56" s="60">
        <v>18.37</v>
      </c>
      <c r="P56" s="61">
        <v>40.08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650</v>
      </c>
      <c r="AF56" s="200"/>
      <c r="AG56" s="201"/>
      <c r="AH56" s="201"/>
      <c r="AI56" s="201"/>
      <c r="AJ56" s="201"/>
      <c r="AK56" s="202"/>
    </row>
    <row r="57" spans="1:37" ht="12.75" customHeight="1">
      <c r="A57" s="118">
        <v>43830</v>
      </c>
      <c r="B57" s="92">
        <v>9</v>
      </c>
      <c r="C57" s="92">
        <v>6</v>
      </c>
      <c r="D57" s="34">
        <f t="shared" si="5"/>
        <v>190.38</v>
      </c>
      <c r="E57" s="93">
        <v>1</v>
      </c>
      <c r="F57" s="93">
        <v>4</v>
      </c>
      <c r="G57" s="34">
        <f t="shared" si="6"/>
        <v>26.72</v>
      </c>
      <c r="H57" s="93">
        <v>2</v>
      </c>
      <c r="I57" s="93">
        <v>0</v>
      </c>
      <c r="J57" s="34">
        <f t="shared" si="7"/>
        <v>40.08</v>
      </c>
      <c r="K57" s="92">
        <v>5</v>
      </c>
      <c r="L57" s="92">
        <v>2</v>
      </c>
      <c r="M57" s="94">
        <f t="shared" si="8"/>
        <v>103.53999999999999</v>
      </c>
      <c r="N57" s="94">
        <f t="shared" si="4"/>
        <v>257.18</v>
      </c>
      <c r="O57" s="60">
        <v>18.37</v>
      </c>
      <c r="P57" s="61">
        <v>41.5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650</v>
      </c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485.96999999999997</v>
      </c>
      <c r="P59" s="46">
        <f>SUM(P28:P58)</f>
        <v>1258.0699999999997</v>
      </c>
      <c r="Q59" s="47">
        <f>SUM(Q28:Q58)</f>
        <v>127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workbookViewId="0">
      <selection activeCell="AE57" sqref="AE57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152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44"/>
      <c r="AG25" s="144"/>
      <c r="AH25" s="144"/>
      <c r="AI25" s="144"/>
      <c r="AJ25" s="144"/>
      <c r="AK25" s="145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43831</v>
      </c>
      <c r="B27" s="4">
        <v>10</v>
      </c>
      <c r="C27" s="34">
        <v>4</v>
      </c>
      <c r="D27" s="4">
        <f>(B27*12+C27)*1.67</f>
        <v>207.07999999999998</v>
      </c>
      <c r="E27" s="4">
        <v>1</v>
      </c>
      <c r="F27" s="34">
        <v>4</v>
      </c>
      <c r="G27" s="48">
        <f>(E27*12+F27)*1.67</f>
        <v>26.72</v>
      </c>
      <c r="H27" s="4">
        <v>2</v>
      </c>
      <c r="I27" s="3">
        <v>0</v>
      </c>
      <c r="J27" s="3">
        <f>(H27*12+I27)*1.67</f>
        <v>40.08</v>
      </c>
      <c r="K27" s="52">
        <v>7</v>
      </c>
      <c r="L27" s="61">
        <v>2</v>
      </c>
      <c r="M27" s="49">
        <f>(K27*12+L27)*1.67</f>
        <v>143.62</v>
      </c>
      <c r="N27" s="103">
        <f>D27+G27+J27</f>
        <v>273.88</v>
      </c>
      <c r="O27" s="52">
        <v>16.7</v>
      </c>
      <c r="P27" s="77">
        <v>40.08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650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43832</v>
      </c>
      <c r="B28" s="4">
        <v>11</v>
      </c>
      <c r="C28" s="4">
        <v>3</v>
      </c>
      <c r="D28" s="34">
        <f t="shared" ref="D28:D41" si="0">(B28*12+C28)*1.67</f>
        <v>225.45</v>
      </c>
      <c r="E28" s="4">
        <v>1</v>
      </c>
      <c r="F28" s="4">
        <v>4</v>
      </c>
      <c r="G28" s="34">
        <f t="shared" ref="G28:G41" si="1">(E28*12+F28)*1.67</f>
        <v>26.72</v>
      </c>
      <c r="H28" s="4">
        <v>2</v>
      </c>
      <c r="I28" s="4">
        <v>0</v>
      </c>
      <c r="J28" s="34">
        <f t="shared" ref="J28:J41" si="2">(H28*12+I28)*1.67</f>
        <v>40.08</v>
      </c>
      <c r="K28" s="48">
        <v>9</v>
      </c>
      <c r="L28" s="4">
        <v>0</v>
      </c>
      <c r="M28" s="3">
        <f t="shared" ref="M28:M41" si="3">(K28*12+L28)*1.67</f>
        <v>180.35999999999999</v>
      </c>
      <c r="N28" s="3">
        <f t="shared" ref="N28:N57" si="4">D28+G28+J28</f>
        <v>292.25</v>
      </c>
      <c r="O28" s="60">
        <v>18.37</v>
      </c>
      <c r="P28" s="61">
        <v>36.74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650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43833</v>
      </c>
      <c r="B29" s="36">
        <v>11</v>
      </c>
      <c r="C29" s="36">
        <v>3</v>
      </c>
      <c r="D29" s="34">
        <f t="shared" si="0"/>
        <v>225.45</v>
      </c>
      <c r="E29" s="37">
        <v>1</v>
      </c>
      <c r="F29" s="37">
        <v>4</v>
      </c>
      <c r="G29" s="34">
        <f t="shared" si="1"/>
        <v>26.72</v>
      </c>
      <c r="H29" s="37">
        <v>2</v>
      </c>
      <c r="I29" s="37">
        <v>10</v>
      </c>
      <c r="J29" s="34">
        <f t="shared" si="2"/>
        <v>56.78</v>
      </c>
      <c r="K29" s="4">
        <v>10</v>
      </c>
      <c r="L29" s="4">
        <v>10</v>
      </c>
      <c r="M29" s="3">
        <f>(K29*12+L29)*1.67</f>
        <v>217.1</v>
      </c>
      <c r="N29" s="3">
        <f t="shared" si="4"/>
        <v>308.95</v>
      </c>
      <c r="O29" s="60">
        <v>16.7</v>
      </c>
      <c r="P29" s="61">
        <v>36.74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620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43834</v>
      </c>
      <c r="B30" s="36">
        <v>11</v>
      </c>
      <c r="C30" s="36">
        <v>3</v>
      </c>
      <c r="D30" s="34">
        <f t="shared" si="0"/>
        <v>225.45</v>
      </c>
      <c r="E30" s="37">
        <v>1</v>
      </c>
      <c r="F30" s="37">
        <v>4</v>
      </c>
      <c r="G30" s="34">
        <f t="shared" si="1"/>
        <v>26.72</v>
      </c>
      <c r="H30" s="37">
        <v>3</v>
      </c>
      <c r="I30" s="37">
        <v>2</v>
      </c>
      <c r="J30" s="34">
        <f t="shared" si="2"/>
        <v>63.459999999999994</v>
      </c>
      <c r="K30" s="4">
        <v>13</v>
      </c>
      <c r="L30" s="4">
        <v>0</v>
      </c>
      <c r="M30" s="3">
        <f t="shared" si="3"/>
        <v>260.52</v>
      </c>
      <c r="N30" s="3">
        <f t="shared" si="4"/>
        <v>315.63</v>
      </c>
      <c r="O30" s="60">
        <v>6.68</v>
      </c>
      <c r="P30" s="143">
        <v>43.42</v>
      </c>
      <c r="Q30" s="49">
        <v>18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240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43835</v>
      </c>
      <c r="B31" s="36">
        <v>11</v>
      </c>
      <c r="C31" s="36">
        <v>3</v>
      </c>
      <c r="D31" s="34">
        <f t="shared" si="0"/>
        <v>225.45</v>
      </c>
      <c r="E31" s="37">
        <v>1</v>
      </c>
      <c r="F31" s="37">
        <v>4</v>
      </c>
      <c r="G31" s="34">
        <f t="shared" si="1"/>
        <v>26.72</v>
      </c>
      <c r="H31" s="37">
        <v>3</v>
      </c>
      <c r="I31" s="37">
        <v>10</v>
      </c>
      <c r="J31" s="34">
        <f t="shared" si="2"/>
        <v>76.819999999999993</v>
      </c>
      <c r="K31" s="4">
        <v>15</v>
      </c>
      <c r="L31" s="4">
        <v>0</v>
      </c>
      <c r="M31" s="3">
        <f>(K31*12+L31)*1.67</f>
        <v>300.59999999999997</v>
      </c>
      <c r="N31" s="3">
        <f t="shared" si="4"/>
        <v>328.99</v>
      </c>
      <c r="O31" s="60">
        <v>13.36</v>
      </c>
      <c r="P31" s="61">
        <v>40.08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375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43836</v>
      </c>
      <c r="B32" s="36">
        <v>11</v>
      </c>
      <c r="C32" s="36">
        <v>3</v>
      </c>
      <c r="D32" s="34">
        <f t="shared" si="0"/>
        <v>225.45</v>
      </c>
      <c r="E32" s="37">
        <v>1</v>
      </c>
      <c r="F32" s="37">
        <v>4</v>
      </c>
      <c r="G32" s="34">
        <f t="shared" si="1"/>
        <v>26.72</v>
      </c>
      <c r="H32" s="4">
        <v>4</v>
      </c>
      <c r="I32" s="37">
        <v>8</v>
      </c>
      <c r="J32" s="34">
        <f t="shared" si="2"/>
        <v>93.52</v>
      </c>
      <c r="K32" s="4">
        <v>9</v>
      </c>
      <c r="L32" s="4">
        <v>11</v>
      </c>
      <c r="M32" s="3">
        <f t="shared" si="3"/>
        <v>198.73</v>
      </c>
      <c r="N32" s="3">
        <f t="shared" si="4"/>
        <v>345.69</v>
      </c>
      <c r="O32" s="60">
        <v>16.7</v>
      </c>
      <c r="P32" s="61">
        <v>38.130000000000003</v>
      </c>
      <c r="Q32" s="49">
        <v>0</v>
      </c>
      <c r="R32" s="71"/>
      <c r="S32" s="49"/>
      <c r="T32" s="78"/>
      <c r="U32" s="78"/>
      <c r="V32" s="78"/>
      <c r="W32" s="78"/>
      <c r="X32" s="78"/>
      <c r="Y32" s="70">
        <v>443730</v>
      </c>
      <c r="Z32" s="49">
        <v>140</v>
      </c>
      <c r="AA32" s="49"/>
      <c r="AB32" s="52"/>
      <c r="AC32" s="76"/>
      <c r="AD32" s="49">
        <v>25</v>
      </c>
      <c r="AE32" s="49">
        <v>435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43837</v>
      </c>
      <c r="B33" s="4">
        <v>2</v>
      </c>
      <c r="C33" s="4">
        <v>3</v>
      </c>
      <c r="D33" s="34">
        <f t="shared" si="0"/>
        <v>45.089999999999996</v>
      </c>
      <c r="E33" s="37">
        <v>1</v>
      </c>
      <c r="F33" s="37">
        <v>4</v>
      </c>
      <c r="G33" s="34">
        <f t="shared" si="1"/>
        <v>26.72</v>
      </c>
      <c r="H33" s="37">
        <v>5</v>
      </c>
      <c r="I33" s="37">
        <v>8</v>
      </c>
      <c r="J33" s="34">
        <f t="shared" si="2"/>
        <v>113.56</v>
      </c>
      <c r="K33" s="4">
        <v>11</v>
      </c>
      <c r="L33" s="4">
        <v>8</v>
      </c>
      <c r="M33" s="3">
        <f>(K33*12+L33)*1.67</f>
        <v>233.79999999999998</v>
      </c>
      <c r="N33" s="3">
        <f t="shared" si="4"/>
        <v>185.37</v>
      </c>
      <c r="O33" s="60">
        <v>20.04</v>
      </c>
      <c r="P33" s="61">
        <v>35.07</v>
      </c>
      <c r="Q33" s="49">
        <v>0</v>
      </c>
      <c r="R33" s="71">
        <v>43837</v>
      </c>
      <c r="S33" s="49">
        <v>2448596</v>
      </c>
      <c r="T33" s="78">
        <v>11</v>
      </c>
      <c r="U33" s="78">
        <v>3</v>
      </c>
      <c r="V33" s="78">
        <v>2</v>
      </c>
      <c r="W33" s="78">
        <v>3</v>
      </c>
      <c r="X33" s="78">
        <v>181</v>
      </c>
      <c r="Y33" s="49"/>
      <c r="Z33" s="49"/>
      <c r="AA33" s="49"/>
      <c r="AB33" s="52"/>
      <c r="AC33" s="76"/>
      <c r="AD33" s="49">
        <v>25</v>
      </c>
      <c r="AE33" s="49">
        <v>550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43838</v>
      </c>
      <c r="B34" s="4">
        <v>2</v>
      </c>
      <c r="C34" s="4">
        <v>3</v>
      </c>
      <c r="D34" s="34">
        <f t="shared" si="0"/>
        <v>45.089999999999996</v>
      </c>
      <c r="E34" s="37">
        <v>1</v>
      </c>
      <c r="F34" s="37">
        <v>4</v>
      </c>
      <c r="G34" s="34">
        <f t="shared" si="1"/>
        <v>26.72</v>
      </c>
      <c r="H34" s="37">
        <v>6</v>
      </c>
      <c r="I34" s="37">
        <v>2</v>
      </c>
      <c r="J34" s="34">
        <f t="shared" si="2"/>
        <v>123.58</v>
      </c>
      <c r="K34" s="4">
        <v>6</v>
      </c>
      <c r="L34" s="4">
        <v>6</v>
      </c>
      <c r="M34" s="3">
        <f t="shared" si="3"/>
        <v>130.26</v>
      </c>
      <c r="N34" s="3">
        <f t="shared" si="4"/>
        <v>195.39</v>
      </c>
      <c r="O34" s="60">
        <v>10.02</v>
      </c>
      <c r="P34" s="61">
        <v>36.46</v>
      </c>
      <c r="Q34" s="49">
        <v>0</v>
      </c>
      <c r="R34" s="71"/>
      <c r="S34" s="49"/>
      <c r="T34" s="78"/>
      <c r="U34" s="78"/>
      <c r="V34" s="78"/>
      <c r="W34" s="78"/>
      <c r="X34" s="78"/>
      <c r="Y34" s="70">
        <v>443856</v>
      </c>
      <c r="Z34" s="49">
        <v>140</v>
      </c>
      <c r="AA34" s="49"/>
      <c r="AB34" s="52"/>
      <c r="AC34" s="76"/>
      <c r="AD34" s="49">
        <v>25</v>
      </c>
      <c r="AE34" s="49">
        <v>650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43839</v>
      </c>
      <c r="B35" s="4">
        <v>2</v>
      </c>
      <c r="C35" s="4">
        <v>3</v>
      </c>
      <c r="D35" s="34">
        <f t="shared" si="0"/>
        <v>45.089999999999996</v>
      </c>
      <c r="E35" s="37">
        <v>1</v>
      </c>
      <c r="F35" s="37">
        <v>4</v>
      </c>
      <c r="G35" s="34">
        <f t="shared" si="1"/>
        <v>26.72</v>
      </c>
      <c r="H35" s="37">
        <v>6</v>
      </c>
      <c r="I35" s="37">
        <v>10</v>
      </c>
      <c r="J35" s="34">
        <f t="shared" si="2"/>
        <v>136.94</v>
      </c>
      <c r="K35" s="4">
        <v>8</v>
      </c>
      <c r="L35" s="4">
        <v>8</v>
      </c>
      <c r="M35" s="3">
        <f t="shared" si="3"/>
        <v>173.68</v>
      </c>
      <c r="N35" s="3">
        <f t="shared" si="4"/>
        <v>208.75</v>
      </c>
      <c r="O35" s="60">
        <v>13.36</v>
      </c>
      <c r="P35" s="61">
        <v>43.42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575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43840</v>
      </c>
      <c r="B36" s="4">
        <v>2</v>
      </c>
      <c r="C36" s="4">
        <v>3</v>
      </c>
      <c r="D36" s="34">
        <f t="shared" si="0"/>
        <v>45.089999999999996</v>
      </c>
      <c r="E36" s="37">
        <v>1</v>
      </c>
      <c r="F36" s="37">
        <v>4</v>
      </c>
      <c r="G36" s="34">
        <f t="shared" si="1"/>
        <v>26.72</v>
      </c>
      <c r="H36" s="37">
        <v>7</v>
      </c>
      <c r="I36" s="37">
        <v>9</v>
      </c>
      <c r="J36" s="34">
        <f t="shared" si="2"/>
        <v>155.31</v>
      </c>
      <c r="K36" s="4">
        <v>10</v>
      </c>
      <c r="L36" s="4">
        <v>8</v>
      </c>
      <c r="M36" s="3">
        <f t="shared" si="3"/>
        <v>213.76</v>
      </c>
      <c r="N36" s="3">
        <f t="shared" si="4"/>
        <v>227.12</v>
      </c>
      <c r="O36" s="60">
        <v>18.37</v>
      </c>
      <c r="P36" s="61">
        <v>40.08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25</v>
      </c>
      <c r="AE36" s="49">
        <v>440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43841</v>
      </c>
      <c r="B37" s="4">
        <v>2</v>
      </c>
      <c r="C37" s="4">
        <v>3</v>
      </c>
      <c r="D37" s="34">
        <f t="shared" si="0"/>
        <v>45.089999999999996</v>
      </c>
      <c r="E37" s="37">
        <v>1</v>
      </c>
      <c r="F37" s="37">
        <v>4</v>
      </c>
      <c r="G37" s="34">
        <f t="shared" si="1"/>
        <v>26.72</v>
      </c>
      <c r="H37" s="37">
        <v>8</v>
      </c>
      <c r="I37" s="37">
        <v>5</v>
      </c>
      <c r="J37" s="34">
        <f t="shared" si="2"/>
        <v>168.67</v>
      </c>
      <c r="K37" s="4">
        <v>12</v>
      </c>
      <c r="L37" s="4">
        <v>7</v>
      </c>
      <c r="M37" s="3">
        <f t="shared" si="3"/>
        <v>252.17</v>
      </c>
      <c r="N37" s="3">
        <f t="shared" si="4"/>
        <v>240.48</v>
      </c>
      <c r="O37" s="60">
        <v>13.36</v>
      </c>
      <c r="P37" s="61">
        <v>38.409999999999997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445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43842</v>
      </c>
      <c r="B38" s="4">
        <v>2</v>
      </c>
      <c r="C38" s="4">
        <v>3</v>
      </c>
      <c r="D38" s="34">
        <f t="shared" si="0"/>
        <v>45.089999999999996</v>
      </c>
      <c r="E38" s="37">
        <v>1</v>
      </c>
      <c r="F38" s="37">
        <v>4</v>
      </c>
      <c r="G38" s="34">
        <f t="shared" si="1"/>
        <v>26.72</v>
      </c>
      <c r="H38" s="37">
        <v>9</v>
      </c>
      <c r="I38" s="37">
        <v>8</v>
      </c>
      <c r="J38" s="34">
        <f t="shared" si="2"/>
        <v>193.72</v>
      </c>
      <c r="K38" s="4">
        <v>14</v>
      </c>
      <c r="L38" s="4">
        <v>2</v>
      </c>
      <c r="M38" s="3">
        <f t="shared" si="3"/>
        <v>283.89999999999998</v>
      </c>
      <c r="N38" s="3">
        <f t="shared" si="4"/>
        <v>265.52999999999997</v>
      </c>
      <c r="O38" s="60">
        <v>25.05</v>
      </c>
      <c r="P38" s="61">
        <v>31.73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420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43843</v>
      </c>
      <c r="B39" s="4">
        <v>2</v>
      </c>
      <c r="C39" s="4">
        <v>3</v>
      </c>
      <c r="D39" s="34">
        <f t="shared" si="0"/>
        <v>45.089999999999996</v>
      </c>
      <c r="E39" s="37">
        <v>1</v>
      </c>
      <c r="F39" s="37">
        <v>4</v>
      </c>
      <c r="G39" s="34">
        <f t="shared" si="1"/>
        <v>26.72</v>
      </c>
      <c r="H39" s="37">
        <v>10</v>
      </c>
      <c r="I39" s="37">
        <v>6</v>
      </c>
      <c r="J39" s="34">
        <f t="shared" si="2"/>
        <v>210.42</v>
      </c>
      <c r="K39" s="4">
        <v>8</v>
      </c>
      <c r="L39" s="4">
        <v>11</v>
      </c>
      <c r="M39" s="3">
        <f t="shared" si="3"/>
        <v>178.69</v>
      </c>
      <c r="N39" s="3">
        <f t="shared" si="4"/>
        <v>282.23</v>
      </c>
      <c r="O39" s="60">
        <v>16.7</v>
      </c>
      <c r="P39" s="61">
        <v>34.79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400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43844</v>
      </c>
      <c r="B40" s="4">
        <v>3</v>
      </c>
      <c r="C40" s="4">
        <v>0</v>
      </c>
      <c r="D40" s="34">
        <f t="shared" si="0"/>
        <v>60.12</v>
      </c>
      <c r="E40" s="37">
        <v>1</v>
      </c>
      <c r="F40" s="37">
        <v>4</v>
      </c>
      <c r="G40" s="34">
        <f t="shared" si="1"/>
        <v>26.72</v>
      </c>
      <c r="H40" s="37">
        <v>10</v>
      </c>
      <c r="I40" s="37">
        <v>6</v>
      </c>
      <c r="J40" s="34">
        <f t="shared" si="2"/>
        <v>210.42</v>
      </c>
      <c r="K40" s="4">
        <v>10</v>
      </c>
      <c r="L40" s="4">
        <v>10</v>
      </c>
      <c r="M40" s="3">
        <f t="shared" si="3"/>
        <v>217.1</v>
      </c>
      <c r="N40" s="3">
        <f t="shared" si="4"/>
        <v>297.26</v>
      </c>
      <c r="O40" s="60">
        <v>15.03</v>
      </c>
      <c r="P40" s="61">
        <v>38.409999999999997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390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43845</v>
      </c>
      <c r="B41" s="4">
        <v>3</v>
      </c>
      <c r="C41" s="4">
        <v>10</v>
      </c>
      <c r="D41" s="34">
        <f t="shared" si="0"/>
        <v>76.819999999999993</v>
      </c>
      <c r="E41" s="37">
        <v>1</v>
      </c>
      <c r="F41" s="37">
        <v>4</v>
      </c>
      <c r="G41" s="34">
        <f t="shared" si="1"/>
        <v>26.72</v>
      </c>
      <c r="H41" s="37">
        <v>1</v>
      </c>
      <c r="I41" s="37">
        <v>4</v>
      </c>
      <c r="J41" s="34">
        <f t="shared" si="2"/>
        <v>26.72</v>
      </c>
      <c r="K41" s="4">
        <v>12</v>
      </c>
      <c r="L41" s="4">
        <v>8</v>
      </c>
      <c r="M41" s="3">
        <f t="shared" si="3"/>
        <v>253.83999999999997</v>
      </c>
      <c r="N41" s="3">
        <f t="shared" si="4"/>
        <v>130.26</v>
      </c>
      <c r="O41" s="60">
        <v>16.7</v>
      </c>
      <c r="P41" s="61">
        <v>36.74</v>
      </c>
      <c r="Q41" s="49">
        <v>0</v>
      </c>
      <c r="R41" s="71">
        <v>43845</v>
      </c>
      <c r="S41" s="49">
        <v>2453373</v>
      </c>
      <c r="T41" s="78">
        <v>10</v>
      </c>
      <c r="U41" s="78">
        <v>7</v>
      </c>
      <c r="V41" s="78">
        <v>1</v>
      </c>
      <c r="W41" s="78">
        <v>4</v>
      </c>
      <c r="X41" s="78">
        <v>186</v>
      </c>
      <c r="Y41" s="49"/>
      <c r="Z41" s="49"/>
      <c r="AA41" s="49"/>
      <c r="AB41" s="49"/>
      <c r="AC41" s="76"/>
      <c r="AD41" s="49">
        <v>25</v>
      </c>
      <c r="AE41" s="49">
        <v>390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43846</v>
      </c>
      <c r="B42" s="4">
        <v>4</v>
      </c>
      <c r="C42" s="4">
        <v>6</v>
      </c>
      <c r="D42" s="34">
        <f>(B42*12+C42)*1.67</f>
        <v>90.179999999999993</v>
      </c>
      <c r="E42" s="37">
        <v>1</v>
      </c>
      <c r="F42" s="37">
        <v>4</v>
      </c>
      <c r="G42" s="34">
        <f>(E42*12+F42)*1.67</f>
        <v>26.72</v>
      </c>
      <c r="H42" s="37">
        <v>1</v>
      </c>
      <c r="I42" s="37">
        <v>4</v>
      </c>
      <c r="J42" s="34">
        <f>(H42*12+I42)*1.67</f>
        <v>26.72</v>
      </c>
      <c r="K42" s="4">
        <v>14</v>
      </c>
      <c r="L42" s="4">
        <v>1</v>
      </c>
      <c r="M42" s="3">
        <f>(K42*12+L42)*1.67</f>
        <v>282.22999999999996</v>
      </c>
      <c r="N42" s="3">
        <f t="shared" si="4"/>
        <v>143.62</v>
      </c>
      <c r="O42" s="60">
        <v>13.36</v>
      </c>
      <c r="P42" s="61">
        <v>28.39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400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43847</v>
      </c>
      <c r="B43" s="4">
        <v>5</v>
      </c>
      <c r="C43" s="4">
        <v>3</v>
      </c>
      <c r="D43" s="34">
        <f t="shared" ref="D43:D57" si="5">(B43*12+C43)*1.67</f>
        <v>105.21</v>
      </c>
      <c r="E43" s="37">
        <v>1</v>
      </c>
      <c r="F43" s="37">
        <v>4</v>
      </c>
      <c r="G43" s="34">
        <f t="shared" ref="G43:G57" si="6">(E43*12+F43)*1.67</f>
        <v>26.72</v>
      </c>
      <c r="H43" s="37">
        <v>1</v>
      </c>
      <c r="I43" s="37">
        <v>4</v>
      </c>
      <c r="J43" s="34">
        <f t="shared" ref="J43:J57" si="7">(H43*12+I43)*1.67</f>
        <v>26.72</v>
      </c>
      <c r="K43" s="4">
        <v>8</v>
      </c>
      <c r="L43" s="4">
        <v>8</v>
      </c>
      <c r="M43" s="3">
        <f t="shared" ref="M43:M57" si="8">(K43*12+L43)*1.67</f>
        <v>173.68</v>
      </c>
      <c r="N43" s="3">
        <f t="shared" si="4"/>
        <v>158.65</v>
      </c>
      <c r="O43" s="60">
        <v>15.03</v>
      </c>
      <c r="P43" s="61">
        <v>31.35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400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43848</v>
      </c>
      <c r="B44" s="4">
        <v>5</v>
      </c>
      <c r="C44" s="4">
        <v>11</v>
      </c>
      <c r="D44" s="34">
        <f t="shared" si="5"/>
        <v>118.57</v>
      </c>
      <c r="E44" s="37">
        <v>1</v>
      </c>
      <c r="F44" s="37">
        <v>4</v>
      </c>
      <c r="G44" s="34">
        <f t="shared" si="6"/>
        <v>26.72</v>
      </c>
      <c r="H44" s="37">
        <v>1</v>
      </c>
      <c r="I44" s="37">
        <v>4</v>
      </c>
      <c r="J44" s="34">
        <f t="shared" si="7"/>
        <v>26.72</v>
      </c>
      <c r="K44" s="4">
        <v>10</v>
      </c>
      <c r="L44" s="4">
        <v>2</v>
      </c>
      <c r="M44" s="3">
        <f t="shared" si="8"/>
        <v>203.73999999999998</v>
      </c>
      <c r="N44" s="3">
        <f t="shared" si="4"/>
        <v>172.01</v>
      </c>
      <c r="O44" s="60">
        <v>13.36</v>
      </c>
      <c r="P44" s="61">
        <v>30.06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400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43849</v>
      </c>
      <c r="B45" s="4">
        <v>6</v>
      </c>
      <c r="C45" s="4">
        <v>6</v>
      </c>
      <c r="D45" s="34">
        <f t="shared" si="5"/>
        <v>130.26</v>
      </c>
      <c r="E45" s="37">
        <v>1</v>
      </c>
      <c r="F45" s="37">
        <v>4</v>
      </c>
      <c r="G45" s="34">
        <f t="shared" si="6"/>
        <v>26.72</v>
      </c>
      <c r="H45" s="37">
        <v>1</v>
      </c>
      <c r="I45" s="37">
        <v>4</v>
      </c>
      <c r="J45" s="34">
        <f t="shared" si="7"/>
        <v>26.72</v>
      </c>
      <c r="K45" s="4">
        <v>11</v>
      </c>
      <c r="L45" s="4">
        <v>9</v>
      </c>
      <c r="M45" s="3">
        <f t="shared" si="8"/>
        <v>235.47</v>
      </c>
      <c r="N45" s="3">
        <f t="shared" si="4"/>
        <v>183.7</v>
      </c>
      <c r="O45" s="60">
        <v>11.69</v>
      </c>
      <c r="P45" s="61">
        <v>31.73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430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43850</v>
      </c>
      <c r="B46" s="4">
        <v>7</v>
      </c>
      <c r="C46" s="4">
        <v>3</v>
      </c>
      <c r="D46" s="34">
        <f t="shared" si="5"/>
        <v>145.29</v>
      </c>
      <c r="E46" s="37">
        <v>1</v>
      </c>
      <c r="F46" s="37">
        <v>4</v>
      </c>
      <c r="G46" s="34">
        <f t="shared" si="6"/>
        <v>26.72</v>
      </c>
      <c r="H46" s="37">
        <v>1</v>
      </c>
      <c r="I46" s="37">
        <v>4</v>
      </c>
      <c r="J46" s="34">
        <f t="shared" si="7"/>
        <v>26.72</v>
      </c>
      <c r="K46" s="4">
        <v>13</v>
      </c>
      <c r="L46" s="4">
        <v>6</v>
      </c>
      <c r="M46" s="3">
        <f t="shared" si="8"/>
        <v>270.53999999999996</v>
      </c>
      <c r="N46" s="3">
        <f>D46+G46+J46</f>
        <v>198.73</v>
      </c>
      <c r="O46" s="60">
        <v>15.03</v>
      </c>
      <c r="P46" s="61">
        <v>35.07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420</v>
      </c>
      <c r="AF46" s="200"/>
      <c r="AG46" s="201"/>
      <c r="AH46" s="201"/>
      <c r="AI46" s="201"/>
      <c r="AJ46" s="201"/>
      <c r="AK46" s="202"/>
    </row>
    <row r="47" spans="1:37" ht="12.75" customHeight="1">
      <c r="A47" s="118">
        <v>43851</v>
      </c>
      <c r="B47" s="4">
        <v>8</v>
      </c>
      <c r="C47" s="4">
        <v>9</v>
      </c>
      <c r="D47" s="34">
        <f t="shared" si="5"/>
        <v>175.35</v>
      </c>
      <c r="E47" s="37">
        <v>1</v>
      </c>
      <c r="F47" s="37">
        <v>4</v>
      </c>
      <c r="G47" s="34">
        <f t="shared" si="6"/>
        <v>26.72</v>
      </c>
      <c r="H47" s="37">
        <v>1</v>
      </c>
      <c r="I47" s="37">
        <v>4</v>
      </c>
      <c r="J47" s="34">
        <f t="shared" si="7"/>
        <v>26.72</v>
      </c>
      <c r="K47" s="4">
        <v>9</v>
      </c>
      <c r="L47" s="4">
        <v>0</v>
      </c>
      <c r="M47" s="3">
        <f t="shared" si="8"/>
        <v>180.35999999999999</v>
      </c>
      <c r="N47" s="3">
        <f t="shared" si="4"/>
        <v>228.79</v>
      </c>
      <c r="O47" s="60">
        <v>30.06</v>
      </c>
      <c r="P47" s="61">
        <v>49.82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415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43852</v>
      </c>
      <c r="B48" s="4">
        <v>10</v>
      </c>
      <c r="C48" s="4">
        <v>0</v>
      </c>
      <c r="D48" s="34">
        <f t="shared" si="5"/>
        <v>200.39999999999998</v>
      </c>
      <c r="E48" s="37">
        <v>1</v>
      </c>
      <c r="F48" s="37">
        <v>4</v>
      </c>
      <c r="G48" s="34">
        <f t="shared" si="6"/>
        <v>26.72</v>
      </c>
      <c r="H48" s="37">
        <v>1</v>
      </c>
      <c r="I48" s="37">
        <v>4</v>
      </c>
      <c r="J48" s="34">
        <f>(H48*12+I48)*1.67</f>
        <v>26.72</v>
      </c>
      <c r="K48" s="4">
        <v>11</v>
      </c>
      <c r="L48" s="4">
        <v>0</v>
      </c>
      <c r="M48" s="3">
        <f t="shared" si="8"/>
        <v>220.44</v>
      </c>
      <c r="N48" s="3">
        <f t="shared" si="4"/>
        <v>253.83999999999997</v>
      </c>
      <c r="O48" s="60">
        <v>25.05</v>
      </c>
      <c r="P48" s="61">
        <v>40.08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410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43853</v>
      </c>
      <c r="B49" s="4">
        <v>10</v>
      </c>
      <c r="C49" s="4">
        <v>9</v>
      </c>
      <c r="D49" s="34">
        <f t="shared" si="5"/>
        <v>215.42999999999998</v>
      </c>
      <c r="E49" s="37">
        <v>1</v>
      </c>
      <c r="F49" s="37">
        <v>4</v>
      </c>
      <c r="G49" s="34">
        <f t="shared" si="6"/>
        <v>26.72</v>
      </c>
      <c r="H49" s="37">
        <v>1</v>
      </c>
      <c r="I49" s="37">
        <v>4</v>
      </c>
      <c r="J49" s="34">
        <f t="shared" si="7"/>
        <v>26.72</v>
      </c>
      <c r="K49" s="4">
        <v>13</v>
      </c>
      <c r="L49" s="4">
        <v>2</v>
      </c>
      <c r="M49" s="3">
        <f t="shared" si="8"/>
        <v>263.86</v>
      </c>
      <c r="N49" s="3">
        <f t="shared" si="4"/>
        <v>268.87</v>
      </c>
      <c r="O49" s="60">
        <v>15.03</v>
      </c>
      <c r="P49" s="61">
        <v>43.42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415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43854</v>
      </c>
      <c r="B50" s="4">
        <v>10</v>
      </c>
      <c r="C50" s="4">
        <v>9</v>
      </c>
      <c r="D50" s="34">
        <f>(B50*12+C50)*1.67</f>
        <v>215.42999999999998</v>
      </c>
      <c r="E50" s="37">
        <v>1</v>
      </c>
      <c r="F50" s="37">
        <v>4</v>
      </c>
      <c r="G50" s="34">
        <f t="shared" si="6"/>
        <v>26.72</v>
      </c>
      <c r="H50" s="37">
        <v>1</v>
      </c>
      <c r="I50" s="37">
        <v>4</v>
      </c>
      <c r="J50" s="34">
        <f t="shared" si="7"/>
        <v>26.72</v>
      </c>
      <c r="K50" s="4">
        <v>6</v>
      </c>
      <c r="L50" s="4">
        <v>2</v>
      </c>
      <c r="M50" s="3">
        <f t="shared" si="8"/>
        <v>123.58</v>
      </c>
      <c r="N50" s="3">
        <f t="shared" si="4"/>
        <v>268.87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>
        <v>443891</v>
      </c>
      <c r="Z50" s="49">
        <v>140</v>
      </c>
      <c r="AA50" s="49"/>
      <c r="AB50" s="49"/>
      <c r="AC50" s="76"/>
      <c r="AD50" s="49">
        <v>25</v>
      </c>
      <c r="AE50" s="49">
        <v>320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43855</v>
      </c>
      <c r="B51" s="4">
        <v>10</v>
      </c>
      <c r="C51" s="4">
        <v>9</v>
      </c>
      <c r="D51" s="34">
        <f t="shared" si="5"/>
        <v>215.42999999999998</v>
      </c>
      <c r="E51" s="37">
        <v>1</v>
      </c>
      <c r="F51" s="37">
        <v>4</v>
      </c>
      <c r="G51" s="34">
        <f t="shared" si="6"/>
        <v>26.72</v>
      </c>
      <c r="H51" s="37">
        <v>1</v>
      </c>
      <c r="I51" s="37">
        <v>8</v>
      </c>
      <c r="J51" s="34">
        <f t="shared" si="7"/>
        <v>33.4</v>
      </c>
      <c r="K51" s="4">
        <v>8</v>
      </c>
      <c r="L51" s="4">
        <v>6</v>
      </c>
      <c r="M51" s="3">
        <f>(K51*12+L51)*1.67</f>
        <v>170.34</v>
      </c>
      <c r="N51" s="3">
        <f t="shared" si="4"/>
        <v>275.54999999999995</v>
      </c>
      <c r="O51" s="60">
        <v>6.68</v>
      </c>
      <c r="P51" s="61">
        <v>46.76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350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43856</v>
      </c>
      <c r="B52" s="4">
        <v>1</v>
      </c>
      <c r="C52" s="4">
        <v>9</v>
      </c>
      <c r="D52" s="34">
        <f t="shared" si="5"/>
        <v>35.07</v>
      </c>
      <c r="E52" s="37">
        <v>1</v>
      </c>
      <c r="F52" s="37">
        <v>4</v>
      </c>
      <c r="G52" s="34">
        <f t="shared" si="6"/>
        <v>26.72</v>
      </c>
      <c r="H52" s="37">
        <v>2</v>
      </c>
      <c r="I52" s="37">
        <v>1</v>
      </c>
      <c r="J52" s="34">
        <f t="shared" si="7"/>
        <v>41.75</v>
      </c>
      <c r="K52" s="4">
        <v>10</v>
      </c>
      <c r="L52" s="4">
        <v>9</v>
      </c>
      <c r="M52" s="3">
        <f t="shared" si="8"/>
        <v>215.42999999999998</v>
      </c>
      <c r="N52" s="3">
        <f t="shared" si="4"/>
        <v>103.53999999999999</v>
      </c>
      <c r="O52" s="60">
        <v>8.35</v>
      </c>
      <c r="P52" s="61">
        <v>45.09</v>
      </c>
      <c r="Q52" s="49">
        <v>0</v>
      </c>
      <c r="R52" s="71">
        <v>43856</v>
      </c>
      <c r="S52" s="49">
        <v>2460477</v>
      </c>
      <c r="T52" s="78">
        <v>10</v>
      </c>
      <c r="U52" s="78">
        <v>9</v>
      </c>
      <c r="V52" s="78">
        <v>1</v>
      </c>
      <c r="W52" s="78">
        <v>9</v>
      </c>
      <c r="X52" s="78">
        <v>180</v>
      </c>
      <c r="Y52" s="49"/>
      <c r="Z52" s="49"/>
      <c r="AA52" s="49"/>
      <c r="AB52" s="49"/>
      <c r="AC52" s="76"/>
      <c r="AD52" s="49">
        <v>25</v>
      </c>
      <c r="AE52" s="49">
        <v>200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43857</v>
      </c>
      <c r="B53" s="4">
        <v>1</v>
      </c>
      <c r="C53" s="4">
        <v>9</v>
      </c>
      <c r="D53" s="34">
        <f t="shared" si="5"/>
        <v>35.07</v>
      </c>
      <c r="E53" s="37">
        <v>1</v>
      </c>
      <c r="F53" s="37">
        <v>4</v>
      </c>
      <c r="G53" s="34">
        <f t="shared" si="6"/>
        <v>26.72</v>
      </c>
      <c r="H53" s="37">
        <v>3</v>
      </c>
      <c r="I53" s="37">
        <v>4</v>
      </c>
      <c r="J53" s="34">
        <f t="shared" si="7"/>
        <v>66.8</v>
      </c>
      <c r="K53" s="4">
        <v>12</v>
      </c>
      <c r="L53" s="4">
        <v>9</v>
      </c>
      <c r="M53" s="3">
        <f t="shared" si="8"/>
        <v>255.51</v>
      </c>
      <c r="N53" s="3">
        <f t="shared" si="4"/>
        <v>128.59</v>
      </c>
      <c r="O53" s="60">
        <v>25.05</v>
      </c>
      <c r="P53" s="61">
        <v>40.08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460</v>
      </c>
      <c r="AF53" s="200"/>
      <c r="AG53" s="201"/>
      <c r="AH53" s="201"/>
      <c r="AI53" s="201"/>
      <c r="AJ53" s="201"/>
      <c r="AK53" s="202"/>
    </row>
    <row r="54" spans="1:37" ht="12.75" customHeight="1">
      <c r="A54" s="118">
        <v>43858</v>
      </c>
      <c r="B54" s="4">
        <v>1</v>
      </c>
      <c r="C54" s="4">
        <v>9</v>
      </c>
      <c r="D54" s="34">
        <f t="shared" si="5"/>
        <v>35.07</v>
      </c>
      <c r="E54" s="37">
        <v>1</v>
      </c>
      <c r="F54" s="37">
        <v>4</v>
      </c>
      <c r="G54" s="34">
        <f t="shared" si="6"/>
        <v>26.72</v>
      </c>
      <c r="H54" s="37">
        <v>4</v>
      </c>
      <c r="I54" s="37">
        <v>6</v>
      </c>
      <c r="J54" s="34">
        <f t="shared" si="7"/>
        <v>90.179999999999993</v>
      </c>
      <c r="K54" s="4">
        <v>7</v>
      </c>
      <c r="L54" s="4">
        <v>8</v>
      </c>
      <c r="M54" s="3">
        <f t="shared" si="8"/>
        <v>153.63999999999999</v>
      </c>
      <c r="N54" s="3">
        <f t="shared" si="4"/>
        <v>151.97</v>
      </c>
      <c r="O54" s="60">
        <v>23.36</v>
      </c>
      <c r="P54" s="61">
        <v>38.130000000000003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300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43859</v>
      </c>
      <c r="B55" s="4">
        <v>1</v>
      </c>
      <c r="C55" s="4">
        <v>9</v>
      </c>
      <c r="D55" s="34">
        <f>(B55*12+C55)*1.67</f>
        <v>35.07</v>
      </c>
      <c r="E55" s="37">
        <v>1</v>
      </c>
      <c r="F55" s="37">
        <v>4</v>
      </c>
      <c r="G55" s="34">
        <f t="shared" si="6"/>
        <v>26.72</v>
      </c>
      <c r="H55" s="37">
        <v>5</v>
      </c>
      <c r="I55" s="37">
        <v>5</v>
      </c>
      <c r="J55" s="34">
        <f t="shared" si="7"/>
        <v>108.55</v>
      </c>
      <c r="K55" s="4">
        <v>9</v>
      </c>
      <c r="L55" s="4">
        <v>8</v>
      </c>
      <c r="M55" s="3">
        <f t="shared" si="8"/>
        <v>193.72</v>
      </c>
      <c r="N55" s="3">
        <f t="shared" si="4"/>
        <v>170.34</v>
      </c>
      <c r="O55" s="60">
        <v>18.37</v>
      </c>
      <c r="P55" s="61">
        <v>40.08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300</v>
      </c>
      <c r="AF55" s="200"/>
      <c r="AG55" s="201"/>
      <c r="AH55" s="201"/>
      <c r="AI55" s="201"/>
      <c r="AJ55" s="201"/>
      <c r="AK55" s="202"/>
    </row>
    <row r="56" spans="1:37" ht="12.75" customHeight="1">
      <c r="A56" s="118">
        <v>43860</v>
      </c>
      <c r="B56" s="4">
        <v>1</v>
      </c>
      <c r="C56" s="4">
        <v>9</v>
      </c>
      <c r="D56" s="34">
        <f t="shared" si="5"/>
        <v>35.07</v>
      </c>
      <c r="E56" s="37">
        <v>1</v>
      </c>
      <c r="F56" s="37">
        <v>4</v>
      </c>
      <c r="G56" s="34">
        <f t="shared" si="6"/>
        <v>26.72</v>
      </c>
      <c r="H56" s="37">
        <v>5</v>
      </c>
      <c r="I56" s="37">
        <v>10</v>
      </c>
      <c r="J56" s="34">
        <f t="shared" si="7"/>
        <v>116.89999999999999</v>
      </c>
      <c r="K56" s="4">
        <v>10</v>
      </c>
      <c r="L56" s="4">
        <v>8</v>
      </c>
      <c r="M56" s="3">
        <f t="shared" si="8"/>
        <v>213.76</v>
      </c>
      <c r="N56" s="3">
        <f t="shared" si="4"/>
        <v>178.69</v>
      </c>
      <c r="O56" s="60">
        <v>8.35</v>
      </c>
      <c r="P56" s="61">
        <v>20.04</v>
      </c>
      <c r="Q56" s="49">
        <v>0</v>
      </c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>
        <v>25</v>
      </c>
      <c r="AE56" s="49">
        <v>320</v>
      </c>
      <c r="AF56" s="200"/>
      <c r="AG56" s="201"/>
      <c r="AH56" s="201"/>
      <c r="AI56" s="201"/>
      <c r="AJ56" s="201"/>
      <c r="AK56" s="202"/>
    </row>
    <row r="57" spans="1:37" ht="12.75" customHeight="1">
      <c r="A57" s="118">
        <v>43861</v>
      </c>
      <c r="B57" s="92">
        <v>1</v>
      </c>
      <c r="C57" s="92">
        <v>9</v>
      </c>
      <c r="D57" s="34">
        <f t="shared" si="5"/>
        <v>35.07</v>
      </c>
      <c r="E57" s="93">
        <v>1</v>
      </c>
      <c r="F57" s="93">
        <v>4</v>
      </c>
      <c r="G57" s="34">
        <f t="shared" si="6"/>
        <v>26.72</v>
      </c>
      <c r="H57" s="93">
        <v>6</v>
      </c>
      <c r="I57" s="93">
        <v>10</v>
      </c>
      <c r="J57" s="34">
        <f t="shared" si="7"/>
        <v>136.94</v>
      </c>
      <c r="K57" s="92">
        <v>12</v>
      </c>
      <c r="L57" s="92">
        <v>11</v>
      </c>
      <c r="M57" s="94">
        <f t="shared" si="8"/>
        <v>258.84999999999997</v>
      </c>
      <c r="N57" s="94">
        <f t="shared" si="4"/>
        <v>198.73</v>
      </c>
      <c r="O57" s="60">
        <v>20.04</v>
      </c>
      <c r="P57" s="61">
        <v>45.09</v>
      </c>
      <c r="Q57" s="49">
        <v>0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320</v>
      </c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469.25</v>
      </c>
      <c r="P59" s="46">
        <f>SUM(P28:P58)</f>
        <v>1095.4100000000001</v>
      </c>
      <c r="Q59" s="47">
        <f>SUM(Q28:Q58)</f>
        <v>18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abSelected="1" topLeftCell="A26" zoomScale="80" zoomScaleNormal="80" workbookViewId="0">
      <selection activeCell="AE55" sqref="AE55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153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46"/>
      <c r="AG25" s="146"/>
      <c r="AH25" s="146"/>
      <c r="AI25" s="146"/>
      <c r="AJ25" s="146"/>
      <c r="AK25" s="147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43862</v>
      </c>
      <c r="B27" s="4">
        <v>1</v>
      </c>
      <c r="C27" s="34">
        <v>9</v>
      </c>
      <c r="D27" s="4">
        <f>(B27*12+C27)*1.67</f>
        <v>35.07</v>
      </c>
      <c r="E27" s="4">
        <v>1</v>
      </c>
      <c r="F27" s="34">
        <v>4</v>
      </c>
      <c r="G27" s="48">
        <f>(E27*12+F27)*1.67</f>
        <v>26.72</v>
      </c>
      <c r="H27" s="4">
        <v>7</v>
      </c>
      <c r="I27" s="3">
        <v>7</v>
      </c>
      <c r="J27" s="3">
        <f>(H27*12+I27)*1.67</f>
        <v>151.97</v>
      </c>
      <c r="K27" s="52">
        <v>14</v>
      </c>
      <c r="L27" s="61">
        <v>11</v>
      </c>
      <c r="M27" s="49">
        <f>(K27*12+L27)*1.67</f>
        <v>298.93</v>
      </c>
      <c r="N27" s="103">
        <f>D27+G27+J27</f>
        <v>213.76</v>
      </c>
      <c r="O27" s="52">
        <v>15.03</v>
      </c>
      <c r="P27" s="77">
        <v>40.08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300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43863</v>
      </c>
      <c r="B28" s="4">
        <v>1</v>
      </c>
      <c r="C28" s="4">
        <v>9</v>
      </c>
      <c r="D28" s="34">
        <f t="shared" ref="D28:D41" si="0">(B28*12+C28)*1.67</f>
        <v>35.07</v>
      </c>
      <c r="E28" s="4">
        <v>1</v>
      </c>
      <c r="F28" s="4">
        <v>4</v>
      </c>
      <c r="G28" s="34">
        <f t="shared" ref="G28:G41" si="1">(E28*12+F28)*1.67</f>
        <v>26.72</v>
      </c>
      <c r="H28" s="4">
        <v>8</v>
      </c>
      <c r="I28" s="4">
        <v>2</v>
      </c>
      <c r="J28" s="34">
        <f t="shared" ref="J28:J41" si="2">(H28*12+I28)*1.67</f>
        <v>163.66</v>
      </c>
      <c r="K28" s="48">
        <v>10</v>
      </c>
      <c r="L28" s="4">
        <v>5</v>
      </c>
      <c r="M28" s="3">
        <f t="shared" ref="M28:M41" si="3">(K28*12+L28)*1.67</f>
        <v>208.75</v>
      </c>
      <c r="N28" s="3">
        <f t="shared" ref="N28:N57" si="4">D28+G28+J28</f>
        <v>225.45</v>
      </c>
      <c r="O28" s="60">
        <v>11.69</v>
      </c>
      <c r="P28" s="61">
        <v>49.82</v>
      </c>
      <c r="Q28" s="49">
        <v>0</v>
      </c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>
        <v>25</v>
      </c>
      <c r="AE28" s="52">
        <v>250</v>
      </c>
      <c r="AF28" s="200"/>
      <c r="AG28" s="201"/>
      <c r="AH28" s="201"/>
      <c r="AI28" s="201"/>
      <c r="AJ28" s="201"/>
      <c r="AK28" s="202"/>
    </row>
    <row r="29" spans="1:37" ht="12.75" customHeight="1">
      <c r="A29" s="118">
        <v>43864</v>
      </c>
      <c r="B29" s="36">
        <v>1</v>
      </c>
      <c r="C29" s="36">
        <v>9</v>
      </c>
      <c r="D29" s="34">
        <f t="shared" si="0"/>
        <v>35.07</v>
      </c>
      <c r="E29" s="37">
        <v>1</v>
      </c>
      <c r="F29" s="37">
        <v>4</v>
      </c>
      <c r="G29" s="34">
        <f t="shared" si="1"/>
        <v>26.72</v>
      </c>
      <c r="H29" s="37">
        <v>9</v>
      </c>
      <c r="I29" s="37">
        <v>5</v>
      </c>
      <c r="J29" s="34">
        <f t="shared" si="2"/>
        <v>188.70999999999998</v>
      </c>
      <c r="K29" s="4">
        <v>13</v>
      </c>
      <c r="L29" s="4">
        <v>2</v>
      </c>
      <c r="M29" s="3">
        <f>(K29*12+L29)*1.67</f>
        <v>263.86</v>
      </c>
      <c r="N29" s="3">
        <f t="shared" si="4"/>
        <v>250.49999999999997</v>
      </c>
      <c r="O29" s="60">
        <v>25.05</v>
      </c>
      <c r="P29" s="61">
        <v>55.11</v>
      </c>
      <c r="Q29" s="49">
        <v>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380</v>
      </c>
      <c r="AF29" s="200"/>
      <c r="AG29" s="201"/>
      <c r="AH29" s="201"/>
      <c r="AI29" s="201"/>
      <c r="AJ29" s="201"/>
      <c r="AK29" s="202"/>
    </row>
    <row r="30" spans="1:37" ht="12.75" customHeight="1">
      <c r="A30" s="118">
        <v>43865</v>
      </c>
      <c r="B30" s="36">
        <v>1</v>
      </c>
      <c r="C30" s="36">
        <v>9</v>
      </c>
      <c r="D30" s="34">
        <f t="shared" si="0"/>
        <v>35.07</v>
      </c>
      <c r="E30" s="37">
        <v>1</v>
      </c>
      <c r="F30" s="37">
        <v>4</v>
      </c>
      <c r="G30" s="34">
        <f t="shared" si="1"/>
        <v>26.72</v>
      </c>
      <c r="H30" s="37">
        <v>10</v>
      </c>
      <c r="I30" s="37">
        <v>3</v>
      </c>
      <c r="J30" s="34">
        <f t="shared" si="2"/>
        <v>205.41</v>
      </c>
      <c r="K30" s="4">
        <v>8</v>
      </c>
      <c r="L30" s="4">
        <v>11</v>
      </c>
      <c r="M30" s="3">
        <f t="shared" si="3"/>
        <v>178.69</v>
      </c>
      <c r="N30" s="3">
        <f t="shared" si="4"/>
        <v>267.2</v>
      </c>
      <c r="O30" s="60">
        <v>16.7</v>
      </c>
      <c r="P30" s="143">
        <v>54.83</v>
      </c>
      <c r="Q30" s="49">
        <v>0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580</v>
      </c>
      <c r="AF30" s="200"/>
      <c r="AG30" s="201"/>
      <c r="AH30" s="201"/>
      <c r="AI30" s="201"/>
      <c r="AJ30" s="201"/>
      <c r="AK30" s="202"/>
    </row>
    <row r="31" spans="1:37" ht="12.75" customHeight="1">
      <c r="A31" s="118">
        <v>43866</v>
      </c>
      <c r="B31" s="36">
        <v>1</v>
      </c>
      <c r="C31" s="36">
        <v>9</v>
      </c>
      <c r="D31" s="34">
        <f t="shared" si="0"/>
        <v>35.07</v>
      </c>
      <c r="E31" s="37">
        <v>1</v>
      </c>
      <c r="F31" s="37">
        <v>4</v>
      </c>
      <c r="G31" s="34">
        <f t="shared" si="1"/>
        <v>26.72</v>
      </c>
      <c r="H31" s="37">
        <v>12</v>
      </c>
      <c r="I31" s="37">
        <v>3</v>
      </c>
      <c r="J31" s="34">
        <f t="shared" si="2"/>
        <v>245.48999999999998</v>
      </c>
      <c r="K31" s="4">
        <v>11</v>
      </c>
      <c r="L31" s="4">
        <v>5</v>
      </c>
      <c r="M31" s="3">
        <f>(K31*12+L31)*1.67</f>
        <v>228.79</v>
      </c>
      <c r="N31" s="3">
        <f t="shared" si="4"/>
        <v>307.27999999999997</v>
      </c>
      <c r="O31" s="60">
        <v>40.08</v>
      </c>
      <c r="P31" s="61">
        <v>50.1</v>
      </c>
      <c r="Q31" s="49">
        <v>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700</v>
      </c>
      <c r="AF31" s="203"/>
      <c r="AG31" s="204"/>
      <c r="AH31" s="204"/>
      <c r="AI31" s="204"/>
      <c r="AJ31" s="204"/>
      <c r="AK31" s="205"/>
    </row>
    <row r="32" spans="1:37" ht="12.75" customHeight="1">
      <c r="A32" s="118">
        <v>43867</v>
      </c>
      <c r="B32" s="36">
        <v>2</v>
      </c>
      <c r="C32" s="36">
        <v>9</v>
      </c>
      <c r="D32" s="34">
        <f t="shared" si="0"/>
        <v>55.11</v>
      </c>
      <c r="E32" s="37">
        <v>1</v>
      </c>
      <c r="F32" s="37">
        <v>4</v>
      </c>
      <c r="G32" s="34">
        <f t="shared" si="1"/>
        <v>26.72</v>
      </c>
      <c r="H32" s="4">
        <v>12</v>
      </c>
      <c r="I32" s="37">
        <v>3</v>
      </c>
      <c r="J32" s="34">
        <f t="shared" si="2"/>
        <v>245.48999999999998</v>
      </c>
      <c r="K32" s="4">
        <v>13</v>
      </c>
      <c r="L32" s="4">
        <v>2</v>
      </c>
      <c r="M32" s="3">
        <f t="shared" si="3"/>
        <v>263.86</v>
      </c>
      <c r="N32" s="3">
        <f t="shared" si="4"/>
        <v>327.32</v>
      </c>
      <c r="O32" s="60">
        <v>20.04</v>
      </c>
      <c r="P32" s="61">
        <v>35.07</v>
      </c>
      <c r="Q32" s="49">
        <v>0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730</v>
      </c>
      <c r="AF32" s="203"/>
      <c r="AG32" s="204"/>
      <c r="AH32" s="204"/>
      <c r="AI32" s="204"/>
      <c r="AJ32" s="204"/>
      <c r="AK32" s="205"/>
    </row>
    <row r="33" spans="1:37" ht="12.75" customHeight="1">
      <c r="A33" s="118">
        <v>43868</v>
      </c>
      <c r="B33" s="4">
        <v>3</v>
      </c>
      <c r="C33" s="4">
        <v>8</v>
      </c>
      <c r="D33" s="34">
        <f t="shared" si="0"/>
        <v>73.47999999999999</v>
      </c>
      <c r="E33" s="37">
        <v>1</v>
      </c>
      <c r="F33" s="37">
        <v>4</v>
      </c>
      <c r="G33" s="34">
        <f t="shared" si="1"/>
        <v>26.72</v>
      </c>
      <c r="H33" s="37">
        <v>3</v>
      </c>
      <c r="I33" s="37">
        <v>2</v>
      </c>
      <c r="J33" s="34">
        <f t="shared" si="2"/>
        <v>63.459999999999994</v>
      </c>
      <c r="K33" s="4">
        <v>15</v>
      </c>
      <c r="L33" s="4">
        <v>5</v>
      </c>
      <c r="M33" s="3">
        <f>(K33*12+L33)*1.67</f>
        <v>308.95</v>
      </c>
      <c r="N33" s="3">
        <f t="shared" si="4"/>
        <v>163.65999999999997</v>
      </c>
      <c r="O33" s="60">
        <v>18.37</v>
      </c>
      <c r="P33" s="61">
        <v>45.09</v>
      </c>
      <c r="Q33" s="49">
        <v>0</v>
      </c>
      <c r="R33" s="71">
        <v>43868</v>
      </c>
      <c r="S33" s="49">
        <v>2467576</v>
      </c>
      <c r="T33" s="78">
        <v>12</v>
      </c>
      <c r="U33" s="78">
        <v>2</v>
      </c>
      <c r="V33" s="78">
        <v>3</v>
      </c>
      <c r="W33" s="78">
        <v>2</v>
      </c>
      <c r="X33" s="78">
        <v>181</v>
      </c>
      <c r="Y33" s="49"/>
      <c r="Z33" s="49"/>
      <c r="AA33" s="49"/>
      <c r="AB33" s="52"/>
      <c r="AC33" s="76"/>
      <c r="AD33" s="49">
        <v>25</v>
      </c>
      <c r="AE33" s="49">
        <v>380</v>
      </c>
      <c r="AF33" s="203"/>
      <c r="AG33" s="204"/>
      <c r="AH33" s="204"/>
      <c r="AI33" s="204"/>
      <c r="AJ33" s="204"/>
      <c r="AK33" s="205"/>
    </row>
    <row r="34" spans="1:37" ht="12.75" customHeight="1">
      <c r="A34" s="118">
        <v>43869</v>
      </c>
      <c r="B34" s="4">
        <v>4</v>
      </c>
      <c r="C34" s="4">
        <v>0</v>
      </c>
      <c r="D34" s="34">
        <f t="shared" si="0"/>
        <v>80.16</v>
      </c>
      <c r="E34" s="37">
        <v>1</v>
      </c>
      <c r="F34" s="37">
        <v>4</v>
      </c>
      <c r="G34" s="34">
        <f t="shared" si="1"/>
        <v>26.72</v>
      </c>
      <c r="H34" s="37">
        <v>3</v>
      </c>
      <c r="I34" s="37">
        <v>2</v>
      </c>
      <c r="J34" s="34">
        <f t="shared" si="2"/>
        <v>63.459999999999994</v>
      </c>
      <c r="K34" s="4">
        <v>11</v>
      </c>
      <c r="L34" s="4">
        <v>0</v>
      </c>
      <c r="M34" s="3">
        <f t="shared" si="3"/>
        <v>220.44</v>
      </c>
      <c r="N34" s="3">
        <f t="shared" si="4"/>
        <v>170.33999999999997</v>
      </c>
      <c r="O34" s="60">
        <v>6.68</v>
      </c>
      <c r="P34" s="61">
        <v>41.49</v>
      </c>
      <c r="Q34" s="49">
        <v>0</v>
      </c>
      <c r="R34" s="71"/>
      <c r="S34" s="49"/>
      <c r="T34" s="78"/>
      <c r="U34" s="78"/>
      <c r="V34" s="78"/>
      <c r="W34" s="78"/>
      <c r="X34" s="78"/>
      <c r="Y34" s="70">
        <v>339998</v>
      </c>
      <c r="Z34" s="49">
        <v>130</v>
      </c>
      <c r="AA34" s="49"/>
      <c r="AB34" s="52"/>
      <c r="AC34" s="76"/>
      <c r="AD34" s="49">
        <v>25</v>
      </c>
      <c r="AE34" s="49">
        <v>380</v>
      </c>
      <c r="AF34" s="203"/>
      <c r="AG34" s="204"/>
      <c r="AH34" s="204"/>
      <c r="AI34" s="204"/>
      <c r="AJ34" s="204"/>
      <c r="AK34" s="205"/>
    </row>
    <row r="35" spans="1:37" ht="12.75" customHeight="1">
      <c r="A35" s="118">
        <v>43870</v>
      </c>
      <c r="B35" s="4">
        <v>4</v>
      </c>
      <c r="C35" s="4">
        <v>6</v>
      </c>
      <c r="D35" s="34">
        <f t="shared" si="0"/>
        <v>90.179999999999993</v>
      </c>
      <c r="E35" s="37">
        <v>1</v>
      </c>
      <c r="F35" s="37">
        <v>4</v>
      </c>
      <c r="G35" s="34">
        <f t="shared" si="1"/>
        <v>26.72</v>
      </c>
      <c r="H35" s="37">
        <v>3</v>
      </c>
      <c r="I35" s="37">
        <v>2</v>
      </c>
      <c r="J35" s="34">
        <f t="shared" si="2"/>
        <v>63.459999999999994</v>
      </c>
      <c r="K35" s="4">
        <v>13</v>
      </c>
      <c r="L35" s="4">
        <v>3</v>
      </c>
      <c r="M35" s="3">
        <f t="shared" si="3"/>
        <v>265.52999999999997</v>
      </c>
      <c r="N35" s="3">
        <f t="shared" si="4"/>
        <v>180.35999999999999</v>
      </c>
      <c r="O35" s="60">
        <v>10.02</v>
      </c>
      <c r="P35" s="61">
        <v>45.09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300</v>
      </c>
      <c r="AF35" s="200"/>
      <c r="AG35" s="201"/>
      <c r="AH35" s="201"/>
      <c r="AI35" s="201"/>
      <c r="AJ35" s="201"/>
      <c r="AK35" s="202"/>
    </row>
    <row r="36" spans="1:37" ht="12.75" customHeight="1">
      <c r="A36" s="118">
        <v>43871</v>
      </c>
      <c r="B36" s="4">
        <v>5</v>
      </c>
      <c r="C36" s="4">
        <v>4</v>
      </c>
      <c r="D36" s="34">
        <f t="shared" si="0"/>
        <v>106.88</v>
      </c>
      <c r="E36" s="37">
        <v>1</v>
      </c>
      <c r="F36" s="37">
        <v>4</v>
      </c>
      <c r="G36" s="34">
        <f t="shared" si="1"/>
        <v>26.72</v>
      </c>
      <c r="H36" s="37">
        <v>3</v>
      </c>
      <c r="I36" s="37">
        <v>2</v>
      </c>
      <c r="J36" s="34">
        <f t="shared" si="2"/>
        <v>63.459999999999994</v>
      </c>
      <c r="K36" s="4">
        <v>8</v>
      </c>
      <c r="L36" s="4">
        <v>9</v>
      </c>
      <c r="M36" s="3">
        <f t="shared" si="3"/>
        <v>175.35</v>
      </c>
      <c r="N36" s="3">
        <f t="shared" si="4"/>
        <v>197.06</v>
      </c>
      <c r="O36" s="60">
        <v>16.7</v>
      </c>
      <c r="P36" s="61">
        <v>39.82</v>
      </c>
      <c r="Q36" s="49">
        <v>0</v>
      </c>
      <c r="R36" s="71"/>
      <c r="S36" s="49"/>
      <c r="T36" s="78"/>
      <c r="U36" s="78"/>
      <c r="V36" s="78"/>
      <c r="W36" s="78"/>
      <c r="X36" s="78"/>
      <c r="Y36" s="49">
        <v>340002</v>
      </c>
      <c r="Z36" s="49">
        <v>130</v>
      </c>
      <c r="AA36" s="49"/>
      <c r="AB36" s="49"/>
      <c r="AC36" s="76"/>
      <c r="AD36" s="49">
        <v>25</v>
      </c>
      <c r="AE36" s="49">
        <v>290</v>
      </c>
      <c r="AF36" s="200"/>
      <c r="AG36" s="201"/>
      <c r="AH36" s="201"/>
      <c r="AI36" s="201"/>
      <c r="AJ36" s="201"/>
      <c r="AK36" s="202"/>
    </row>
    <row r="37" spans="1:37" ht="12.75" customHeight="1">
      <c r="A37" s="118">
        <v>43872</v>
      </c>
      <c r="B37" s="4">
        <v>6</v>
      </c>
      <c r="C37" s="4">
        <v>7</v>
      </c>
      <c r="D37" s="34">
        <f t="shared" si="0"/>
        <v>131.93</v>
      </c>
      <c r="E37" s="37">
        <v>1</v>
      </c>
      <c r="F37" s="37">
        <v>4</v>
      </c>
      <c r="G37" s="34">
        <f t="shared" si="1"/>
        <v>26.72</v>
      </c>
      <c r="H37" s="37">
        <v>3</v>
      </c>
      <c r="I37" s="37">
        <v>2</v>
      </c>
      <c r="J37" s="34">
        <f t="shared" si="2"/>
        <v>63.459999999999994</v>
      </c>
      <c r="K37" s="4">
        <v>10</v>
      </c>
      <c r="L37" s="4">
        <v>6</v>
      </c>
      <c r="M37" s="3">
        <f t="shared" si="3"/>
        <v>210.42</v>
      </c>
      <c r="N37" s="3">
        <f t="shared" si="4"/>
        <v>222.11</v>
      </c>
      <c r="O37" s="60">
        <v>25.05</v>
      </c>
      <c r="P37" s="61">
        <v>35.07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25</v>
      </c>
      <c r="AE37" s="49">
        <v>510</v>
      </c>
      <c r="AF37" s="200"/>
      <c r="AG37" s="201"/>
      <c r="AH37" s="201"/>
      <c r="AI37" s="201"/>
      <c r="AJ37" s="201"/>
      <c r="AK37" s="202"/>
    </row>
    <row r="38" spans="1:37" ht="12.75" customHeight="1">
      <c r="A38" s="118">
        <v>43873</v>
      </c>
      <c r="B38" s="4">
        <v>7</v>
      </c>
      <c r="C38" s="4">
        <v>7</v>
      </c>
      <c r="D38" s="34">
        <f t="shared" si="0"/>
        <v>151.97</v>
      </c>
      <c r="E38" s="37">
        <v>1</v>
      </c>
      <c r="F38" s="37">
        <v>4</v>
      </c>
      <c r="G38" s="34">
        <f t="shared" si="1"/>
        <v>26.72</v>
      </c>
      <c r="H38" s="37">
        <v>3</v>
      </c>
      <c r="I38" s="37">
        <v>2</v>
      </c>
      <c r="J38" s="34">
        <f t="shared" si="2"/>
        <v>63.459999999999994</v>
      </c>
      <c r="K38" s="4">
        <v>12</v>
      </c>
      <c r="L38" s="4">
        <v>3</v>
      </c>
      <c r="M38" s="3">
        <f t="shared" si="3"/>
        <v>245.48999999999998</v>
      </c>
      <c r="N38" s="3">
        <f t="shared" si="4"/>
        <v>242.14999999999998</v>
      </c>
      <c r="O38" s="60">
        <v>20.04</v>
      </c>
      <c r="P38" s="61">
        <v>35.07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620</v>
      </c>
      <c r="AF38" s="200"/>
      <c r="AG38" s="201"/>
      <c r="AH38" s="201"/>
      <c r="AI38" s="201"/>
      <c r="AJ38" s="201"/>
      <c r="AK38" s="202"/>
    </row>
    <row r="39" spans="1:37" ht="12.75" customHeight="1">
      <c r="A39" s="118">
        <v>43874</v>
      </c>
      <c r="B39" s="4">
        <v>8</v>
      </c>
      <c r="C39" s="4">
        <v>5</v>
      </c>
      <c r="D39" s="34">
        <f t="shared" si="0"/>
        <v>168.67</v>
      </c>
      <c r="E39" s="37">
        <v>1</v>
      </c>
      <c r="F39" s="37">
        <v>4</v>
      </c>
      <c r="G39" s="34">
        <f t="shared" si="1"/>
        <v>26.72</v>
      </c>
      <c r="H39" s="37">
        <v>3</v>
      </c>
      <c r="I39" s="37">
        <v>2</v>
      </c>
      <c r="J39" s="34">
        <f t="shared" si="2"/>
        <v>63.459999999999994</v>
      </c>
      <c r="K39" s="4">
        <v>7</v>
      </c>
      <c r="L39" s="4">
        <v>6</v>
      </c>
      <c r="M39" s="3">
        <f t="shared" si="3"/>
        <v>150.29999999999998</v>
      </c>
      <c r="N39" s="3">
        <f t="shared" si="4"/>
        <v>258.84999999999997</v>
      </c>
      <c r="O39" s="60">
        <v>16.7</v>
      </c>
      <c r="P39" s="61">
        <v>34.81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25</v>
      </c>
      <c r="AE39" s="49">
        <v>510</v>
      </c>
      <c r="AF39" s="200"/>
      <c r="AG39" s="201"/>
      <c r="AH39" s="201"/>
      <c r="AI39" s="201"/>
      <c r="AJ39" s="201"/>
      <c r="AK39" s="202"/>
    </row>
    <row r="40" spans="1:37" ht="12.75" customHeight="1">
      <c r="A40" s="118">
        <v>43875</v>
      </c>
      <c r="B40" s="4">
        <v>9</v>
      </c>
      <c r="C40" s="4">
        <v>1</v>
      </c>
      <c r="D40" s="34">
        <f t="shared" si="0"/>
        <v>182.03</v>
      </c>
      <c r="E40" s="37">
        <v>1</v>
      </c>
      <c r="F40" s="37">
        <v>4</v>
      </c>
      <c r="G40" s="34">
        <f t="shared" si="1"/>
        <v>26.72</v>
      </c>
      <c r="H40" s="37">
        <v>3</v>
      </c>
      <c r="I40" s="37">
        <v>2</v>
      </c>
      <c r="J40" s="34">
        <f t="shared" si="2"/>
        <v>63.459999999999994</v>
      </c>
      <c r="K40" s="4">
        <v>10</v>
      </c>
      <c r="L40" s="4">
        <v>2</v>
      </c>
      <c r="M40" s="3">
        <f t="shared" si="3"/>
        <v>203.73999999999998</v>
      </c>
      <c r="N40" s="3">
        <f t="shared" si="4"/>
        <v>272.20999999999998</v>
      </c>
      <c r="O40" s="60">
        <v>13.36</v>
      </c>
      <c r="P40" s="61">
        <v>53.44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520</v>
      </c>
      <c r="AF40" s="200"/>
      <c r="AG40" s="201"/>
      <c r="AH40" s="201"/>
      <c r="AI40" s="201"/>
      <c r="AJ40" s="201"/>
      <c r="AK40" s="202"/>
    </row>
    <row r="41" spans="1:37" ht="12.75" customHeight="1">
      <c r="A41" s="118">
        <v>43876</v>
      </c>
      <c r="B41" s="4">
        <v>9</v>
      </c>
      <c r="C41" s="4">
        <v>10</v>
      </c>
      <c r="D41" s="34">
        <f t="shared" si="0"/>
        <v>197.06</v>
      </c>
      <c r="E41" s="37">
        <v>1</v>
      </c>
      <c r="F41" s="37">
        <v>4</v>
      </c>
      <c r="G41" s="34">
        <f t="shared" si="1"/>
        <v>26.72</v>
      </c>
      <c r="H41" s="37">
        <v>3</v>
      </c>
      <c r="I41" s="37">
        <v>2</v>
      </c>
      <c r="J41" s="34">
        <f t="shared" si="2"/>
        <v>63.459999999999994</v>
      </c>
      <c r="K41" s="4">
        <v>12</v>
      </c>
      <c r="L41" s="4">
        <v>6</v>
      </c>
      <c r="M41" s="3">
        <f t="shared" si="3"/>
        <v>250.5</v>
      </c>
      <c r="N41" s="3">
        <f t="shared" si="4"/>
        <v>287.24</v>
      </c>
      <c r="O41" s="60">
        <v>15.03</v>
      </c>
      <c r="P41" s="61">
        <v>46.76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25</v>
      </c>
      <c r="AE41" s="49">
        <v>510</v>
      </c>
      <c r="AF41" s="200"/>
      <c r="AG41" s="201"/>
      <c r="AH41" s="201"/>
      <c r="AI41" s="201"/>
      <c r="AJ41" s="201"/>
      <c r="AK41" s="202"/>
    </row>
    <row r="42" spans="1:37" ht="12.75" customHeight="1">
      <c r="A42" s="118">
        <v>43877</v>
      </c>
      <c r="B42" s="4">
        <v>10</v>
      </c>
      <c r="C42" s="4">
        <v>3</v>
      </c>
      <c r="D42" s="34">
        <f>(B42*12+C42)*1.67</f>
        <v>205.41</v>
      </c>
      <c r="E42" s="37">
        <v>1</v>
      </c>
      <c r="F42" s="37">
        <v>4</v>
      </c>
      <c r="G42" s="34">
        <f>(E42*12+F42)*1.67</f>
        <v>26.72</v>
      </c>
      <c r="H42" s="37">
        <v>3</v>
      </c>
      <c r="I42" s="37">
        <v>2</v>
      </c>
      <c r="J42" s="34">
        <f>(H42*12+I42)*1.67</f>
        <v>63.459999999999994</v>
      </c>
      <c r="K42" s="4">
        <v>14</v>
      </c>
      <c r="L42" s="4">
        <v>6</v>
      </c>
      <c r="M42" s="3">
        <f>(K42*12+L42)*1.67</f>
        <v>290.58</v>
      </c>
      <c r="N42" s="3">
        <f t="shared" si="4"/>
        <v>295.58999999999997</v>
      </c>
      <c r="O42" s="60">
        <v>8.35</v>
      </c>
      <c r="P42" s="61">
        <v>40.08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25</v>
      </c>
      <c r="AE42" s="49">
        <v>520</v>
      </c>
      <c r="AF42" s="200"/>
      <c r="AG42" s="201"/>
      <c r="AH42" s="201"/>
      <c r="AI42" s="201"/>
      <c r="AJ42" s="201"/>
      <c r="AK42" s="202"/>
    </row>
    <row r="43" spans="1:37" ht="12.75" customHeight="1">
      <c r="A43" s="118">
        <v>43878</v>
      </c>
      <c r="B43" s="4">
        <v>11</v>
      </c>
      <c r="C43" s="4">
        <v>4</v>
      </c>
      <c r="D43" s="34">
        <f t="shared" ref="D43:D57" si="5">(B43*12+C43)*1.67</f>
        <v>227.12</v>
      </c>
      <c r="E43" s="37">
        <v>1</v>
      </c>
      <c r="F43" s="37">
        <v>4</v>
      </c>
      <c r="G43" s="34">
        <f t="shared" ref="G43:G57" si="6">(E43*12+F43)*1.67</f>
        <v>26.72</v>
      </c>
      <c r="H43" s="37">
        <v>3</v>
      </c>
      <c r="I43" s="37">
        <v>2</v>
      </c>
      <c r="J43" s="34">
        <f t="shared" ref="J43:J57" si="7">(H43*12+I43)*1.67</f>
        <v>63.459999999999994</v>
      </c>
      <c r="K43" s="4">
        <v>16</v>
      </c>
      <c r="L43" s="4">
        <v>0</v>
      </c>
      <c r="M43" s="3">
        <f t="shared" ref="M43:M57" si="8">(K43*12+L43)*1.67</f>
        <v>320.64</v>
      </c>
      <c r="N43" s="3">
        <f t="shared" si="4"/>
        <v>317.3</v>
      </c>
      <c r="O43" s="60">
        <v>21.71</v>
      </c>
      <c r="P43" s="61">
        <v>30.06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500</v>
      </c>
      <c r="AF43" s="200"/>
      <c r="AG43" s="201"/>
      <c r="AH43" s="201"/>
      <c r="AI43" s="201"/>
      <c r="AJ43" s="201"/>
      <c r="AK43" s="202"/>
    </row>
    <row r="44" spans="1:37" ht="12.75" customHeight="1">
      <c r="A44" s="118">
        <v>43879</v>
      </c>
      <c r="B44" s="4">
        <v>11</v>
      </c>
      <c r="C44" s="4">
        <v>4</v>
      </c>
      <c r="D44" s="34">
        <f t="shared" si="5"/>
        <v>227.12</v>
      </c>
      <c r="E44" s="37">
        <v>1</v>
      </c>
      <c r="F44" s="37">
        <v>4</v>
      </c>
      <c r="G44" s="34">
        <f t="shared" si="6"/>
        <v>26.72</v>
      </c>
      <c r="H44" s="37">
        <v>4</v>
      </c>
      <c r="I44" s="37">
        <v>1</v>
      </c>
      <c r="J44" s="34">
        <f t="shared" si="7"/>
        <v>81.83</v>
      </c>
      <c r="K44" s="4">
        <v>11</v>
      </c>
      <c r="L44" s="4">
        <v>3</v>
      </c>
      <c r="M44" s="3">
        <f t="shared" si="8"/>
        <v>225.45</v>
      </c>
      <c r="N44" s="3">
        <f t="shared" si="4"/>
        <v>335.67</v>
      </c>
      <c r="O44" s="60">
        <v>18.37</v>
      </c>
      <c r="P44" s="61">
        <v>34.81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485</v>
      </c>
      <c r="AF44" s="200"/>
      <c r="AG44" s="201"/>
      <c r="AH44" s="201"/>
      <c r="AI44" s="201"/>
      <c r="AJ44" s="201"/>
      <c r="AK44" s="202"/>
    </row>
    <row r="45" spans="1:37" ht="12.75" customHeight="1">
      <c r="A45" s="118">
        <v>43880</v>
      </c>
      <c r="B45" s="4">
        <v>11</v>
      </c>
      <c r="C45" s="4">
        <v>4</v>
      </c>
      <c r="D45" s="34">
        <f t="shared" si="5"/>
        <v>227.12</v>
      </c>
      <c r="E45" s="37">
        <v>1</v>
      </c>
      <c r="F45" s="37">
        <v>4</v>
      </c>
      <c r="G45" s="34">
        <f t="shared" si="6"/>
        <v>26.72</v>
      </c>
      <c r="H45" s="37">
        <v>4</v>
      </c>
      <c r="I45" s="37">
        <v>10</v>
      </c>
      <c r="J45" s="34">
        <f t="shared" si="7"/>
        <v>96.86</v>
      </c>
      <c r="K45" s="4">
        <v>6</v>
      </c>
      <c r="L45" s="4">
        <v>9</v>
      </c>
      <c r="M45" s="3">
        <f t="shared" si="8"/>
        <v>135.26999999999998</v>
      </c>
      <c r="N45" s="3">
        <f t="shared" si="4"/>
        <v>350.7</v>
      </c>
      <c r="O45" s="60">
        <v>15.03</v>
      </c>
      <c r="P45" s="61">
        <v>39.82</v>
      </c>
      <c r="Q45" s="49">
        <v>0</v>
      </c>
      <c r="R45" s="71"/>
      <c r="S45" s="49"/>
      <c r="T45" s="78"/>
      <c r="U45" s="78"/>
      <c r="V45" s="78"/>
      <c r="W45" s="78"/>
      <c r="X45" s="78"/>
      <c r="Y45" s="49">
        <v>339862</v>
      </c>
      <c r="Z45" s="49">
        <v>130</v>
      </c>
      <c r="AA45" s="49"/>
      <c r="AB45" s="49"/>
      <c r="AC45" s="76"/>
      <c r="AD45" s="49">
        <v>25</v>
      </c>
      <c r="AE45" s="49">
        <v>450</v>
      </c>
      <c r="AF45" s="200"/>
      <c r="AG45" s="201"/>
      <c r="AH45" s="201"/>
      <c r="AI45" s="201"/>
      <c r="AJ45" s="201"/>
      <c r="AK45" s="202"/>
    </row>
    <row r="46" spans="1:37" ht="12.75" customHeight="1">
      <c r="A46" s="118">
        <v>43881</v>
      </c>
      <c r="B46" s="4">
        <v>10</v>
      </c>
      <c r="C46" s="4">
        <v>6</v>
      </c>
      <c r="D46" s="34">
        <f t="shared" si="5"/>
        <v>210.42</v>
      </c>
      <c r="E46" s="37">
        <v>1</v>
      </c>
      <c r="F46" s="37">
        <v>4</v>
      </c>
      <c r="G46" s="34">
        <f t="shared" si="6"/>
        <v>26.72</v>
      </c>
      <c r="H46" s="37">
        <v>5</v>
      </c>
      <c r="I46" s="37">
        <v>9</v>
      </c>
      <c r="J46" s="34">
        <f t="shared" si="7"/>
        <v>115.22999999999999</v>
      </c>
      <c r="K46" s="4">
        <v>9</v>
      </c>
      <c r="L46" s="4">
        <v>0</v>
      </c>
      <c r="M46" s="3">
        <f t="shared" si="8"/>
        <v>180.35999999999999</v>
      </c>
      <c r="N46" s="3">
        <f>D46+G46+J46</f>
        <v>352.37</v>
      </c>
      <c r="O46" s="60">
        <v>18.37</v>
      </c>
      <c r="P46" s="61">
        <v>45.09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430</v>
      </c>
      <c r="AF46" s="200" t="s">
        <v>154</v>
      </c>
      <c r="AG46" s="201"/>
      <c r="AH46" s="201"/>
      <c r="AI46" s="201"/>
      <c r="AJ46" s="201"/>
      <c r="AK46" s="202"/>
    </row>
    <row r="47" spans="1:37" ht="12.75" customHeight="1">
      <c r="A47" s="118">
        <v>43882</v>
      </c>
      <c r="B47" s="4">
        <v>10</v>
      </c>
      <c r="C47" s="4">
        <v>6</v>
      </c>
      <c r="D47" s="34">
        <f t="shared" si="5"/>
        <v>210.42</v>
      </c>
      <c r="E47" s="37">
        <v>1</v>
      </c>
      <c r="F47" s="37">
        <v>4</v>
      </c>
      <c r="G47" s="34">
        <f t="shared" si="6"/>
        <v>26.72</v>
      </c>
      <c r="H47" s="37">
        <v>6</v>
      </c>
      <c r="I47" s="37">
        <v>2</v>
      </c>
      <c r="J47" s="34">
        <f t="shared" si="7"/>
        <v>123.58</v>
      </c>
      <c r="K47" s="4">
        <v>12</v>
      </c>
      <c r="L47" s="4">
        <v>0</v>
      </c>
      <c r="M47" s="3">
        <f t="shared" si="8"/>
        <v>240.48</v>
      </c>
      <c r="N47" s="3">
        <f t="shared" si="4"/>
        <v>360.71999999999997</v>
      </c>
      <c r="O47" s="60">
        <v>8.35</v>
      </c>
      <c r="P47" s="61">
        <v>60.12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430</v>
      </c>
      <c r="AF47" s="200"/>
      <c r="AG47" s="201"/>
      <c r="AH47" s="201"/>
      <c r="AI47" s="201"/>
      <c r="AJ47" s="201"/>
      <c r="AK47" s="202"/>
    </row>
    <row r="48" spans="1:37" ht="12.75" customHeight="1">
      <c r="A48" s="118">
        <v>43883</v>
      </c>
      <c r="B48" s="4">
        <v>10</v>
      </c>
      <c r="C48" s="4">
        <v>6</v>
      </c>
      <c r="D48" s="34">
        <f t="shared" si="5"/>
        <v>210.42</v>
      </c>
      <c r="E48" s="37">
        <v>1</v>
      </c>
      <c r="F48" s="37">
        <v>4</v>
      </c>
      <c r="G48" s="34">
        <f t="shared" si="6"/>
        <v>26.72</v>
      </c>
      <c r="H48" s="37">
        <v>6</v>
      </c>
      <c r="I48" s="37">
        <v>9</v>
      </c>
      <c r="J48" s="34">
        <f>(H48*12+I48)*1.67</f>
        <v>135.26999999999998</v>
      </c>
      <c r="K48" s="4">
        <v>14</v>
      </c>
      <c r="L48" s="4">
        <v>6</v>
      </c>
      <c r="M48" s="3">
        <f t="shared" si="8"/>
        <v>290.58</v>
      </c>
      <c r="N48" s="3">
        <f t="shared" si="4"/>
        <v>372.40999999999997</v>
      </c>
      <c r="O48" s="60">
        <v>11.69</v>
      </c>
      <c r="P48" s="61">
        <v>50.1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370</v>
      </c>
      <c r="AF48" s="200"/>
      <c r="AG48" s="201"/>
      <c r="AH48" s="201"/>
      <c r="AI48" s="201"/>
      <c r="AJ48" s="201"/>
      <c r="AK48" s="202"/>
    </row>
    <row r="49" spans="1:37" ht="12.75" customHeight="1">
      <c r="A49" s="118">
        <v>43884</v>
      </c>
      <c r="B49" s="4">
        <v>10</v>
      </c>
      <c r="C49" s="4">
        <v>6</v>
      </c>
      <c r="D49" s="34">
        <f t="shared" si="5"/>
        <v>210.42</v>
      </c>
      <c r="E49" s="37">
        <v>1</v>
      </c>
      <c r="F49" s="37">
        <v>4</v>
      </c>
      <c r="G49" s="34">
        <f t="shared" si="6"/>
        <v>26.72</v>
      </c>
      <c r="H49" s="37">
        <v>7</v>
      </c>
      <c r="I49" s="37">
        <v>9</v>
      </c>
      <c r="J49" s="34">
        <f t="shared" si="7"/>
        <v>155.31</v>
      </c>
      <c r="K49" s="4">
        <v>16</v>
      </c>
      <c r="L49" s="4">
        <v>0</v>
      </c>
      <c r="M49" s="3">
        <f t="shared" si="8"/>
        <v>320.64</v>
      </c>
      <c r="N49" s="3">
        <f t="shared" si="4"/>
        <v>392.45</v>
      </c>
      <c r="O49" s="60">
        <v>20.04</v>
      </c>
      <c r="P49" s="61">
        <v>30.06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25</v>
      </c>
      <c r="AE49" s="49">
        <v>400</v>
      </c>
      <c r="AF49" s="200"/>
      <c r="AG49" s="201"/>
      <c r="AH49" s="201"/>
      <c r="AI49" s="201"/>
      <c r="AJ49" s="201"/>
      <c r="AK49" s="202"/>
    </row>
    <row r="50" spans="1:37" ht="12.75" customHeight="1">
      <c r="A50" s="118">
        <v>43885</v>
      </c>
      <c r="B50" s="4">
        <v>1</v>
      </c>
      <c r="C50" s="4">
        <v>7</v>
      </c>
      <c r="D50" s="34">
        <f>(B50*12+C50)*1.67</f>
        <v>31.729999999999997</v>
      </c>
      <c r="E50" s="37">
        <v>1</v>
      </c>
      <c r="F50" s="37">
        <v>4</v>
      </c>
      <c r="G50" s="34">
        <f t="shared" si="6"/>
        <v>26.72</v>
      </c>
      <c r="H50" s="37">
        <v>8</v>
      </c>
      <c r="I50" s="37">
        <v>8</v>
      </c>
      <c r="J50" s="34">
        <f t="shared" si="7"/>
        <v>173.68</v>
      </c>
      <c r="K50" s="4">
        <v>11</v>
      </c>
      <c r="L50" s="4">
        <v>6</v>
      </c>
      <c r="M50" s="3">
        <f t="shared" si="8"/>
        <v>230.45999999999998</v>
      </c>
      <c r="N50" s="3">
        <f t="shared" si="4"/>
        <v>232.13</v>
      </c>
      <c r="O50" s="60">
        <v>18.37</v>
      </c>
      <c r="P50" s="61">
        <v>39.82</v>
      </c>
      <c r="Q50" s="49">
        <v>0</v>
      </c>
      <c r="R50" s="71">
        <v>43885</v>
      </c>
      <c r="S50" s="49">
        <v>2476456</v>
      </c>
      <c r="T50" s="78">
        <v>10</v>
      </c>
      <c r="U50" s="78">
        <v>5</v>
      </c>
      <c r="V50" s="78">
        <v>1</v>
      </c>
      <c r="W50" s="78">
        <v>7</v>
      </c>
      <c r="X50" s="78">
        <v>178</v>
      </c>
      <c r="Y50" s="49"/>
      <c r="Z50" s="49">
        <v>130</v>
      </c>
      <c r="AA50" s="49"/>
      <c r="AB50" s="49"/>
      <c r="AC50" s="76"/>
      <c r="AD50" s="49">
        <v>25</v>
      </c>
      <c r="AE50" s="49">
        <v>410</v>
      </c>
      <c r="AF50" s="200"/>
      <c r="AG50" s="201"/>
      <c r="AH50" s="201"/>
      <c r="AI50" s="201"/>
      <c r="AJ50" s="201"/>
      <c r="AK50" s="202"/>
    </row>
    <row r="51" spans="1:37" ht="12.75" customHeight="1">
      <c r="A51" s="118">
        <v>43886</v>
      </c>
      <c r="B51" s="4">
        <v>1</v>
      </c>
      <c r="C51" s="4">
        <v>7</v>
      </c>
      <c r="D51" s="34">
        <f t="shared" si="5"/>
        <v>31.729999999999997</v>
      </c>
      <c r="E51" s="37">
        <v>1</v>
      </c>
      <c r="F51" s="37">
        <v>4</v>
      </c>
      <c r="G51" s="34">
        <f t="shared" si="6"/>
        <v>26.72</v>
      </c>
      <c r="H51" s="37">
        <v>9</v>
      </c>
      <c r="I51" s="37">
        <v>6</v>
      </c>
      <c r="J51" s="34">
        <f t="shared" si="7"/>
        <v>190.38</v>
      </c>
      <c r="K51" s="4">
        <v>13</v>
      </c>
      <c r="L51" s="4">
        <v>3</v>
      </c>
      <c r="M51" s="3">
        <f>(K51*12+L51)*1.67</f>
        <v>265.52999999999997</v>
      </c>
      <c r="N51" s="3">
        <f t="shared" si="4"/>
        <v>248.82999999999998</v>
      </c>
      <c r="O51" s="60">
        <v>16.7</v>
      </c>
      <c r="P51" s="61">
        <v>35.07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390</v>
      </c>
      <c r="AF51" s="200"/>
      <c r="AG51" s="201"/>
      <c r="AH51" s="201"/>
      <c r="AI51" s="201"/>
      <c r="AJ51" s="201"/>
      <c r="AK51" s="202"/>
    </row>
    <row r="52" spans="1:37" ht="12.75" customHeight="1">
      <c r="A52" s="118">
        <v>43887</v>
      </c>
      <c r="B52" s="4">
        <v>1</v>
      </c>
      <c r="C52" s="4">
        <v>7</v>
      </c>
      <c r="D52" s="34">
        <f t="shared" si="5"/>
        <v>31.729999999999997</v>
      </c>
      <c r="E52" s="37">
        <v>1</v>
      </c>
      <c r="F52" s="37">
        <v>4</v>
      </c>
      <c r="G52" s="34">
        <f t="shared" si="6"/>
        <v>26.72</v>
      </c>
      <c r="H52" s="37">
        <v>10</v>
      </c>
      <c r="I52" s="37">
        <v>2</v>
      </c>
      <c r="J52" s="34">
        <f t="shared" si="7"/>
        <v>203.73999999999998</v>
      </c>
      <c r="K52" s="4">
        <v>8</v>
      </c>
      <c r="L52" s="4">
        <v>5</v>
      </c>
      <c r="M52" s="3">
        <f t="shared" si="8"/>
        <v>168.67</v>
      </c>
      <c r="N52" s="3">
        <f t="shared" si="4"/>
        <v>262.19</v>
      </c>
      <c r="O52" s="60">
        <v>13.36</v>
      </c>
      <c r="P52" s="61">
        <v>33.14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385</v>
      </c>
      <c r="AF52" s="200"/>
      <c r="AG52" s="201"/>
      <c r="AH52" s="201"/>
      <c r="AI52" s="201"/>
      <c r="AJ52" s="201"/>
      <c r="AK52" s="202"/>
    </row>
    <row r="53" spans="1:37" ht="12.75" customHeight="1">
      <c r="A53" s="118">
        <v>43888</v>
      </c>
      <c r="B53" s="4">
        <v>1</v>
      </c>
      <c r="C53" s="4">
        <v>7</v>
      </c>
      <c r="D53" s="34">
        <f t="shared" si="5"/>
        <v>31.729999999999997</v>
      </c>
      <c r="E53" s="37">
        <v>1</v>
      </c>
      <c r="F53" s="37">
        <v>4</v>
      </c>
      <c r="G53" s="34">
        <f t="shared" si="6"/>
        <v>26.72</v>
      </c>
      <c r="H53" s="37">
        <v>10</v>
      </c>
      <c r="I53" s="37">
        <v>2</v>
      </c>
      <c r="J53" s="34">
        <f t="shared" si="7"/>
        <v>203.73999999999998</v>
      </c>
      <c r="K53" s="4">
        <v>8</v>
      </c>
      <c r="L53" s="4">
        <v>5</v>
      </c>
      <c r="M53" s="3">
        <f t="shared" si="8"/>
        <v>168.67</v>
      </c>
      <c r="N53" s="3">
        <f t="shared" si="4"/>
        <v>262.19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300</v>
      </c>
      <c r="AF53" s="200" t="s">
        <v>155</v>
      </c>
      <c r="AG53" s="201"/>
      <c r="AH53" s="201"/>
      <c r="AI53" s="201"/>
      <c r="AJ53" s="201"/>
      <c r="AK53" s="202"/>
    </row>
    <row r="54" spans="1:37" ht="12.75" customHeight="1">
      <c r="A54" s="118">
        <v>43889</v>
      </c>
      <c r="B54" s="4">
        <v>1</v>
      </c>
      <c r="C54" s="4">
        <v>7</v>
      </c>
      <c r="D54" s="34">
        <f t="shared" si="5"/>
        <v>31.729999999999997</v>
      </c>
      <c r="E54" s="37">
        <v>1</v>
      </c>
      <c r="F54" s="37">
        <v>4</v>
      </c>
      <c r="G54" s="34">
        <f t="shared" si="6"/>
        <v>26.72</v>
      </c>
      <c r="H54" s="37">
        <v>10</v>
      </c>
      <c r="I54" s="37">
        <v>2</v>
      </c>
      <c r="J54" s="34">
        <f t="shared" si="7"/>
        <v>203.73999999999998</v>
      </c>
      <c r="K54" s="4">
        <v>8</v>
      </c>
      <c r="L54" s="4">
        <v>5</v>
      </c>
      <c r="M54" s="3">
        <f t="shared" si="8"/>
        <v>168.67</v>
      </c>
      <c r="N54" s="3">
        <f t="shared" si="4"/>
        <v>262.19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25</v>
      </c>
      <c r="AE54" s="49">
        <v>300</v>
      </c>
      <c r="AF54" s="200"/>
      <c r="AG54" s="201"/>
      <c r="AH54" s="201"/>
      <c r="AI54" s="201"/>
      <c r="AJ54" s="201"/>
      <c r="AK54" s="202"/>
    </row>
    <row r="55" spans="1:37" ht="12.75" customHeight="1">
      <c r="A55" s="118">
        <v>43890</v>
      </c>
      <c r="B55" s="4">
        <v>1</v>
      </c>
      <c r="C55" s="4">
        <v>7</v>
      </c>
      <c r="D55" s="34">
        <f>(B55*12+C55)*1.67</f>
        <v>31.729999999999997</v>
      </c>
      <c r="E55" s="37">
        <v>1</v>
      </c>
      <c r="F55" s="37">
        <v>4</v>
      </c>
      <c r="G55" s="34">
        <f t="shared" si="6"/>
        <v>26.72</v>
      </c>
      <c r="H55" s="37">
        <v>10</v>
      </c>
      <c r="I55" s="37">
        <v>2</v>
      </c>
      <c r="J55" s="34">
        <f t="shared" si="7"/>
        <v>203.73999999999998</v>
      </c>
      <c r="K55" s="4">
        <v>8</v>
      </c>
      <c r="L55" s="4">
        <v>5</v>
      </c>
      <c r="M55" s="3">
        <f t="shared" si="8"/>
        <v>168.67</v>
      </c>
      <c r="N55" s="3">
        <f t="shared" si="4"/>
        <v>262.19</v>
      </c>
      <c r="O55" s="60">
        <v>0</v>
      </c>
      <c r="P55" s="61">
        <v>0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150</v>
      </c>
      <c r="AF55" s="200"/>
      <c r="AG55" s="201"/>
      <c r="AH55" s="201"/>
      <c r="AI55" s="201"/>
      <c r="AJ55" s="201"/>
      <c r="AK55" s="202"/>
    </row>
    <row r="56" spans="1:37" ht="12.75" customHeight="1">
      <c r="A56" s="118"/>
      <c r="B56" s="4"/>
      <c r="C56" s="4"/>
      <c r="D56" s="34">
        <f t="shared" si="5"/>
        <v>0</v>
      </c>
      <c r="E56" s="37"/>
      <c r="F56" s="37"/>
      <c r="G56" s="34">
        <f t="shared" si="6"/>
        <v>0</v>
      </c>
      <c r="H56" s="37"/>
      <c r="I56" s="37"/>
      <c r="J56" s="34">
        <f t="shared" si="7"/>
        <v>0</v>
      </c>
      <c r="K56" s="4"/>
      <c r="L56" s="4"/>
      <c r="M56" s="3">
        <f t="shared" si="8"/>
        <v>0</v>
      </c>
      <c r="N56" s="3">
        <f t="shared" si="4"/>
        <v>0</v>
      </c>
      <c r="O56" s="60"/>
      <c r="P56" s="61"/>
      <c r="Q56" s="49"/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/>
      <c r="AE56" s="49"/>
      <c r="AF56" s="200"/>
      <c r="AG56" s="201"/>
      <c r="AH56" s="201"/>
      <c r="AI56" s="201"/>
      <c r="AJ56" s="201"/>
      <c r="AK56" s="202"/>
    </row>
    <row r="57" spans="1:37" ht="12.75" customHeight="1">
      <c r="A57" s="118"/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/>
      <c r="P59" s="46"/>
      <c r="Q59" s="47"/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zoomScale="80" zoomScaleNormal="80" workbookViewId="0">
      <selection activeCell="C8" sqref="C8:F8"/>
    </sheetView>
  </sheetViews>
  <sheetFormatPr defaultColWidth="10.25" defaultRowHeight="14.25"/>
  <cols>
    <col min="1" max="1" width="11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1" width="3.625" style="1" customWidth="1"/>
    <col min="12" max="12" width="4.625" style="1" customWidth="1"/>
    <col min="13" max="13" width="7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156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2019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48"/>
      <c r="AG25" s="148"/>
      <c r="AH25" s="148"/>
      <c r="AI25" s="148"/>
      <c r="AJ25" s="148"/>
      <c r="AK25" s="149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118">
        <v>43891</v>
      </c>
      <c r="B27" s="4">
        <v>1</v>
      </c>
      <c r="C27" s="34">
        <v>7</v>
      </c>
      <c r="D27" s="4">
        <f>(B27*12+C27)*1.67</f>
        <v>31.729999999999997</v>
      </c>
      <c r="E27" s="4">
        <v>1</v>
      </c>
      <c r="F27" s="34">
        <v>4</v>
      </c>
      <c r="G27" s="48">
        <f>(E27*12+F27)*1.67</f>
        <v>26.72</v>
      </c>
      <c r="H27" s="4">
        <v>10</v>
      </c>
      <c r="I27" s="3">
        <v>2</v>
      </c>
      <c r="J27" s="3">
        <f>(H27*12+I27)*1.67</f>
        <v>203.73999999999998</v>
      </c>
      <c r="K27" s="52">
        <v>8</v>
      </c>
      <c r="L27" s="61">
        <v>5</v>
      </c>
      <c r="M27" s="49">
        <f>(K27*12+L27)*1.67</f>
        <v>168.67</v>
      </c>
      <c r="N27" s="103">
        <f>D27+G27+J27</f>
        <v>262.19</v>
      </c>
      <c r="O27" s="52">
        <v>0</v>
      </c>
      <c r="P27" s="77">
        <v>0</v>
      </c>
      <c r="Q27" s="77">
        <v>0</v>
      </c>
      <c r="R27" s="108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100</v>
      </c>
      <c r="AF27" s="200"/>
      <c r="AG27" s="201"/>
      <c r="AH27" s="201"/>
      <c r="AI27" s="201"/>
      <c r="AJ27" s="201"/>
      <c r="AK27" s="202"/>
    </row>
    <row r="28" spans="1:37" ht="12.75" customHeight="1">
      <c r="A28" s="118">
        <v>43892</v>
      </c>
      <c r="B28" s="4"/>
      <c r="C28" s="4"/>
      <c r="D28" s="34">
        <f t="shared" ref="D28:D41" si="0">(B28*12+C28)*1.67</f>
        <v>0</v>
      </c>
      <c r="E28" s="4"/>
      <c r="F28" s="4"/>
      <c r="G28" s="34">
        <f t="shared" ref="G28:G41" si="1">(E28*12+F28)*1.67</f>
        <v>0</v>
      </c>
      <c r="H28" s="4"/>
      <c r="I28" s="4"/>
      <c r="J28" s="34">
        <f t="shared" ref="J28:J41" si="2">(H28*12+I28)*1.67</f>
        <v>0</v>
      </c>
      <c r="K28" s="48"/>
      <c r="L28" s="4"/>
      <c r="M28" s="3">
        <f t="shared" ref="M28:M41" si="3">(K28*12+L28)*1.67</f>
        <v>0</v>
      </c>
      <c r="N28" s="3">
        <f t="shared" ref="N28:N57" si="4">D28+G28+J28</f>
        <v>0</v>
      </c>
      <c r="O28" s="60"/>
      <c r="P28" s="61"/>
      <c r="Q28" s="49"/>
      <c r="R28" s="72"/>
      <c r="S28" s="52"/>
      <c r="T28" s="77"/>
      <c r="U28" s="77"/>
      <c r="V28" s="77"/>
      <c r="W28" s="77"/>
      <c r="X28" s="77"/>
      <c r="Y28" s="52"/>
      <c r="Z28" s="52"/>
      <c r="AA28" s="52"/>
      <c r="AB28" s="52"/>
      <c r="AC28" s="76"/>
      <c r="AD28" s="52"/>
      <c r="AE28" s="52"/>
      <c r="AF28" s="200"/>
      <c r="AG28" s="201"/>
      <c r="AH28" s="201"/>
      <c r="AI28" s="201"/>
      <c r="AJ28" s="201"/>
      <c r="AK28" s="202"/>
    </row>
    <row r="29" spans="1:37" ht="12.75" customHeight="1">
      <c r="A29" s="118">
        <v>43893</v>
      </c>
      <c r="B29" s="36"/>
      <c r="C29" s="36"/>
      <c r="D29" s="34">
        <f t="shared" si="0"/>
        <v>0</v>
      </c>
      <c r="E29" s="37"/>
      <c r="F29" s="37"/>
      <c r="G29" s="34">
        <f t="shared" si="1"/>
        <v>0</v>
      </c>
      <c r="H29" s="37"/>
      <c r="I29" s="37"/>
      <c r="J29" s="34">
        <f t="shared" si="2"/>
        <v>0</v>
      </c>
      <c r="K29" s="4"/>
      <c r="L29" s="4"/>
      <c r="M29" s="3">
        <f>(K29*12+L29)*1.67</f>
        <v>0</v>
      </c>
      <c r="N29" s="3">
        <f t="shared" si="4"/>
        <v>0</v>
      </c>
      <c r="O29" s="60"/>
      <c r="P29" s="61"/>
      <c r="Q29" s="49"/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/>
      <c r="AE29" s="49"/>
      <c r="AF29" s="200"/>
      <c r="AG29" s="201"/>
      <c r="AH29" s="201"/>
      <c r="AI29" s="201"/>
      <c r="AJ29" s="201"/>
      <c r="AK29" s="202"/>
    </row>
    <row r="30" spans="1:37" ht="12.75" customHeight="1">
      <c r="A30" s="118">
        <v>43894</v>
      </c>
      <c r="B30" s="36"/>
      <c r="C30" s="36"/>
      <c r="D30" s="34">
        <f t="shared" si="0"/>
        <v>0</v>
      </c>
      <c r="E30" s="37"/>
      <c r="F30" s="37"/>
      <c r="G30" s="34">
        <f t="shared" si="1"/>
        <v>0</v>
      </c>
      <c r="H30" s="37"/>
      <c r="I30" s="37"/>
      <c r="J30" s="34">
        <f t="shared" si="2"/>
        <v>0</v>
      </c>
      <c r="K30" s="4"/>
      <c r="L30" s="4"/>
      <c r="M30" s="3">
        <f t="shared" si="3"/>
        <v>0</v>
      </c>
      <c r="N30" s="3">
        <f t="shared" si="4"/>
        <v>0</v>
      </c>
      <c r="O30" s="60"/>
      <c r="P30" s="143"/>
      <c r="Q30" s="49"/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/>
      <c r="AE30" s="49"/>
      <c r="AF30" s="200"/>
      <c r="AG30" s="201"/>
      <c r="AH30" s="201"/>
      <c r="AI30" s="201"/>
      <c r="AJ30" s="201"/>
      <c r="AK30" s="202"/>
    </row>
    <row r="31" spans="1:37" ht="12.75" customHeight="1">
      <c r="A31" s="118">
        <v>43895</v>
      </c>
      <c r="B31" s="36"/>
      <c r="C31" s="36"/>
      <c r="D31" s="34">
        <f t="shared" si="0"/>
        <v>0</v>
      </c>
      <c r="E31" s="37"/>
      <c r="F31" s="37"/>
      <c r="G31" s="34">
        <f t="shared" si="1"/>
        <v>0</v>
      </c>
      <c r="H31" s="37"/>
      <c r="I31" s="37"/>
      <c r="J31" s="34">
        <f t="shared" si="2"/>
        <v>0</v>
      </c>
      <c r="K31" s="4"/>
      <c r="L31" s="4"/>
      <c r="M31" s="3">
        <f>(K31*12+L31)*1.67</f>
        <v>0</v>
      </c>
      <c r="N31" s="3">
        <f t="shared" si="4"/>
        <v>0</v>
      </c>
      <c r="O31" s="60"/>
      <c r="P31" s="61"/>
      <c r="Q31" s="49"/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/>
      <c r="AE31" s="49"/>
      <c r="AF31" s="203"/>
      <c r="AG31" s="204"/>
      <c r="AH31" s="204"/>
      <c r="AI31" s="204"/>
      <c r="AJ31" s="204"/>
      <c r="AK31" s="205"/>
    </row>
    <row r="32" spans="1:37" ht="12.75" customHeight="1">
      <c r="A32" s="118">
        <v>43896</v>
      </c>
      <c r="B32" s="36"/>
      <c r="C32" s="36"/>
      <c r="D32" s="34">
        <f t="shared" si="0"/>
        <v>0</v>
      </c>
      <c r="E32" s="37"/>
      <c r="F32" s="37"/>
      <c r="G32" s="34">
        <f t="shared" si="1"/>
        <v>0</v>
      </c>
      <c r="H32" s="4"/>
      <c r="I32" s="37"/>
      <c r="J32" s="34">
        <f t="shared" si="2"/>
        <v>0</v>
      </c>
      <c r="K32" s="4"/>
      <c r="L32" s="4"/>
      <c r="M32" s="3">
        <f t="shared" si="3"/>
        <v>0</v>
      </c>
      <c r="N32" s="3">
        <f t="shared" si="4"/>
        <v>0</v>
      </c>
      <c r="O32" s="60"/>
      <c r="P32" s="61"/>
      <c r="Q32" s="49"/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/>
      <c r="AE32" s="49"/>
      <c r="AF32" s="203"/>
      <c r="AG32" s="204"/>
      <c r="AH32" s="204"/>
      <c r="AI32" s="204"/>
      <c r="AJ32" s="204"/>
      <c r="AK32" s="205"/>
    </row>
    <row r="33" spans="1:37" ht="12.75" customHeight="1">
      <c r="A33" s="118">
        <v>43897</v>
      </c>
      <c r="B33" s="4"/>
      <c r="C33" s="4"/>
      <c r="D33" s="34">
        <f t="shared" si="0"/>
        <v>0</v>
      </c>
      <c r="E33" s="37"/>
      <c r="F33" s="37"/>
      <c r="G33" s="34">
        <f t="shared" si="1"/>
        <v>0</v>
      </c>
      <c r="H33" s="37"/>
      <c r="I33" s="37"/>
      <c r="J33" s="34">
        <f t="shared" si="2"/>
        <v>0</v>
      </c>
      <c r="K33" s="4"/>
      <c r="L33" s="4"/>
      <c r="M33" s="3">
        <f>(K33*12+L33)*1.67</f>
        <v>0</v>
      </c>
      <c r="N33" s="3">
        <f t="shared" si="4"/>
        <v>0</v>
      </c>
      <c r="O33" s="60"/>
      <c r="P33" s="61"/>
      <c r="Q33" s="49"/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/>
      <c r="AE33" s="49"/>
      <c r="AF33" s="203"/>
      <c r="AG33" s="204"/>
      <c r="AH33" s="204"/>
      <c r="AI33" s="204"/>
      <c r="AJ33" s="204"/>
      <c r="AK33" s="205"/>
    </row>
    <row r="34" spans="1:37" ht="12.75" customHeight="1">
      <c r="A34" s="118">
        <v>43898</v>
      </c>
      <c r="B34" s="4"/>
      <c r="C34" s="4"/>
      <c r="D34" s="34">
        <f t="shared" si="0"/>
        <v>0</v>
      </c>
      <c r="E34" s="37"/>
      <c r="F34" s="37"/>
      <c r="G34" s="34">
        <f t="shared" si="1"/>
        <v>0</v>
      </c>
      <c r="H34" s="37"/>
      <c r="I34" s="37"/>
      <c r="J34" s="34">
        <f t="shared" si="2"/>
        <v>0</v>
      </c>
      <c r="K34" s="4"/>
      <c r="L34" s="4"/>
      <c r="M34" s="3">
        <f t="shared" si="3"/>
        <v>0</v>
      </c>
      <c r="N34" s="3">
        <f t="shared" si="4"/>
        <v>0</v>
      </c>
      <c r="O34" s="60"/>
      <c r="P34" s="61"/>
      <c r="Q34" s="49"/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/>
      <c r="AE34" s="49"/>
      <c r="AF34" s="203"/>
      <c r="AG34" s="204"/>
      <c r="AH34" s="204"/>
      <c r="AI34" s="204"/>
      <c r="AJ34" s="204"/>
      <c r="AK34" s="205"/>
    </row>
    <row r="35" spans="1:37" ht="12.75" customHeight="1">
      <c r="A35" s="118">
        <v>43899</v>
      </c>
      <c r="B35" s="4"/>
      <c r="C35" s="4"/>
      <c r="D35" s="34">
        <f t="shared" si="0"/>
        <v>0</v>
      </c>
      <c r="E35" s="37"/>
      <c r="F35" s="37"/>
      <c r="G35" s="34">
        <f t="shared" si="1"/>
        <v>0</v>
      </c>
      <c r="H35" s="37"/>
      <c r="I35" s="37"/>
      <c r="J35" s="34">
        <f t="shared" si="2"/>
        <v>0</v>
      </c>
      <c r="K35" s="4"/>
      <c r="L35" s="4"/>
      <c r="M35" s="3">
        <f t="shared" si="3"/>
        <v>0</v>
      </c>
      <c r="N35" s="3">
        <f t="shared" si="4"/>
        <v>0</v>
      </c>
      <c r="O35" s="60"/>
      <c r="P35" s="61"/>
      <c r="Q35" s="49"/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/>
      <c r="AE35" s="49"/>
      <c r="AF35" s="200"/>
      <c r="AG35" s="201"/>
      <c r="AH35" s="201"/>
      <c r="AI35" s="201"/>
      <c r="AJ35" s="201"/>
      <c r="AK35" s="202"/>
    </row>
    <row r="36" spans="1:37" ht="12.75" customHeight="1">
      <c r="A36" s="118">
        <v>43900</v>
      </c>
      <c r="B36" s="4"/>
      <c r="C36" s="4"/>
      <c r="D36" s="34">
        <f t="shared" si="0"/>
        <v>0</v>
      </c>
      <c r="E36" s="37"/>
      <c r="F36" s="37"/>
      <c r="G36" s="34">
        <f t="shared" si="1"/>
        <v>0</v>
      </c>
      <c r="H36" s="37"/>
      <c r="I36" s="37"/>
      <c r="J36" s="34">
        <f t="shared" si="2"/>
        <v>0</v>
      </c>
      <c r="K36" s="4"/>
      <c r="L36" s="4"/>
      <c r="M36" s="3">
        <f t="shared" si="3"/>
        <v>0</v>
      </c>
      <c r="N36" s="3">
        <f t="shared" si="4"/>
        <v>0</v>
      </c>
      <c r="O36" s="60"/>
      <c r="P36" s="61"/>
      <c r="Q36" s="49"/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/>
      <c r="AE36" s="49"/>
      <c r="AF36" s="200"/>
      <c r="AG36" s="201"/>
      <c r="AH36" s="201"/>
      <c r="AI36" s="201"/>
      <c r="AJ36" s="201"/>
      <c r="AK36" s="202"/>
    </row>
    <row r="37" spans="1:37" ht="12.75" customHeight="1">
      <c r="A37" s="118">
        <v>43901</v>
      </c>
      <c r="B37" s="4"/>
      <c r="C37" s="4"/>
      <c r="D37" s="34">
        <f t="shared" si="0"/>
        <v>0</v>
      </c>
      <c r="E37" s="37"/>
      <c r="F37" s="37"/>
      <c r="G37" s="34">
        <f t="shared" si="1"/>
        <v>0</v>
      </c>
      <c r="H37" s="37"/>
      <c r="I37" s="37"/>
      <c r="J37" s="34">
        <f t="shared" si="2"/>
        <v>0</v>
      </c>
      <c r="K37" s="4"/>
      <c r="L37" s="4"/>
      <c r="M37" s="3">
        <f t="shared" si="3"/>
        <v>0</v>
      </c>
      <c r="N37" s="3">
        <f t="shared" si="4"/>
        <v>0</v>
      </c>
      <c r="O37" s="60"/>
      <c r="P37" s="61"/>
      <c r="Q37" s="49"/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/>
      <c r="AE37" s="49"/>
      <c r="AF37" s="200"/>
      <c r="AG37" s="201"/>
      <c r="AH37" s="201"/>
      <c r="AI37" s="201"/>
      <c r="AJ37" s="201"/>
      <c r="AK37" s="202"/>
    </row>
    <row r="38" spans="1:37" ht="12.75" customHeight="1">
      <c r="A38" s="118">
        <v>43902</v>
      </c>
      <c r="B38" s="4"/>
      <c r="C38" s="4"/>
      <c r="D38" s="34">
        <f t="shared" si="0"/>
        <v>0</v>
      </c>
      <c r="E38" s="37"/>
      <c r="F38" s="37"/>
      <c r="G38" s="34">
        <f t="shared" si="1"/>
        <v>0</v>
      </c>
      <c r="H38" s="37"/>
      <c r="I38" s="37"/>
      <c r="J38" s="34">
        <f t="shared" si="2"/>
        <v>0</v>
      </c>
      <c r="K38" s="4"/>
      <c r="L38" s="4"/>
      <c r="M38" s="3">
        <f t="shared" si="3"/>
        <v>0</v>
      </c>
      <c r="N38" s="3">
        <f t="shared" si="4"/>
        <v>0</v>
      </c>
      <c r="O38" s="60"/>
      <c r="P38" s="61"/>
      <c r="Q38" s="49"/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/>
      <c r="AE38" s="49"/>
      <c r="AF38" s="200"/>
      <c r="AG38" s="201"/>
      <c r="AH38" s="201"/>
      <c r="AI38" s="201"/>
      <c r="AJ38" s="201"/>
      <c r="AK38" s="202"/>
    </row>
    <row r="39" spans="1:37" ht="12.75" customHeight="1">
      <c r="A39" s="118">
        <v>43903</v>
      </c>
      <c r="B39" s="4"/>
      <c r="C39" s="4"/>
      <c r="D39" s="34">
        <f t="shared" si="0"/>
        <v>0</v>
      </c>
      <c r="E39" s="37"/>
      <c r="F39" s="37"/>
      <c r="G39" s="34">
        <f t="shared" si="1"/>
        <v>0</v>
      </c>
      <c r="H39" s="37"/>
      <c r="I39" s="37"/>
      <c r="J39" s="34">
        <f t="shared" si="2"/>
        <v>0</v>
      </c>
      <c r="K39" s="4"/>
      <c r="L39" s="4"/>
      <c r="M39" s="3">
        <f t="shared" si="3"/>
        <v>0</v>
      </c>
      <c r="N39" s="3">
        <f t="shared" si="4"/>
        <v>0</v>
      </c>
      <c r="O39" s="60"/>
      <c r="P39" s="61"/>
      <c r="Q39" s="49"/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/>
      <c r="AE39" s="49"/>
      <c r="AF39" s="200"/>
      <c r="AG39" s="201"/>
      <c r="AH39" s="201"/>
      <c r="AI39" s="201"/>
      <c r="AJ39" s="201"/>
      <c r="AK39" s="202"/>
    </row>
    <row r="40" spans="1:37" ht="12.75" customHeight="1">
      <c r="A40" s="118">
        <v>43904</v>
      </c>
      <c r="B40" s="4"/>
      <c r="C40" s="4"/>
      <c r="D40" s="34">
        <f t="shared" si="0"/>
        <v>0</v>
      </c>
      <c r="E40" s="37"/>
      <c r="F40" s="37"/>
      <c r="G40" s="34">
        <f t="shared" si="1"/>
        <v>0</v>
      </c>
      <c r="H40" s="37"/>
      <c r="I40" s="37"/>
      <c r="J40" s="34">
        <f t="shared" si="2"/>
        <v>0</v>
      </c>
      <c r="K40" s="4"/>
      <c r="L40" s="4"/>
      <c r="M40" s="3">
        <f t="shared" si="3"/>
        <v>0</v>
      </c>
      <c r="N40" s="3">
        <f t="shared" si="4"/>
        <v>0</v>
      </c>
      <c r="O40" s="60"/>
      <c r="P40" s="61"/>
      <c r="Q40" s="49"/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/>
      <c r="AE40" s="49"/>
      <c r="AF40" s="200"/>
      <c r="AG40" s="201"/>
      <c r="AH40" s="201"/>
      <c r="AI40" s="201"/>
      <c r="AJ40" s="201"/>
      <c r="AK40" s="202"/>
    </row>
    <row r="41" spans="1:37" ht="12.75" customHeight="1">
      <c r="A41" s="118">
        <v>43905</v>
      </c>
      <c r="B41" s="4"/>
      <c r="C41" s="4"/>
      <c r="D41" s="34">
        <f t="shared" si="0"/>
        <v>0</v>
      </c>
      <c r="E41" s="37"/>
      <c r="F41" s="37"/>
      <c r="G41" s="34">
        <f t="shared" si="1"/>
        <v>0</v>
      </c>
      <c r="H41" s="37"/>
      <c r="I41" s="37"/>
      <c r="J41" s="34">
        <f t="shared" si="2"/>
        <v>0</v>
      </c>
      <c r="K41" s="4"/>
      <c r="L41" s="4"/>
      <c r="M41" s="3">
        <f t="shared" si="3"/>
        <v>0</v>
      </c>
      <c r="N41" s="3">
        <f t="shared" si="4"/>
        <v>0</v>
      </c>
      <c r="O41" s="60"/>
      <c r="P41" s="61"/>
      <c r="Q41" s="49"/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/>
      <c r="AE41" s="49"/>
      <c r="AF41" s="200"/>
      <c r="AG41" s="201"/>
      <c r="AH41" s="201"/>
      <c r="AI41" s="201"/>
      <c r="AJ41" s="201"/>
      <c r="AK41" s="202"/>
    </row>
    <row r="42" spans="1:37" ht="12.75" customHeight="1">
      <c r="A42" s="118">
        <v>43906</v>
      </c>
      <c r="B42" s="4"/>
      <c r="C42" s="4"/>
      <c r="D42" s="34">
        <f>(B42*12+C42)*1.67</f>
        <v>0</v>
      </c>
      <c r="E42" s="37"/>
      <c r="F42" s="37"/>
      <c r="G42" s="34">
        <f>(E42*12+F42)*1.67</f>
        <v>0</v>
      </c>
      <c r="H42" s="37"/>
      <c r="I42" s="37"/>
      <c r="J42" s="34">
        <f>(H42*12+I42)*1.67</f>
        <v>0</v>
      </c>
      <c r="K42" s="4"/>
      <c r="L42" s="4"/>
      <c r="M42" s="3">
        <f>(K42*12+L42)*1.67</f>
        <v>0</v>
      </c>
      <c r="N42" s="3">
        <f t="shared" si="4"/>
        <v>0</v>
      </c>
      <c r="O42" s="60"/>
      <c r="P42" s="61"/>
      <c r="Q42" s="49"/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/>
      <c r="AE42" s="49"/>
      <c r="AF42" s="200"/>
      <c r="AG42" s="201"/>
      <c r="AH42" s="201"/>
      <c r="AI42" s="201"/>
      <c r="AJ42" s="201"/>
      <c r="AK42" s="202"/>
    </row>
    <row r="43" spans="1:37" ht="12.75" customHeight="1">
      <c r="A43" s="118">
        <v>43907</v>
      </c>
      <c r="B43" s="4"/>
      <c r="C43" s="4"/>
      <c r="D43" s="34">
        <f t="shared" ref="D43:D57" si="5">(B43*12+C43)*1.67</f>
        <v>0</v>
      </c>
      <c r="E43" s="37"/>
      <c r="F43" s="37"/>
      <c r="G43" s="34">
        <f t="shared" ref="G43:G57" si="6">(E43*12+F43)*1.67</f>
        <v>0</v>
      </c>
      <c r="H43" s="37"/>
      <c r="I43" s="37"/>
      <c r="J43" s="34">
        <f t="shared" ref="J43:J57" si="7">(H43*12+I43)*1.67</f>
        <v>0</v>
      </c>
      <c r="K43" s="4"/>
      <c r="L43" s="4"/>
      <c r="M43" s="3">
        <f t="shared" ref="M43:M57" si="8">(K43*12+L43)*1.67</f>
        <v>0</v>
      </c>
      <c r="N43" s="3">
        <f t="shared" si="4"/>
        <v>0</v>
      </c>
      <c r="O43" s="60"/>
      <c r="P43" s="61"/>
      <c r="Q43" s="49"/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/>
      <c r="AE43" s="49"/>
      <c r="AF43" s="200"/>
      <c r="AG43" s="201"/>
      <c r="AH43" s="201"/>
      <c r="AI43" s="201"/>
      <c r="AJ43" s="201"/>
      <c r="AK43" s="202"/>
    </row>
    <row r="44" spans="1:37" ht="12.75" customHeight="1">
      <c r="A44" s="118">
        <v>43908</v>
      </c>
      <c r="B44" s="4"/>
      <c r="C44" s="4"/>
      <c r="D44" s="34">
        <f t="shared" si="5"/>
        <v>0</v>
      </c>
      <c r="E44" s="37"/>
      <c r="F44" s="37"/>
      <c r="G44" s="34">
        <f t="shared" si="6"/>
        <v>0</v>
      </c>
      <c r="H44" s="37"/>
      <c r="I44" s="37"/>
      <c r="J44" s="34">
        <f t="shared" si="7"/>
        <v>0</v>
      </c>
      <c r="K44" s="4"/>
      <c r="L44" s="4"/>
      <c r="M44" s="3">
        <f t="shared" si="8"/>
        <v>0</v>
      </c>
      <c r="N44" s="3">
        <f t="shared" si="4"/>
        <v>0</v>
      </c>
      <c r="O44" s="60"/>
      <c r="P44" s="61"/>
      <c r="Q44" s="49"/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/>
      <c r="AE44" s="49"/>
      <c r="AF44" s="200"/>
      <c r="AG44" s="201"/>
      <c r="AH44" s="201"/>
      <c r="AI44" s="201"/>
      <c r="AJ44" s="201"/>
      <c r="AK44" s="202"/>
    </row>
    <row r="45" spans="1:37" ht="12.75" customHeight="1">
      <c r="A45" s="118">
        <v>43909</v>
      </c>
      <c r="B45" s="4"/>
      <c r="C45" s="4"/>
      <c r="D45" s="34">
        <f t="shared" si="5"/>
        <v>0</v>
      </c>
      <c r="E45" s="37"/>
      <c r="F45" s="37"/>
      <c r="G45" s="34">
        <f t="shared" si="6"/>
        <v>0</v>
      </c>
      <c r="H45" s="37"/>
      <c r="I45" s="37"/>
      <c r="J45" s="34">
        <f t="shared" si="7"/>
        <v>0</v>
      </c>
      <c r="K45" s="4"/>
      <c r="L45" s="4"/>
      <c r="M45" s="3">
        <f t="shared" si="8"/>
        <v>0</v>
      </c>
      <c r="N45" s="3">
        <f t="shared" si="4"/>
        <v>0</v>
      </c>
      <c r="O45" s="60"/>
      <c r="P45" s="61"/>
      <c r="Q45" s="49"/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/>
      <c r="AE45" s="49"/>
      <c r="AF45" s="200"/>
      <c r="AG45" s="201"/>
      <c r="AH45" s="201"/>
      <c r="AI45" s="201"/>
      <c r="AJ45" s="201"/>
      <c r="AK45" s="202"/>
    </row>
    <row r="46" spans="1:37" ht="12.75" customHeight="1">
      <c r="A46" s="118">
        <v>43910</v>
      </c>
      <c r="B46" s="4"/>
      <c r="C46" s="4"/>
      <c r="D46" s="34">
        <f t="shared" si="5"/>
        <v>0</v>
      </c>
      <c r="E46" s="37"/>
      <c r="F46" s="37"/>
      <c r="G46" s="34">
        <f t="shared" si="6"/>
        <v>0</v>
      </c>
      <c r="H46" s="37"/>
      <c r="I46" s="37"/>
      <c r="J46" s="34">
        <f t="shared" si="7"/>
        <v>0</v>
      </c>
      <c r="K46" s="4"/>
      <c r="L46" s="4"/>
      <c r="M46" s="3">
        <f t="shared" si="8"/>
        <v>0</v>
      </c>
      <c r="N46" s="3">
        <f>D46+G46+J46</f>
        <v>0</v>
      </c>
      <c r="O46" s="60"/>
      <c r="P46" s="61"/>
      <c r="Q46" s="49"/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/>
      <c r="AE46" s="49"/>
      <c r="AF46" s="200"/>
      <c r="AG46" s="201"/>
      <c r="AH46" s="201"/>
      <c r="AI46" s="201"/>
      <c r="AJ46" s="201"/>
      <c r="AK46" s="202"/>
    </row>
    <row r="47" spans="1:37" ht="12.75" customHeight="1">
      <c r="A47" s="118">
        <v>43911</v>
      </c>
      <c r="B47" s="4"/>
      <c r="C47" s="4"/>
      <c r="D47" s="34">
        <f t="shared" si="5"/>
        <v>0</v>
      </c>
      <c r="E47" s="37"/>
      <c r="F47" s="37"/>
      <c r="G47" s="34">
        <f t="shared" si="6"/>
        <v>0</v>
      </c>
      <c r="H47" s="37"/>
      <c r="I47" s="37"/>
      <c r="J47" s="34">
        <f t="shared" si="7"/>
        <v>0</v>
      </c>
      <c r="K47" s="4"/>
      <c r="L47" s="4"/>
      <c r="M47" s="3">
        <f t="shared" si="8"/>
        <v>0</v>
      </c>
      <c r="N47" s="3">
        <f t="shared" si="4"/>
        <v>0</v>
      </c>
      <c r="O47" s="60"/>
      <c r="P47" s="61"/>
      <c r="Q47" s="49"/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/>
      <c r="AE47" s="49"/>
      <c r="AF47" s="200"/>
      <c r="AG47" s="201"/>
      <c r="AH47" s="201"/>
      <c r="AI47" s="201"/>
      <c r="AJ47" s="201"/>
      <c r="AK47" s="202"/>
    </row>
    <row r="48" spans="1:37" ht="12.75" customHeight="1">
      <c r="A48" s="118">
        <v>43912</v>
      </c>
      <c r="B48" s="4"/>
      <c r="C48" s="4"/>
      <c r="D48" s="34">
        <f t="shared" si="5"/>
        <v>0</v>
      </c>
      <c r="E48" s="37"/>
      <c r="F48" s="37"/>
      <c r="G48" s="34">
        <f t="shared" si="6"/>
        <v>0</v>
      </c>
      <c r="H48" s="37"/>
      <c r="I48" s="37"/>
      <c r="J48" s="34">
        <f>(H48*12+I48)*1.67</f>
        <v>0</v>
      </c>
      <c r="K48" s="4"/>
      <c r="L48" s="4"/>
      <c r="M48" s="3">
        <f t="shared" si="8"/>
        <v>0</v>
      </c>
      <c r="N48" s="3">
        <f t="shared" si="4"/>
        <v>0</v>
      </c>
      <c r="O48" s="60"/>
      <c r="P48" s="61"/>
      <c r="Q48" s="49"/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/>
      <c r="AE48" s="49"/>
      <c r="AF48" s="200"/>
      <c r="AG48" s="201"/>
      <c r="AH48" s="201"/>
      <c r="AI48" s="201"/>
      <c r="AJ48" s="201"/>
      <c r="AK48" s="202"/>
    </row>
    <row r="49" spans="1:37" ht="12.75" customHeight="1">
      <c r="A49" s="118">
        <v>43913</v>
      </c>
      <c r="B49" s="4"/>
      <c r="C49" s="4"/>
      <c r="D49" s="34">
        <f t="shared" si="5"/>
        <v>0</v>
      </c>
      <c r="E49" s="37"/>
      <c r="F49" s="37"/>
      <c r="G49" s="34">
        <f t="shared" si="6"/>
        <v>0</v>
      </c>
      <c r="H49" s="37"/>
      <c r="I49" s="37"/>
      <c r="J49" s="34">
        <f t="shared" si="7"/>
        <v>0</v>
      </c>
      <c r="K49" s="4"/>
      <c r="L49" s="4"/>
      <c r="M49" s="3">
        <f t="shared" si="8"/>
        <v>0</v>
      </c>
      <c r="N49" s="3">
        <f t="shared" si="4"/>
        <v>0</v>
      </c>
      <c r="O49" s="60"/>
      <c r="P49" s="61"/>
      <c r="Q49" s="49"/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/>
      <c r="AE49" s="49"/>
      <c r="AF49" s="200"/>
      <c r="AG49" s="201"/>
      <c r="AH49" s="201"/>
      <c r="AI49" s="201"/>
      <c r="AJ49" s="201"/>
      <c r="AK49" s="202"/>
    </row>
    <row r="50" spans="1:37" ht="12.75" customHeight="1">
      <c r="A50" s="118">
        <v>43914</v>
      </c>
      <c r="B50" s="4"/>
      <c r="C50" s="4"/>
      <c r="D50" s="34">
        <f>(B50*12+C50)*1.67</f>
        <v>0</v>
      </c>
      <c r="E50" s="37"/>
      <c r="F50" s="37"/>
      <c r="G50" s="34">
        <f t="shared" si="6"/>
        <v>0</v>
      </c>
      <c r="H50" s="37"/>
      <c r="I50" s="37"/>
      <c r="J50" s="34">
        <f t="shared" si="7"/>
        <v>0</v>
      </c>
      <c r="K50" s="4"/>
      <c r="L50" s="4"/>
      <c r="M50" s="3">
        <f t="shared" si="8"/>
        <v>0</v>
      </c>
      <c r="N50" s="3">
        <f t="shared" si="4"/>
        <v>0</v>
      </c>
      <c r="O50" s="60"/>
      <c r="P50" s="61"/>
      <c r="Q50" s="49"/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/>
      <c r="AE50" s="49"/>
      <c r="AF50" s="200"/>
      <c r="AG50" s="201"/>
      <c r="AH50" s="201"/>
      <c r="AI50" s="201"/>
      <c r="AJ50" s="201"/>
      <c r="AK50" s="202"/>
    </row>
    <row r="51" spans="1:37" ht="12.75" customHeight="1">
      <c r="A51" s="118">
        <v>43915</v>
      </c>
      <c r="B51" s="4"/>
      <c r="C51" s="4"/>
      <c r="D51" s="34">
        <f t="shared" si="5"/>
        <v>0</v>
      </c>
      <c r="E51" s="37"/>
      <c r="F51" s="37"/>
      <c r="G51" s="34">
        <f t="shared" si="6"/>
        <v>0</v>
      </c>
      <c r="H51" s="37"/>
      <c r="I51" s="37"/>
      <c r="J51" s="34">
        <f t="shared" si="7"/>
        <v>0</v>
      </c>
      <c r="K51" s="4"/>
      <c r="L51" s="4"/>
      <c r="M51" s="3">
        <f>(K51*12+L51)*1.67</f>
        <v>0</v>
      </c>
      <c r="N51" s="3">
        <f t="shared" si="4"/>
        <v>0</v>
      </c>
      <c r="O51" s="60"/>
      <c r="P51" s="61"/>
      <c r="Q51" s="49"/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/>
      <c r="AE51" s="49"/>
      <c r="AF51" s="200"/>
      <c r="AG51" s="201"/>
      <c r="AH51" s="201"/>
      <c r="AI51" s="201"/>
      <c r="AJ51" s="201"/>
      <c r="AK51" s="202"/>
    </row>
    <row r="52" spans="1:37" ht="12.75" customHeight="1">
      <c r="A52" s="118">
        <v>43916</v>
      </c>
      <c r="B52" s="4"/>
      <c r="C52" s="4"/>
      <c r="D52" s="34">
        <f t="shared" si="5"/>
        <v>0</v>
      </c>
      <c r="E52" s="37"/>
      <c r="F52" s="37"/>
      <c r="G52" s="34">
        <f t="shared" si="6"/>
        <v>0</v>
      </c>
      <c r="H52" s="37"/>
      <c r="I52" s="37"/>
      <c r="J52" s="34">
        <f t="shared" si="7"/>
        <v>0</v>
      </c>
      <c r="K52" s="4"/>
      <c r="L52" s="4"/>
      <c r="M52" s="3">
        <f t="shared" si="8"/>
        <v>0</v>
      </c>
      <c r="N52" s="3">
        <f t="shared" si="4"/>
        <v>0</v>
      </c>
      <c r="O52" s="60"/>
      <c r="P52" s="61"/>
      <c r="Q52" s="49"/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/>
      <c r="AE52" s="49"/>
      <c r="AF52" s="200"/>
      <c r="AG52" s="201"/>
      <c r="AH52" s="201"/>
      <c r="AI52" s="201"/>
      <c r="AJ52" s="201"/>
      <c r="AK52" s="202"/>
    </row>
    <row r="53" spans="1:37" ht="12.75" customHeight="1">
      <c r="A53" s="118">
        <v>43917</v>
      </c>
      <c r="B53" s="4"/>
      <c r="C53" s="4"/>
      <c r="D53" s="34">
        <f t="shared" si="5"/>
        <v>0</v>
      </c>
      <c r="E53" s="37"/>
      <c r="F53" s="37"/>
      <c r="G53" s="34">
        <f t="shared" si="6"/>
        <v>0</v>
      </c>
      <c r="H53" s="37"/>
      <c r="I53" s="37"/>
      <c r="J53" s="34">
        <f t="shared" si="7"/>
        <v>0</v>
      </c>
      <c r="K53" s="4"/>
      <c r="L53" s="4"/>
      <c r="M53" s="3">
        <f t="shared" si="8"/>
        <v>0</v>
      </c>
      <c r="N53" s="3">
        <f t="shared" si="4"/>
        <v>0</v>
      </c>
      <c r="O53" s="60"/>
      <c r="P53" s="61"/>
      <c r="Q53" s="49"/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/>
      <c r="AE53" s="49"/>
      <c r="AF53" s="200"/>
      <c r="AG53" s="201"/>
      <c r="AH53" s="201"/>
      <c r="AI53" s="201"/>
      <c r="AJ53" s="201"/>
      <c r="AK53" s="202"/>
    </row>
    <row r="54" spans="1:37" ht="12.75" customHeight="1">
      <c r="A54" s="118">
        <v>43918</v>
      </c>
      <c r="B54" s="4"/>
      <c r="C54" s="4"/>
      <c r="D54" s="34">
        <f t="shared" si="5"/>
        <v>0</v>
      </c>
      <c r="E54" s="37"/>
      <c r="F54" s="37"/>
      <c r="G54" s="34">
        <f t="shared" si="6"/>
        <v>0</v>
      </c>
      <c r="H54" s="37"/>
      <c r="I54" s="37"/>
      <c r="J54" s="34">
        <f t="shared" si="7"/>
        <v>0</v>
      </c>
      <c r="K54" s="4"/>
      <c r="L54" s="4"/>
      <c r="M54" s="3">
        <f t="shared" si="8"/>
        <v>0</v>
      </c>
      <c r="N54" s="3">
        <f t="shared" si="4"/>
        <v>0</v>
      </c>
      <c r="O54" s="60"/>
      <c r="P54" s="61"/>
      <c r="Q54" s="49"/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/>
      <c r="AE54" s="49"/>
      <c r="AF54" s="200"/>
      <c r="AG54" s="201"/>
      <c r="AH54" s="201"/>
      <c r="AI54" s="201"/>
      <c r="AJ54" s="201"/>
      <c r="AK54" s="202"/>
    </row>
    <row r="55" spans="1:37" ht="12.75" customHeight="1">
      <c r="A55" s="118">
        <v>43919</v>
      </c>
      <c r="B55" s="4"/>
      <c r="C55" s="4"/>
      <c r="D55" s="34">
        <f>(B55*12+C55)*1.67</f>
        <v>0</v>
      </c>
      <c r="E55" s="37"/>
      <c r="F55" s="37"/>
      <c r="G55" s="34">
        <f t="shared" si="6"/>
        <v>0</v>
      </c>
      <c r="H55" s="37"/>
      <c r="I55" s="37"/>
      <c r="J55" s="34">
        <f t="shared" si="7"/>
        <v>0</v>
      </c>
      <c r="K55" s="4"/>
      <c r="L55" s="4"/>
      <c r="M55" s="3">
        <f t="shared" si="8"/>
        <v>0</v>
      </c>
      <c r="N55" s="3">
        <f t="shared" si="4"/>
        <v>0</v>
      </c>
      <c r="O55" s="60"/>
      <c r="P55" s="61"/>
      <c r="Q55" s="49"/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/>
      <c r="AE55" s="49"/>
      <c r="AF55" s="200"/>
      <c r="AG55" s="201"/>
      <c r="AH55" s="201"/>
      <c r="AI55" s="201"/>
      <c r="AJ55" s="201"/>
      <c r="AK55" s="202"/>
    </row>
    <row r="56" spans="1:37" ht="12.75" customHeight="1">
      <c r="A56" s="118">
        <v>43920</v>
      </c>
      <c r="B56" s="4"/>
      <c r="C56" s="4"/>
      <c r="D56" s="34">
        <f t="shared" si="5"/>
        <v>0</v>
      </c>
      <c r="E56" s="37"/>
      <c r="F56" s="37"/>
      <c r="G56" s="34">
        <f t="shared" si="6"/>
        <v>0</v>
      </c>
      <c r="H56" s="37"/>
      <c r="I56" s="37"/>
      <c r="J56" s="34">
        <f t="shared" si="7"/>
        <v>0</v>
      </c>
      <c r="K56" s="4"/>
      <c r="L56" s="4"/>
      <c r="M56" s="3">
        <f t="shared" si="8"/>
        <v>0</v>
      </c>
      <c r="N56" s="3">
        <f t="shared" si="4"/>
        <v>0</v>
      </c>
      <c r="O56" s="60"/>
      <c r="P56" s="61"/>
      <c r="Q56" s="49"/>
      <c r="R56" s="71"/>
      <c r="S56" s="63"/>
      <c r="T56" s="78"/>
      <c r="U56" s="78"/>
      <c r="V56" s="78"/>
      <c r="W56" s="78"/>
      <c r="X56" s="78"/>
      <c r="Y56" s="101"/>
      <c r="Z56" s="70"/>
      <c r="AA56" s="49"/>
      <c r="AB56" s="49"/>
      <c r="AC56" s="52"/>
      <c r="AD56" s="49"/>
      <c r="AE56" s="49"/>
      <c r="AF56" s="200"/>
      <c r="AG56" s="201"/>
      <c r="AH56" s="201"/>
      <c r="AI56" s="201"/>
      <c r="AJ56" s="201"/>
      <c r="AK56" s="202"/>
    </row>
    <row r="57" spans="1:37" ht="12.75" customHeight="1">
      <c r="A57" s="118">
        <v>43921</v>
      </c>
      <c r="B57" s="92"/>
      <c r="C57" s="92"/>
      <c r="D57" s="34">
        <f t="shared" si="5"/>
        <v>0</v>
      </c>
      <c r="E57" s="93"/>
      <c r="F57" s="93"/>
      <c r="G57" s="34">
        <f t="shared" si="6"/>
        <v>0</v>
      </c>
      <c r="H57" s="93"/>
      <c r="I57" s="93"/>
      <c r="J57" s="34">
        <f t="shared" si="7"/>
        <v>0</v>
      </c>
      <c r="K57" s="92"/>
      <c r="L57" s="92"/>
      <c r="M57" s="94">
        <f t="shared" si="8"/>
        <v>0</v>
      </c>
      <c r="N57" s="94">
        <f t="shared" si="4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/>
      <c r="AE57" s="49"/>
      <c r="AF57" s="200"/>
      <c r="AG57" s="201"/>
      <c r="AH57" s="201"/>
      <c r="AI57" s="201"/>
      <c r="AJ57" s="201"/>
      <c r="AK57" s="202"/>
    </row>
    <row r="58" spans="1:37" ht="12.75" customHeight="1">
      <c r="A58" s="102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/>
      <c r="P59" s="46"/>
      <c r="Q59" s="47"/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opLeftCell="A21" zoomScale="80" zoomScaleNormal="80" workbookViewId="0">
      <selection activeCell="N48" sqref="N4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9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2"/>
      <c r="AH3" s="9"/>
    </row>
    <row r="4" spans="1:34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5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156" t="s">
        <v>73</v>
      </c>
      <c r="C6" s="156"/>
      <c r="D6" s="156"/>
      <c r="E6" s="156"/>
      <c r="F6" s="156"/>
      <c r="G6" s="156"/>
      <c r="H6" s="156"/>
      <c r="I6" s="156"/>
      <c r="J6" s="9"/>
      <c r="K6" s="9" t="s">
        <v>4</v>
      </c>
      <c r="L6" s="24" t="s">
        <v>77</v>
      </c>
      <c r="M6" s="157"/>
      <c r="N6" s="157"/>
      <c r="O6" s="157"/>
      <c r="P6" s="24" t="s">
        <v>5</v>
      </c>
      <c r="Q6" s="24"/>
      <c r="R6" s="24"/>
      <c r="S6" s="24"/>
      <c r="T6" s="24"/>
      <c r="U6" s="158" t="s">
        <v>6</v>
      </c>
      <c r="V6" s="158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59" t="s">
        <v>7</v>
      </c>
      <c r="AB7" s="159"/>
      <c r="AC7" s="159"/>
      <c r="AD7" s="159"/>
      <c r="AE7" s="160">
        <v>168.36</v>
      </c>
      <c r="AF7" s="160"/>
      <c r="AG7" s="160"/>
      <c r="AH7" s="9"/>
    </row>
    <row r="8" spans="1:34" ht="12.75" customHeight="1">
      <c r="A8" s="9" t="s">
        <v>8</v>
      </c>
      <c r="B8" s="9"/>
      <c r="C8" s="161" t="s">
        <v>69</v>
      </c>
      <c r="D8" s="161"/>
      <c r="E8" s="161"/>
      <c r="F8" s="161"/>
      <c r="G8" s="9" t="s">
        <v>9</v>
      </c>
      <c r="H8" s="161">
        <v>2017</v>
      </c>
      <c r="I8" s="161"/>
      <c r="J8" s="9"/>
      <c r="K8" s="9" t="s">
        <v>10</v>
      </c>
      <c r="L8" s="50" t="s">
        <v>78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59" t="s">
        <v>12</v>
      </c>
      <c r="AB8" s="159"/>
      <c r="AC8" s="159"/>
      <c r="AD8" s="159"/>
      <c r="AE8" s="162">
        <v>364.32</v>
      </c>
      <c r="AF8" s="163"/>
      <c r="AG8" s="163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59" t="s">
        <v>14</v>
      </c>
      <c r="AB9" s="159"/>
      <c r="AC9" s="159"/>
      <c r="AD9" s="159"/>
      <c r="AE9" s="163">
        <v>532.38</v>
      </c>
      <c r="AF9" s="163"/>
      <c r="AG9" s="163"/>
      <c r="AH9" s="9"/>
    </row>
    <row r="10" spans="1:34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9"/>
      <c r="K10" s="67" t="s">
        <v>64</v>
      </c>
      <c r="L10" s="41"/>
      <c r="M10" s="41"/>
      <c r="N10" s="160"/>
      <c r="O10" s="160"/>
      <c r="P10" s="41" t="s">
        <v>16</v>
      </c>
      <c r="Q10" s="165"/>
      <c r="R10" s="166"/>
      <c r="S10" s="166"/>
      <c r="T10" s="166"/>
      <c r="U10" s="166"/>
      <c r="V10" s="166"/>
      <c r="W10" s="9"/>
      <c r="X10" s="9"/>
      <c r="Y10" s="9"/>
      <c r="Z10" s="11" t="s">
        <v>17</v>
      </c>
      <c r="AA10" s="159" t="s">
        <v>18</v>
      </c>
      <c r="AB10" s="159"/>
      <c r="AC10" s="159"/>
      <c r="AD10" s="159"/>
      <c r="AE10" s="163">
        <v>532.67999999999995</v>
      </c>
      <c r="AF10" s="163"/>
      <c r="AG10" s="163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7" t="s">
        <v>19</v>
      </c>
      <c r="AB11" s="167"/>
      <c r="AC11" s="167"/>
      <c r="AD11" s="167"/>
      <c r="AE11" s="162">
        <v>0</v>
      </c>
      <c r="AF11" s="163"/>
      <c r="AG11" s="163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70"/>
      <c r="K14" s="18" t="s">
        <v>21</v>
      </c>
      <c r="L14" s="174" t="s">
        <v>22</v>
      </c>
      <c r="M14" s="174"/>
      <c r="N14" s="174"/>
      <c r="O14" s="175" t="s">
        <v>23</v>
      </c>
      <c r="P14" s="176"/>
      <c r="Q14" s="176"/>
      <c r="R14" s="176"/>
      <c r="S14" s="176"/>
      <c r="T14" s="176"/>
      <c r="U14" s="177"/>
      <c r="V14" s="181" t="s">
        <v>24</v>
      </c>
      <c r="W14" s="182"/>
      <c r="X14" s="51"/>
      <c r="Y14" s="183" t="s">
        <v>55</v>
      </c>
      <c r="Z14" s="184"/>
      <c r="AA14" s="185" t="s">
        <v>25</v>
      </c>
      <c r="AB14" s="185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3"/>
      <c r="K15" s="20"/>
      <c r="L15" s="21"/>
      <c r="M15" s="21"/>
      <c r="N15" s="21"/>
      <c r="O15" s="178"/>
      <c r="P15" s="179"/>
      <c r="Q15" s="179"/>
      <c r="R15" s="179"/>
      <c r="S15" s="179"/>
      <c r="T15" s="179"/>
      <c r="U15" s="180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64" t="s">
        <v>53</v>
      </c>
      <c r="I17" s="164"/>
      <c r="J17" s="164"/>
      <c r="K17" s="20" t="s">
        <v>27</v>
      </c>
      <c r="L17" s="39"/>
      <c r="M17" s="39"/>
      <c r="N17" s="39"/>
      <c r="O17" s="39"/>
      <c r="P17" s="39"/>
      <c r="Q17" s="188" t="s">
        <v>61</v>
      </c>
      <c r="R17" s="189"/>
      <c r="S17" s="188" t="s">
        <v>62</v>
      </c>
      <c r="T17" s="189"/>
      <c r="U17" s="39"/>
      <c r="V17" s="39"/>
      <c r="W17" s="39"/>
      <c r="X17" s="39"/>
      <c r="Y17" s="39"/>
      <c r="Z17" s="39"/>
      <c r="AA17" s="39"/>
      <c r="AB17" s="39"/>
      <c r="AC17" s="194" t="s">
        <v>28</v>
      </c>
      <c r="AD17" s="167"/>
      <c r="AE17" s="167"/>
      <c r="AF17" s="167"/>
      <c r="AG17" s="167"/>
      <c r="AH17" s="195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90"/>
      <c r="R18" s="191"/>
      <c r="S18" s="190"/>
      <c r="T18" s="191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86" t="s">
        <v>72</v>
      </c>
      <c r="C19" s="164"/>
      <c r="D19" s="164"/>
      <c r="E19" s="186" t="s">
        <v>72</v>
      </c>
      <c r="F19" s="164"/>
      <c r="G19" s="187"/>
      <c r="H19" s="196" t="s">
        <v>76</v>
      </c>
      <c r="I19" s="164"/>
      <c r="J19" s="164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90"/>
      <c r="R19" s="191"/>
      <c r="S19" s="190"/>
      <c r="T19" s="191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97" t="s">
        <v>48</v>
      </c>
      <c r="AD19" s="198"/>
      <c r="AE19" s="198"/>
      <c r="AF19" s="198"/>
      <c r="AG19" s="198"/>
      <c r="AH19" s="199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90"/>
      <c r="R20" s="191"/>
      <c r="S20" s="190"/>
      <c r="T20" s="191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90"/>
      <c r="R21" s="191"/>
      <c r="S21" s="190"/>
      <c r="T21" s="191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90"/>
      <c r="R22" s="191"/>
      <c r="S22" s="190"/>
      <c r="T22" s="191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92"/>
      <c r="R23" s="193"/>
      <c r="S23" s="192"/>
      <c r="T23" s="193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3"/>
      <c r="AD25" s="83"/>
      <c r="AE25" s="83"/>
      <c r="AF25" s="83"/>
      <c r="AG25" s="83"/>
      <c r="AH25" s="84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42888</v>
      </c>
      <c r="B27" s="36">
        <v>11</v>
      </c>
      <c r="C27" s="36">
        <v>4</v>
      </c>
      <c r="D27" s="34">
        <v>375.36</v>
      </c>
      <c r="E27" s="2">
        <v>4</v>
      </c>
      <c r="F27" s="2">
        <v>9</v>
      </c>
      <c r="G27" s="34">
        <v>157.32</v>
      </c>
      <c r="H27" s="2">
        <v>0</v>
      </c>
      <c r="I27" s="2">
        <v>0</v>
      </c>
      <c r="J27" s="3">
        <v>0</v>
      </c>
      <c r="K27" s="3"/>
      <c r="L27" s="60"/>
      <c r="M27" s="61">
        <v>0</v>
      </c>
      <c r="N27" s="52">
        <v>0</v>
      </c>
      <c r="O27" s="72"/>
      <c r="P27" s="52"/>
      <c r="Q27" s="77"/>
      <c r="R27" s="77"/>
      <c r="S27" s="77"/>
      <c r="T27" s="77"/>
      <c r="U27" s="77"/>
      <c r="V27" s="52"/>
      <c r="W27" s="52"/>
      <c r="X27" s="52"/>
      <c r="Y27" s="52">
        <v>13</v>
      </c>
      <c r="Z27" s="76">
        <v>0</v>
      </c>
      <c r="AA27" s="52">
        <v>40</v>
      </c>
      <c r="AB27" s="52"/>
      <c r="AC27" s="87" t="s">
        <v>88</v>
      </c>
      <c r="AD27" s="88"/>
      <c r="AE27" s="88"/>
      <c r="AF27" s="88"/>
      <c r="AG27" s="88"/>
      <c r="AH27" s="89"/>
    </row>
    <row r="28" spans="1:34" ht="12.75" customHeight="1">
      <c r="A28" s="68">
        <v>42889</v>
      </c>
      <c r="B28" s="36">
        <v>11</v>
      </c>
      <c r="C28" s="36">
        <v>5</v>
      </c>
      <c r="D28" s="34">
        <v>378.12</v>
      </c>
      <c r="E28" s="37">
        <v>4</v>
      </c>
      <c r="F28" s="37">
        <v>9</v>
      </c>
      <c r="G28" s="34">
        <v>157.32</v>
      </c>
      <c r="H28" s="4">
        <v>0</v>
      </c>
      <c r="I28" s="4">
        <v>0</v>
      </c>
      <c r="J28" s="3">
        <v>0</v>
      </c>
      <c r="K28" s="3"/>
      <c r="L28" s="60">
        <v>2.76</v>
      </c>
      <c r="M28" s="61">
        <v>0</v>
      </c>
      <c r="N28" s="49">
        <v>0</v>
      </c>
      <c r="O28" s="71"/>
      <c r="P28" s="49"/>
      <c r="Q28" s="78"/>
      <c r="R28" s="78"/>
      <c r="S28" s="78"/>
      <c r="T28" s="78"/>
      <c r="U28" s="78"/>
      <c r="V28" s="49"/>
      <c r="W28" s="49"/>
      <c r="X28" s="49"/>
      <c r="Y28" s="52">
        <v>13</v>
      </c>
      <c r="Z28" s="76">
        <v>0</v>
      </c>
      <c r="AA28" s="49">
        <v>40</v>
      </c>
      <c r="AB28" s="49"/>
      <c r="AC28" s="200" t="s">
        <v>89</v>
      </c>
      <c r="AD28" s="201"/>
      <c r="AE28" s="201"/>
      <c r="AF28" s="201"/>
      <c r="AG28" s="201"/>
      <c r="AH28" s="202"/>
    </row>
    <row r="29" spans="1:34" ht="12.75" customHeight="1">
      <c r="A29" s="68">
        <v>42890</v>
      </c>
      <c r="B29" s="36">
        <v>11</v>
      </c>
      <c r="C29" s="36">
        <v>5</v>
      </c>
      <c r="D29" s="34">
        <v>378.12</v>
      </c>
      <c r="E29" s="37">
        <v>4</v>
      </c>
      <c r="F29" s="37">
        <v>9</v>
      </c>
      <c r="G29" s="34">
        <v>157.32</v>
      </c>
      <c r="H29" s="4">
        <v>0</v>
      </c>
      <c r="I29" s="4">
        <v>0</v>
      </c>
      <c r="J29" s="3">
        <v>0</v>
      </c>
      <c r="K29" s="3"/>
      <c r="L29" s="60">
        <v>0</v>
      </c>
      <c r="M29" s="61">
        <v>0</v>
      </c>
      <c r="N29" s="49">
        <v>0</v>
      </c>
      <c r="O29" s="73"/>
      <c r="P29" s="49"/>
      <c r="Q29" s="78"/>
      <c r="R29" s="78"/>
      <c r="S29" s="78"/>
      <c r="T29" s="78"/>
      <c r="U29" s="78"/>
      <c r="V29" s="70"/>
      <c r="W29" s="49"/>
      <c r="X29" s="49"/>
      <c r="Y29" s="52">
        <v>13</v>
      </c>
      <c r="Z29" s="76">
        <v>0</v>
      </c>
      <c r="AA29" s="49">
        <v>10</v>
      </c>
      <c r="AB29" s="49"/>
      <c r="AC29" s="200" t="s">
        <v>90</v>
      </c>
      <c r="AD29" s="201"/>
      <c r="AE29" s="201"/>
      <c r="AF29" s="201"/>
      <c r="AG29" s="201"/>
      <c r="AH29" s="202"/>
    </row>
    <row r="30" spans="1:34" ht="12.75" customHeight="1">
      <c r="A30" s="68">
        <v>42891</v>
      </c>
      <c r="B30" s="36">
        <v>11</v>
      </c>
      <c r="C30" s="36">
        <v>5</v>
      </c>
      <c r="D30" s="34">
        <v>378.12</v>
      </c>
      <c r="E30" s="37">
        <v>4</v>
      </c>
      <c r="F30" s="37">
        <v>9</v>
      </c>
      <c r="G30" s="34">
        <v>157.32</v>
      </c>
      <c r="H30" s="4">
        <v>0</v>
      </c>
      <c r="I30" s="4">
        <v>0</v>
      </c>
      <c r="J30" s="3">
        <v>0</v>
      </c>
      <c r="K30" s="3"/>
      <c r="L30" s="60">
        <v>0</v>
      </c>
      <c r="M30" s="61">
        <v>0</v>
      </c>
      <c r="N30" s="49">
        <v>0</v>
      </c>
      <c r="O30" s="71"/>
      <c r="P30" s="49"/>
      <c r="Q30" s="78"/>
      <c r="R30" s="78"/>
      <c r="S30" s="78"/>
      <c r="T30" s="78"/>
      <c r="U30" s="78"/>
      <c r="V30" s="70"/>
      <c r="W30" s="49"/>
      <c r="X30" s="49"/>
      <c r="Y30" s="52">
        <v>13</v>
      </c>
      <c r="Z30" s="76">
        <v>0</v>
      </c>
      <c r="AA30" s="49">
        <v>10</v>
      </c>
      <c r="AB30" s="49"/>
      <c r="AC30" s="203" t="s">
        <v>90</v>
      </c>
      <c r="AD30" s="204"/>
      <c r="AE30" s="204"/>
      <c r="AF30" s="204"/>
      <c r="AG30" s="204"/>
      <c r="AH30" s="205"/>
    </row>
    <row r="31" spans="1:34" ht="12.75" customHeight="1">
      <c r="A31" s="68">
        <v>42892</v>
      </c>
      <c r="B31" s="36">
        <v>11</v>
      </c>
      <c r="C31" s="36">
        <v>5</v>
      </c>
      <c r="D31" s="34">
        <v>378.12</v>
      </c>
      <c r="E31" s="37">
        <v>4</v>
      </c>
      <c r="F31" s="37">
        <v>9</v>
      </c>
      <c r="G31" s="34">
        <v>157.32</v>
      </c>
      <c r="H31" s="4">
        <v>0</v>
      </c>
      <c r="I31" s="4">
        <v>0</v>
      </c>
      <c r="J31" s="3">
        <v>0</v>
      </c>
      <c r="K31" s="3"/>
      <c r="L31" s="60">
        <v>0</v>
      </c>
      <c r="M31" s="61">
        <v>0</v>
      </c>
      <c r="N31" s="49">
        <v>0</v>
      </c>
      <c r="O31" s="71"/>
      <c r="P31" s="49"/>
      <c r="Q31" s="78"/>
      <c r="R31" s="78"/>
      <c r="S31" s="78"/>
      <c r="T31" s="78"/>
      <c r="U31" s="78"/>
      <c r="V31" s="70"/>
      <c r="W31" s="49"/>
      <c r="X31" s="49"/>
      <c r="Y31" s="52">
        <v>13</v>
      </c>
      <c r="Z31" s="76">
        <v>0</v>
      </c>
      <c r="AA31" s="49">
        <v>10</v>
      </c>
      <c r="AB31" s="49"/>
      <c r="AC31" s="203" t="s">
        <v>90</v>
      </c>
      <c r="AD31" s="204"/>
      <c r="AE31" s="204"/>
      <c r="AF31" s="204"/>
      <c r="AG31" s="204"/>
      <c r="AH31" s="205"/>
    </row>
    <row r="32" spans="1:34" ht="12.75" customHeight="1">
      <c r="A32" s="68">
        <v>42893</v>
      </c>
      <c r="B32" s="4">
        <v>1</v>
      </c>
      <c r="C32" s="4">
        <v>2</v>
      </c>
      <c r="D32" s="34">
        <v>38.64</v>
      </c>
      <c r="E32" s="37">
        <v>9</v>
      </c>
      <c r="F32" s="37">
        <v>10</v>
      </c>
      <c r="G32" s="34">
        <v>325.68</v>
      </c>
      <c r="H32" s="4">
        <v>2</v>
      </c>
      <c r="I32" s="4">
        <v>10</v>
      </c>
      <c r="J32" s="3">
        <v>56.78</v>
      </c>
      <c r="K32" s="3"/>
      <c r="L32" s="60">
        <v>0</v>
      </c>
      <c r="M32" s="61">
        <v>0</v>
      </c>
      <c r="N32" s="49">
        <v>0</v>
      </c>
      <c r="O32" s="71"/>
      <c r="P32" s="49"/>
      <c r="Q32" s="78"/>
      <c r="R32" s="78"/>
      <c r="S32" s="78"/>
      <c r="T32" s="78"/>
      <c r="U32" s="78"/>
      <c r="V32" s="49"/>
      <c r="W32" s="49"/>
      <c r="X32" s="49"/>
      <c r="Y32" s="52">
        <v>13</v>
      </c>
      <c r="Z32" s="76">
        <v>0</v>
      </c>
      <c r="AA32" s="49">
        <v>10</v>
      </c>
      <c r="AB32" s="49"/>
      <c r="AC32" s="203" t="s">
        <v>90</v>
      </c>
      <c r="AD32" s="204"/>
      <c r="AE32" s="204"/>
      <c r="AF32" s="204"/>
      <c r="AG32" s="204"/>
      <c r="AH32" s="205"/>
    </row>
    <row r="33" spans="1:34" ht="12.75" customHeight="1">
      <c r="A33" s="68">
        <v>42894</v>
      </c>
      <c r="B33" s="4">
        <v>1</v>
      </c>
      <c r="C33" s="4">
        <v>2</v>
      </c>
      <c r="D33" s="34">
        <v>38.64</v>
      </c>
      <c r="E33" s="37">
        <v>9</v>
      </c>
      <c r="F33" s="37">
        <v>10</v>
      </c>
      <c r="G33" s="34">
        <v>325.68</v>
      </c>
      <c r="H33" s="4">
        <v>2</v>
      </c>
      <c r="I33" s="4">
        <v>10</v>
      </c>
      <c r="J33" s="3">
        <v>56.78</v>
      </c>
      <c r="K33" s="3"/>
      <c r="L33" s="60">
        <v>0</v>
      </c>
      <c r="M33" s="61">
        <v>0</v>
      </c>
      <c r="N33" s="49">
        <v>0</v>
      </c>
      <c r="O33" s="71"/>
      <c r="P33" s="49"/>
      <c r="Q33" s="78"/>
      <c r="R33" s="78"/>
      <c r="S33" s="78"/>
      <c r="T33" s="78"/>
      <c r="U33" s="78"/>
      <c r="V33" s="70">
        <v>381942</v>
      </c>
      <c r="W33" s="49">
        <v>140</v>
      </c>
      <c r="X33" s="49"/>
      <c r="Y33" s="52">
        <v>13</v>
      </c>
      <c r="Z33" s="76">
        <v>0</v>
      </c>
      <c r="AA33" s="49">
        <v>10</v>
      </c>
      <c r="AB33" s="49"/>
      <c r="AC33" s="203" t="s">
        <v>91</v>
      </c>
      <c r="AD33" s="204"/>
      <c r="AE33" s="204"/>
      <c r="AF33" s="204"/>
      <c r="AG33" s="204"/>
      <c r="AH33" s="205"/>
    </row>
    <row r="34" spans="1:34" ht="12.75" customHeight="1">
      <c r="A34" s="68">
        <v>42895</v>
      </c>
      <c r="B34" s="4">
        <v>1</v>
      </c>
      <c r="C34" s="4">
        <v>2</v>
      </c>
      <c r="D34" s="34">
        <v>38.64</v>
      </c>
      <c r="E34" s="37">
        <v>9</v>
      </c>
      <c r="F34" s="37">
        <v>10</v>
      </c>
      <c r="G34" s="34">
        <v>325.68</v>
      </c>
      <c r="H34" s="4">
        <v>2</v>
      </c>
      <c r="I34" s="4">
        <v>10</v>
      </c>
      <c r="J34" s="3">
        <v>56.78</v>
      </c>
      <c r="K34" s="3"/>
      <c r="L34" s="60">
        <v>0</v>
      </c>
      <c r="M34" s="61">
        <v>0</v>
      </c>
      <c r="N34" s="49">
        <v>0</v>
      </c>
      <c r="O34" s="71"/>
      <c r="P34" s="49"/>
      <c r="Q34" s="78"/>
      <c r="R34" s="78"/>
      <c r="S34" s="78"/>
      <c r="T34" s="78"/>
      <c r="U34" s="78"/>
      <c r="V34" s="49"/>
      <c r="W34" s="49"/>
      <c r="X34" s="49"/>
      <c r="Y34" s="49">
        <v>13</v>
      </c>
      <c r="Z34" s="76">
        <v>0</v>
      </c>
      <c r="AA34" s="49">
        <v>10</v>
      </c>
      <c r="AB34" s="49"/>
      <c r="AC34" s="200" t="s">
        <v>90</v>
      </c>
      <c r="AD34" s="201"/>
      <c r="AE34" s="201"/>
      <c r="AF34" s="201"/>
      <c r="AG34" s="201"/>
      <c r="AH34" s="202"/>
    </row>
    <row r="35" spans="1:34" ht="12.75" customHeight="1">
      <c r="A35" s="68">
        <v>42896</v>
      </c>
      <c r="B35" s="4">
        <v>1</v>
      </c>
      <c r="C35" s="4">
        <v>2</v>
      </c>
      <c r="D35" s="34">
        <v>38.64</v>
      </c>
      <c r="E35" s="37">
        <v>9</v>
      </c>
      <c r="F35" s="37">
        <v>10</v>
      </c>
      <c r="G35" s="34">
        <v>325.68</v>
      </c>
      <c r="H35" s="4">
        <v>2</v>
      </c>
      <c r="I35" s="4">
        <v>10</v>
      </c>
      <c r="J35" s="3">
        <v>56.78</v>
      </c>
      <c r="K35" s="3"/>
      <c r="L35" s="60">
        <v>0</v>
      </c>
      <c r="M35" s="61">
        <v>0</v>
      </c>
      <c r="N35" s="49">
        <v>0</v>
      </c>
      <c r="O35" s="71"/>
      <c r="P35" s="49"/>
      <c r="Q35" s="78"/>
      <c r="R35" s="78"/>
      <c r="S35" s="78"/>
      <c r="T35" s="78"/>
      <c r="U35" s="78"/>
      <c r="V35" s="49"/>
      <c r="W35" s="49"/>
      <c r="X35" s="49"/>
      <c r="Y35" s="49">
        <v>13</v>
      </c>
      <c r="Z35" s="76">
        <v>0</v>
      </c>
      <c r="AA35" s="49">
        <v>10</v>
      </c>
      <c r="AB35" s="49"/>
      <c r="AC35" s="200" t="s">
        <v>90</v>
      </c>
      <c r="AD35" s="201"/>
      <c r="AE35" s="201"/>
      <c r="AF35" s="201"/>
      <c r="AG35" s="201"/>
      <c r="AH35" s="202"/>
    </row>
    <row r="36" spans="1:34" ht="12.75" customHeight="1">
      <c r="A36" s="68">
        <v>42897</v>
      </c>
      <c r="B36" s="4">
        <v>1</v>
      </c>
      <c r="C36" s="4">
        <v>2</v>
      </c>
      <c r="D36" s="34">
        <v>38.64</v>
      </c>
      <c r="E36" s="37">
        <v>9</v>
      </c>
      <c r="F36" s="37">
        <v>10</v>
      </c>
      <c r="G36" s="34">
        <v>325.68</v>
      </c>
      <c r="H36" s="4">
        <v>2</v>
      </c>
      <c r="I36" s="4">
        <v>10</v>
      </c>
      <c r="J36" s="3">
        <v>56.78</v>
      </c>
      <c r="K36" s="3"/>
      <c r="L36" s="60">
        <v>0</v>
      </c>
      <c r="M36" s="61">
        <v>0</v>
      </c>
      <c r="N36" s="49">
        <v>0</v>
      </c>
      <c r="O36" s="71"/>
      <c r="P36" s="49"/>
      <c r="Q36" s="78"/>
      <c r="R36" s="78"/>
      <c r="S36" s="78"/>
      <c r="T36" s="78"/>
      <c r="U36" s="78"/>
      <c r="V36" s="49"/>
      <c r="W36" s="49"/>
      <c r="X36" s="49"/>
      <c r="Y36" s="49">
        <v>13</v>
      </c>
      <c r="Z36" s="76">
        <v>0</v>
      </c>
      <c r="AA36" s="49">
        <v>10</v>
      </c>
      <c r="AB36" s="49"/>
      <c r="AC36" s="206" t="s">
        <v>90</v>
      </c>
      <c r="AD36" s="207"/>
      <c r="AE36" s="207"/>
      <c r="AF36" s="207"/>
      <c r="AG36" s="207"/>
      <c r="AH36" s="208"/>
    </row>
    <row r="37" spans="1:34" ht="12.75" customHeight="1">
      <c r="A37" s="68">
        <v>42898</v>
      </c>
      <c r="B37" s="4">
        <v>1</v>
      </c>
      <c r="C37" s="4">
        <v>2</v>
      </c>
      <c r="D37" s="34">
        <v>38.64</v>
      </c>
      <c r="E37" s="37">
        <v>9</v>
      </c>
      <c r="F37" s="37">
        <v>10</v>
      </c>
      <c r="G37" s="34">
        <v>325.68</v>
      </c>
      <c r="H37" s="4">
        <v>2</v>
      </c>
      <c r="I37" s="4">
        <v>10</v>
      </c>
      <c r="J37" s="3">
        <v>56.78</v>
      </c>
      <c r="K37" s="3"/>
      <c r="L37" s="60">
        <v>0</v>
      </c>
      <c r="M37" s="61">
        <v>0</v>
      </c>
      <c r="N37" s="49">
        <v>0</v>
      </c>
      <c r="O37" s="71"/>
      <c r="P37" s="49"/>
      <c r="Q37" s="78"/>
      <c r="R37" s="78"/>
      <c r="S37" s="78"/>
      <c r="T37" s="78"/>
      <c r="U37" s="78"/>
      <c r="V37" s="49"/>
      <c r="W37" s="49"/>
      <c r="X37" s="49"/>
      <c r="Y37" s="49">
        <v>13</v>
      </c>
      <c r="Z37" s="76">
        <v>0</v>
      </c>
      <c r="AA37" s="49">
        <v>10</v>
      </c>
      <c r="AB37" s="49"/>
      <c r="AC37" s="206" t="s">
        <v>90</v>
      </c>
      <c r="AD37" s="207"/>
      <c r="AE37" s="207"/>
      <c r="AF37" s="207"/>
      <c r="AG37" s="207"/>
      <c r="AH37" s="208"/>
    </row>
    <row r="38" spans="1:34" ht="12.75" customHeight="1">
      <c r="A38" s="68">
        <v>42899</v>
      </c>
      <c r="B38" s="4">
        <v>1</v>
      </c>
      <c r="C38" s="4">
        <v>2</v>
      </c>
      <c r="D38" s="34">
        <v>38.64</v>
      </c>
      <c r="E38" s="37">
        <v>9</v>
      </c>
      <c r="F38" s="37">
        <v>10</v>
      </c>
      <c r="G38" s="34">
        <v>325.68</v>
      </c>
      <c r="H38" s="4">
        <v>2</v>
      </c>
      <c r="I38" s="4">
        <v>10</v>
      </c>
      <c r="J38" s="3">
        <v>56.78</v>
      </c>
      <c r="K38" s="3"/>
      <c r="L38" s="60">
        <v>0</v>
      </c>
      <c r="M38" s="61">
        <v>0</v>
      </c>
      <c r="N38" s="49">
        <v>0</v>
      </c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>
        <v>13</v>
      </c>
      <c r="Z38" s="76">
        <v>0</v>
      </c>
      <c r="AA38" s="49">
        <v>10</v>
      </c>
      <c r="AB38" s="49"/>
      <c r="AC38" s="200" t="s">
        <v>90</v>
      </c>
      <c r="AD38" s="201"/>
      <c r="AE38" s="201"/>
      <c r="AF38" s="201"/>
      <c r="AG38" s="201"/>
      <c r="AH38" s="202"/>
    </row>
    <row r="39" spans="1:34" ht="12.75" customHeight="1">
      <c r="A39" s="68">
        <v>42900</v>
      </c>
      <c r="B39" s="4">
        <v>1</v>
      </c>
      <c r="C39" s="4">
        <v>2</v>
      </c>
      <c r="D39" s="34">
        <v>38.64</v>
      </c>
      <c r="E39" s="37">
        <v>4</v>
      </c>
      <c r="F39" s="37">
        <v>10</v>
      </c>
      <c r="G39" s="34">
        <v>160.08000000000001</v>
      </c>
      <c r="H39" s="4">
        <v>2</v>
      </c>
      <c r="I39" s="4">
        <v>10</v>
      </c>
      <c r="J39" s="3">
        <v>56.78</v>
      </c>
      <c r="K39" s="3"/>
      <c r="L39" s="60">
        <v>0</v>
      </c>
      <c r="M39" s="61">
        <v>0</v>
      </c>
      <c r="N39" s="49">
        <v>0</v>
      </c>
      <c r="O39" s="71">
        <v>42900</v>
      </c>
      <c r="P39" s="49">
        <v>12150078</v>
      </c>
      <c r="Q39" s="78">
        <v>9</v>
      </c>
      <c r="R39" s="78">
        <v>11</v>
      </c>
      <c r="S39" s="78">
        <v>4</v>
      </c>
      <c r="T39" s="78">
        <v>10</v>
      </c>
      <c r="U39" s="78">
        <v>168.36</v>
      </c>
      <c r="V39" s="70"/>
      <c r="W39" s="70"/>
      <c r="X39" s="49"/>
      <c r="Y39" s="49">
        <v>13</v>
      </c>
      <c r="Z39" s="76">
        <v>0</v>
      </c>
      <c r="AA39" s="49">
        <v>10</v>
      </c>
      <c r="AB39" s="49"/>
      <c r="AC39" s="200" t="s">
        <v>90</v>
      </c>
      <c r="AD39" s="201"/>
      <c r="AE39" s="201"/>
      <c r="AF39" s="201"/>
      <c r="AG39" s="201"/>
      <c r="AH39" s="202"/>
    </row>
    <row r="40" spans="1:34" ht="12.75" customHeight="1">
      <c r="A40" s="68">
        <v>42901</v>
      </c>
      <c r="B40" s="4">
        <v>1</v>
      </c>
      <c r="C40" s="4">
        <v>2</v>
      </c>
      <c r="D40" s="34">
        <v>38.64</v>
      </c>
      <c r="E40" s="37">
        <v>4</v>
      </c>
      <c r="F40" s="37">
        <v>10</v>
      </c>
      <c r="G40" s="34">
        <v>160.08000000000001</v>
      </c>
      <c r="H40" s="4">
        <v>2</v>
      </c>
      <c r="I40" s="4">
        <v>10</v>
      </c>
      <c r="J40" s="3">
        <v>56.78</v>
      </c>
      <c r="K40" s="3"/>
      <c r="L40" s="60">
        <v>0</v>
      </c>
      <c r="M40" s="61">
        <v>0</v>
      </c>
      <c r="N40" s="49">
        <v>0</v>
      </c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>
        <v>13</v>
      </c>
      <c r="Z40" s="76">
        <v>0</v>
      </c>
      <c r="AA40" s="49">
        <v>10</v>
      </c>
      <c r="AB40" s="49"/>
      <c r="AC40" s="200" t="s">
        <v>90</v>
      </c>
      <c r="AD40" s="201"/>
      <c r="AE40" s="201"/>
      <c r="AF40" s="201"/>
      <c r="AG40" s="201"/>
      <c r="AH40" s="202"/>
    </row>
    <row r="41" spans="1:34" ht="12.75" customHeight="1">
      <c r="A41" s="68">
        <v>42902</v>
      </c>
      <c r="B41" s="4">
        <v>1</v>
      </c>
      <c r="C41" s="4">
        <v>2</v>
      </c>
      <c r="D41" s="34">
        <v>38.64</v>
      </c>
      <c r="E41" s="37">
        <v>4</v>
      </c>
      <c r="F41" s="37">
        <v>10</v>
      </c>
      <c r="G41" s="34">
        <v>160.08000000000001</v>
      </c>
      <c r="H41" s="4">
        <v>2</v>
      </c>
      <c r="I41" s="4">
        <v>10</v>
      </c>
      <c r="J41" s="3">
        <v>56.78</v>
      </c>
      <c r="K41" s="3"/>
      <c r="L41" s="60">
        <v>0</v>
      </c>
      <c r="M41" s="61">
        <v>0</v>
      </c>
      <c r="N41" s="49">
        <v>0</v>
      </c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>
        <v>13</v>
      </c>
      <c r="Z41" s="76">
        <v>0</v>
      </c>
      <c r="AA41" s="49">
        <v>10</v>
      </c>
      <c r="AB41" s="49"/>
      <c r="AC41" s="200" t="s">
        <v>90</v>
      </c>
      <c r="AD41" s="201"/>
      <c r="AE41" s="201"/>
      <c r="AF41" s="201"/>
      <c r="AG41" s="201"/>
      <c r="AH41" s="202"/>
    </row>
    <row r="42" spans="1:34" ht="12.75" customHeight="1">
      <c r="A42" s="68">
        <v>42903</v>
      </c>
      <c r="B42" s="4">
        <v>1</v>
      </c>
      <c r="C42" s="4">
        <v>2</v>
      </c>
      <c r="D42" s="34">
        <v>38.64</v>
      </c>
      <c r="E42" s="37">
        <v>4</v>
      </c>
      <c r="F42" s="37">
        <v>10</v>
      </c>
      <c r="G42" s="34">
        <v>160.08000000000001</v>
      </c>
      <c r="H42" s="4">
        <v>2</v>
      </c>
      <c r="I42" s="4">
        <v>10</v>
      </c>
      <c r="J42" s="3">
        <v>56.78</v>
      </c>
      <c r="K42" s="3"/>
      <c r="L42" s="60">
        <v>0</v>
      </c>
      <c r="M42" s="61">
        <v>0</v>
      </c>
      <c r="N42" s="49">
        <v>0</v>
      </c>
      <c r="O42" s="71"/>
      <c r="P42" s="49"/>
      <c r="Q42" s="78"/>
      <c r="R42" s="78"/>
      <c r="S42" s="78"/>
      <c r="T42" s="78"/>
      <c r="U42" s="78"/>
      <c r="V42" s="70"/>
      <c r="W42" s="70"/>
      <c r="X42" s="49"/>
      <c r="Y42" s="49">
        <v>13</v>
      </c>
      <c r="Z42" s="76">
        <v>0</v>
      </c>
      <c r="AA42" s="49">
        <v>10</v>
      </c>
      <c r="AB42" s="49"/>
      <c r="AC42" s="200" t="s">
        <v>90</v>
      </c>
      <c r="AD42" s="201"/>
      <c r="AE42" s="201"/>
      <c r="AF42" s="201"/>
      <c r="AG42" s="201"/>
      <c r="AH42" s="202"/>
    </row>
    <row r="43" spans="1:34" ht="12.75" customHeight="1">
      <c r="A43" s="68">
        <v>42904</v>
      </c>
      <c r="B43" s="4">
        <v>1</v>
      </c>
      <c r="C43" s="4">
        <v>2</v>
      </c>
      <c r="D43" s="34">
        <v>38.64</v>
      </c>
      <c r="E43" s="37">
        <v>4</v>
      </c>
      <c r="F43" s="37">
        <v>10</v>
      </c>
      <c r="G43" s="34">
        <v>160.08000000000001</v>
      </c>
      <c r="H43" s="4">
        <v>2</v>
      </c>
      <c r="I43" s="4">
        <v>10</v>
      </c>
      <c r="J43" s="3">
        <v>56.78</v>
      </c>
      <c r="K43" s="3"/>
      <c r="L43" s="60">
        <v>0</v>
      </c>
      <c r="M43" s="61">
        <v>0</v>
      </c>
      <c r="N43" s="49">
        <v>0</v>
      </c>
      <c r="O43" s="71"/>
      <c r="P43" s="49"/>
      <c r="Q43" s="78"/>
      <c r="R43" s="78"/>
      <c r="S43" s="78"/>
      <c r="T43" s="78"/>
      <c r="U43" s="78"/>
      <c r="V43" s="70"/>
      <c r="W43" s="70"/>
      <c r="X43" s="49"/>
      <c r="Y43" s="49">
        <v>13</v>
      </c>
      <c r="Z43" s="76">
        <v>0</v>
      </c>
      <c r="AA43" s="49">
        <v>10</v>
      </c>
      <c r="AB43" s="49"/>
      <c r="AC43" s="200" t="s">
        <v>90</v>
      </c>
      <c r="AD43" s="201"/>
      <c r="AE43" s="201"/>
      <c r="AF43" s="201"/>
      <c r="AG43" s="201"/>
      <c r="AH43" s="202"/>
    </row>
    <row r="44" spans="1:34" ht="12.75" customHeight="1">
      <c r="A44" s="68">
        <v>42905</v>
      </c>
      <c r="B44" s="4">
        <v>1</v>
      </c>
      <c r="C44" s="4">
        <v>2</v>
      </c>
      <c r="D44" s="34">
        <v>38.64</v>
      </c>
      <c r="E44" s="37">
        <v>4</v>
      </c>
      <c r="F44" s="37">
        <v>10</v>
      </c>
      <c r="G44" s="34">
        <v>160.08000000000001</v>
      </c>
      <c r="H44" s="4">
        <v>2</v>
      </c>
      <c r="I44" s="4">
        <v>10</v>
      </c>
      <c r="J44" s="3">
        <v>56.78</v>
      </c>
      <c r="K44" s="3"/>
      <c r="L44" s="60">
        <v>0</v>
      </c>
      <c r="M44" s="61">
        <v>0</v>
      </c>
      <c r="N44" s="49">
        <v>0</v>
      </c>
      <c r="O44" s="71"/>
      <c r="P44" s="49"/>
      <c r="Q44" s="78"/>
      <c r="R44" s="78"/>
      <c r="S44" s="78"/>
      <c r="T44" s="78"/>
      <c r="U44" s="78"/>
      <c r="V44" s="70"/>
      <c r="W44" s="70"/>
      <c r="X44" s="49"/>
      <c r="Y44" s="49">
        <v>13</v>
      </c>
      <c r="Z44" s="76">
        <v>0</v>
      </c>
      <c r="AA44" s="49">
        <v>10</v>
      </c>
      <c r="AB44" s="49"/>
      <c r="AC44" s="200" t="s">
        <v>90</v>
      </c>
      <c r="AD44" s="201"/>
      <c r="AE44" s="201"/>
      <c r="AF44" s="201"/>
      <c r="AG44" s="201"/>
      <c r="AH44" s="202"/>
    </row>
    <row r="45" spans="1:34" ht="12.75" customHeight="1">
      <c r="A45" s="68">
        <v>42906</v>
      </c>
      <c r="B45" s="4">
        <v>1</v>
      </c>
      <c r="C45" s="4">
        <v>2</v>
      </c>
      <c r="D45" s="34">
        <v>38.64</v>
      </c>
      <c r="E45" s="37">
        <v>4</v>
      </c>
      <c r="F45" s="37">
        <v>10</v>
      </c>
      <c r="G45" s="34">
        <v>160.08000000000001</v>
      </c>
      <c r="H45" s="4">
        <v>2</v>
      </c>
      <c r="I45" s="4">
        <v>10</v>
      </c>
      <c r="J45" s="3">
        <v>56.78</v>
      </c>
      <c r="K45" s="3"/>
      <c r="L45" s="60">
        <v>0</v>
      </c>
      <c r="M45" s="61">
        <v>0</v>
      </c>
      <c r="N45" s="49">
        <v>0</v>
      </c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>
        <v>13</v>
      </c>
      <c r="Z45" s="76">
        <v>0</v>
      </c>
      <c r="AA45" s="49">
        <v>10</v>
      </c>
      <c r="AB45" s="49"/>
      <c r="AC45" s="200" t="s">
        <v>90</v>
      </c>
      <c r="AD45" s="201"/>
      <c r="AE45" s="201"/>
      <c r="AF45" s="201"/>
      <c r="AG45" s="201"/>
      <c r="AH45" s="202"/>
    </row>
    <row r="46" spans="1:34" ht="12.75" customHeight="1">
      <c r="A46" s="68">
        <v>42907</v>
      </c>
      <c r="B46" s="4">
        <v>1</v>
      </c>
      <c r="C46" s="4">
        <v>2</v>
      </c>
      <c r="D46" s="34">
        <v>38.64</v>
      </c>
      <c r="E46" s="37">
        <v>4</v>
      </c>
      <c r="F46" s="37">
        <v>10</v>
      </c>
      <c r="G46" s="34">
        <v>160.08000000000001</v>
      </c>
      <c r="H46" s="4">
        <v>2</v>
      </c>
      <c r="I46" s="4">
        <v>10</v>
      </c>
      <c r="J46" s="3">
        <v>56.78</v>
      </c>
      <c r="K46" s="3"/>
      <c r="L46" s="60">
        <v>0</v>
      </c>
      <c r="M46" s="61">
        <v>0</v>
      </c>
      <c r="N46" s="49">
        <v>0</v>
      </c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>
        <v>13</v>
      </c>
      <c r="Z46" s="76">
        <v>0</v>
      </c>
      <c r="AA46" s="49">
        <v>10</v>
      </c>
      <c r="AB46" s="49"/>
      <c r="AC46" s="200" t="s">
        <v>90</v>
      </c>
      <c r="AD46" s="201"/>
      <c r="AE46" s="201"/>
      <c r="AF46" s="201"/>
      <c r="AG46" s="201"/>
      <c r="AH46" s="202"/>
    </row>
    <row r="47" spans="1:34" ht="12.75" customHeight="1">
      <c r="A47" s="68">
        <v>42908</v>
      </c>
      <c r="B47" s="4">
        <v>1</v>
      </c>
      <c r="C47" s="4">
        <v>2</v>
      </c>
      <c r="D47" s="34">
        <v>38.64</v>
      </c>
      <c r="E47" s="37">
        <v>4</v>
      </c>
      <c r="F47" s="37">
        <v>10</v>
      </c>
      <c r="G47" s="34">
        <v>160.08000000000001</v>
      </c>
      <c r="H47" s="4">
        <v>2</v>
      </c>
      <c r="I47" s="4">
        <v>10</v>
      </c>
      <c r="J47" s="3">
        <v>56.78</v>
      </c>
      <c r="K47" s="3"/>
      <c r="L47" s="60">
        <v>0</v>
      </c>
      <c r="M47" s="61">
        <v>0</v>
      </c>
      <c r="N47" s="49">
        <v>0</v>
      </c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>
        <v>13</v>
      </c>
      <c r="Z47" s="76">
        <v>0</v>
      </c>
      <c r="AA47" s="49">
        <v>10</v>
      </c>
      <c r="AB47" s="49"/>
      <c r="AC47" s="200" t="s">
        <v>90</v>
      </c>
      <c r="AD47" s="201"/>
      <c r="AE47" s="201"/>
      <c r="AF47" s="201"/>
      <c r="AG47" s="201"/>
      <c r="AH47" s="202"/>
    </row>
    <row r="48" spans="1:34" ht="12.75" customHeight="1">
      <c r="A48" s="68">
        <v>42909</v>
      </c>
      <c r="B48" s="4">
        <v>1</v>
      </c>
      <c r="C48" s="4">
        <v>2</v>
      </c>
      <c r="D48" s="34">
        <v>38.64</v>
      </c>
      <c r="E48" s="37">
        <v>4</v>
      </c>
      <c r="F48" s="37">
        <v>10</v>
      </c>
      <c r="G48" s="34">
        <v>160.08000000000001</v>
      </c>
      <c r="H48" s="4">
        <v>2</v>
      </c>
      <c r="I48" s="4">
        <v>10</v>
      </c>
      <c r="J48" s="3">
        <v>56.78</v>
      </c>
      <c r="K48" s="3"/>
      <c r="L48" s="60">
        <v>0</v>
      </c>
      <c r="M48" s="61">
        <v>0</v>
      </c>
      <c r="N48" s="49">
        <v>0</v>
      </c>
      <c r="O48" s="71"/>
      <c r="P48" s="49"/>
      <c r="Q48" s="78"/>
      <c r="R48" s="78"/>
      <c r="S48" s="78"/>
      <c r="T48" s="78"/>
      <c r="U48" s="78"/>
      <c r="V48" s="70"/>
      <c r="W48" s="70"/>
      <c r="X48" s="49"/>
      <c r="Y48" s="49">
        <v>13</v>
      </c>
      <c r="Z48" s="76">
        <v>0</v>
      </c>
      <c r="AA48" s="49">
        <v>10</v>
      </c>
      <c r="AB48" s="49"/>
      <c r="AC48" s="200" t="s">
        <v>90</v>
      </c>
      <c r="AD48" s="201"/>
      <c r="AE48" s="201"/>
      <c r="AF48" s="201"/>
      <c r="AG48" s="201"/>
      <c r="AH48" s="202"/>
    </row>
    <row r="49" spans="1:34" ht="12.75" customHeight="1">
      <c r="A49" s="68">
        <v>42910</v>
      </c>
      <c r="B49" s="4">
        <v>1</v>
      </c>
      <c r="C49" s="4">
        <v>2</v>
      </c>
      <c r="D49" s="34">
        <v>38.64</v>
      </c>
      <c r="E49" s="37">
        <v>4</v>
      </c>
      <c r="F49" s="37">
        <v>10</v>
      </c>
      <c r="G49" s="34">
        <v>160.08000000000001</v>
      </c>
      <c r="H49" s="4">
        <v>2</v>
      </c>
      <c r="I49" s="4">
        <v>10</v>
      </c>
      <c r="J49" s="3">
        <v>56.78</v>
      </c>
      <c r="K49" s="3"/>
      <c r="L49" s="60">
        <v>0</v>
      </c>
      <c r="M49" s="61">
        <v>0</v>
      </c>
      <c r="N49" s="49">
        <v>0</v>
      </c>
      <c r="O49" s="71"/>
      <c r="P49" s="49"/>
      <c r="Q49" s="78"/>
      <c r="R49" s="78"/>
      <c r="S49" s="78"/>
      <c r="T49" s="78"/>
      <c r="U49" s="78"/>
      <c r="V49" s="70"/>
      <c r="W49" s="70"/>
      <c r="X49" s="49"/>
      <c r="Y49" s="49">
        <v>13</v>
      </c>
      <c r="Z49" s="76">
        <v>0</v>
      </c>
      <c r="AA49" s="49">
        <v>10</v>
      </c>
      <c r="AB49" s="49"/>
      <c r="AC49" s="200" t="s">
        <v>90</v>
      </c>
      <c r="AD49" s="201"/>
      <c r="AE49" s="201"/>
      <c r="AF49" s="201"/>
      <c r="AG49" s="201"/>
      <c r="AH49" s="202"/>
    </row>
    <row r="50" spans="1:34" ht="12.75" customHeight="1">
      <c r="A50" s="68">
        <v>42911</v>
      </c>
      <c r="B50" s="4">
        <v>1</v>
      </c>
      <c r="C50" s="4">
        <v>2</v>
      </c>
      <c r="D50" s="34">
        <v>38.64</v>
      </c>
      <c r="E50" s="37">
        <v>4</v>
      </c>
      <c r="F50" s="37">
        <v>10</v>
      </c>
      <c r="G50" s="34">
        <v>160.08000000000001</v>
      </c>
      <c r="H50" s="4">
        <v>2</v>
      </c>
      <c r="I50" s="4">
        <v>10</v>
      </c>
      <c r="J50" s="3">
        <v>56.78</v>
      </c>
      <c r="K50" s="3"/>
      <c r="L50" s="60">
        <v>0</v>
      </c>
      <c r="M50" s="61">
        <v>0</v>
      </c>
      <c r="N50" s="49">
        <v>0</v>
      </c>
      <c r="O50" s="71"/>
      <c r="P50" s="49"/>
      <c r="Q50" s="78"/>
      <c r="R50" s="78"/>
      <c r="S50" s="78"/>
      <c r="T50" s="78"/>
      <c r="U50" s="78"/>
      <c r="V50" s="70"/>
      <c r="W50" s="70"/>
      <c r="X50" s="49"/>
      <c r="Y50" s="49">
        <v>13</v>
      </c>
      <c r="Z50" s="76">
        <v>0</v>
      </c>
      <c r="AA50" s="49">
        <v>10</v>
      </c>
      <c r="AB50" s="49"/>
      <c r="AC50" s="200" t="s">
        <v>90</v>
      </c>
      <c r="AD50" s="201"/>
      <c r="AE50" s="201"/>
      <c r="AF50" s="201"/>
      <c r="AG50" s="201"/>
      <c r="AH50" s="202"/>
    </row>
    <row r="51" spans="1:34" ht="12.75" customHeight="1">
      <c r="A51" s="68">
        <v>42912</v>
      </c>
      <c r="B51" s="4">
        <v>1</v>
      </c>
      <c r="C51" s="4">
        <v>2</v>
      </c>
      <c r="D51" s="34">
        <v>38.64</v>
      </c>
      <c r="E51" s="37">
        <v>4</v>
      </c>
      <c r="F51" s="37">
        <v>10</v>
      </c>
      <c r="G51" s="34">
        <v>160.08000000000001</v>
      </c>
      <c r="H51" s="4">
        <v>2</v>
      </c>
      <c r="I51" s="4">
        <v>10</v>
      </c>
      <c r="J51" s="3">
        <v>56.78</v>
      </c>
      <c r="K51" s="3"/>
      <c r="L51" s="60">
        <v>0</v>
      </c>
      <c r="M51" s="61">
        <v>0</v>
      </c>
      <c r="N51" s="49">
        <v>0</v>
      </c>
      <c r="O51" s="71"/>
      <c r="P51" s="49"/>
      <c r="Q51" s="78"/>
      <c r="R51" s="78"/>
      <c r="S51" s="78"/>
      <c r="T51" s="78"/>
      <c r="U51" s="78"/>
      <c r="V51" s="70"/>
      <c r="W51" s="70"/>
      <c r="X51" s="49"/>
      <c r="Y51" s="49">
        <v>13</v>
      </c>
      <c r="Z51" s="76">
        <v>0</v>
      </c>
      <c r="AA51" s="49">
        <v>10</v>
      </c>
      <c r="AB51" s="49"/>
      <c r="AC51" s="200" t="s">
        <v>90</v>
      </c>
      <c r="AD51" s="201"/>
      <c r="AE51" s="201"/>
      <c r="AF51" s="201"/>
      <c r="AG51" s="201"/>
      <c r="AH51" s="202"/>
    </row>
    <row r="52" spans="1:34" ht="12.75" customHeight="1">
      <c r="A52" s="68">
        <v>42913</v>
      </c>
      <c r="B52" s="4">
        <v>1</v>
      </c>
      <c r="C52" s="4">
        <v>2</v>
      </c>
      <c r="D52" s="34">
        <v>38.64</v>
      </c>
      <c r="E52" s="37">
        <v>4</v>
      </c>
      <c r="F52" s="37">
        <v>10</v>
      </c>
      <c r="G52" s="34">
        <v>160.08000000000001</v>
      </c>
      <c r="H52" s="4">
        <v>2</v>
      </c>
      <c r="I52" s="4">
        <v>10</v>
      </c>
      <c r="J52" s="3">
        <v>56.78</v>
      </c>
      <c r="K52" s="3"/>
      <c r="L52" s="60">
        <v>0</v>
      </c>
      <c r="M52" s="61">
        <v>0</v>
      </c>
      <c r="N52" s="49">
        <v>0</v>
      </c>
      <c r="O52" s="71"/>
      <c r="P52" s="49"/>
      <c r="Q52" s="78"/>
      <c r="R52" s="78"/>
      <c r="S52" s="78"/>
      <c r="T52" s="78"/>
      <c r="U52" s="78"/>
      <c r="V52" s="70"/>
      <c r="W52" s="70"/>
      <c r="X52" s="49"/>
      <c r="Y52" s="49">
        <v>13</v>
      </c>
      <c r="Z52" s="76">
        <v>0</v>
      </c>
      <c r="AA52" s="49">
        <v>10</v>
      </c>
      <c r="AB52" s="49"/>
      <c r="AC52" s="200" t="s">
        <v>90</v>
      </c>
      <c r="AD52" s="201"/>
      <c r="AE52" s="201"/>
      <c r="AF52" s="201"/>
      <c r="AG52" s="201"/>
      <c r="AH52" s="202"/>
    </row>
    <row r="53" spans="1:34" ht="12.75" customHeight="1">
      <c r="A53" s="68">
        <v>42914</v>
      </c>
      <c r="B53" s="4">
        <v>1</v>
      </c>
      <c r="C53" s="4">
        <v>2</v>
      </c>
      <c r="D53" s="34">
        <v>38.64</v>
      </c>
      <c r="E53" s="37">
        <v>4</v>
      </c>
      <c r="F53" s="37">
        <v>10</v>
      </c>
      <c r="G53" s="34">
        <v>160.08000000000001</v>
      </c>
      <c r="H53" s="4">
        <v>2</v>
      </c>
      <c r="I53" s="4">
        <v>10</v>
      </c>
      <c r="J53" s="3">
        <v>56.78</v>
      </c>
      <c r="K53" s="3"/>
      <c r="L53" s="60">
        <v>0</v>
      </c>
      <c r="M53" s="61">
        <v>0</v>
      </c>
      <c r="N53" s="49">
        <v>0</v>
      </c>
      <c r="O53" s="71"/>
      <c r="P53" s="49"/>
      <c r="Q53" s="78"/>
      <c r="R53" s="78"/>
      <c r="S53" s="78"/>
      <c r="T53" s="78"/>
      <c r="U53" s="78"/>
      <c r="V53" s="70"/>
      <c r="W53" s="70"/>
      <c r="X53" s="49"/>
      <c r="Y53" s="49">
        <v>13</v>
      </c>
      <c r="Z53" s="76">
        <v>0</v>
      </c>
      <c r="AA53" s="49">
        <v>10</v>
      </c>
      <c r="AB53" s="49"/>
      <c r="AC53" s="200" t="s">
        <v>90</v>
      </c>
      <c r="AD53" s="201"/>
      <c r="AE53" s="201"/>
      <c r="AF53" s="201"/>
      <c r="AG53" s="201"/>
      <c r="AH53" s="202"/>
    </row>
    <row r="54" spans="1:34" ht="12.75" customHeight="1">
      <c r="A54" s="68">
        <v>42915</v>
      </c>
      <c r="B54" s="4">
        <v>1</v>
      </c>
      <c r="C54" s="4">
        <v>2</v>
      </c>
      <c r="D54" s="34">
        <v>38.64</v>
      </c>
      <c r="E54" s="37">
        <v>4</v>
      </c>
      <c r="F54" s="37">
        <v>10</v>
      </c>
      <c r="G54" s="34">
        <v>160.08000000000001</v>
      </c>
      <c r="H54" s="4">
        <v>2</v>
      </c>
      <c r="I54" s="4">
        <v>10</v>
      </c>
      <c r="J54" s="3">
        <v>56.78</v>
      </c>
      <c r="K54" s="3"/>
      <c r="L54" s="60">
        <v>0</v>
      </c>
      <c r="M54" s="61">
        <v>0</v>
      </c>
      <c r="N54" s="49">
        <v>0</v>
      </c>
      <c r="O54" s="71"/>
      <c r="P54" s="49"/>
      <c r="Q54" s="78"/>
      <c r="R54" s="78"/>
      <c r="S54" s="78"/>
      <c r="T54" s="78"/>
      <c r="U54" s="78"/>
      <c r="V54" s="70"/>
      <c r="W54" s="70"/>
      <c r="X54" s="49"/>
      <c r="Y54" s="49">
        <v>13</v>
      </c>
      <c r="Z54" s="76">
        <v>0</v>
      </c>
      <c r="AA54" s="49">
        <v>10</v>
      </c>
      <c r="AB54" s="49"/>
      <c r="AC54" s="200" t="s">
        <v>90</v>
      </c>
      <c r="AD54" s="201"/>
      <c r="AE54" s="201"/>
      <c r="AF54" s="201"/>
      <c r="AG54" s="201"/>
      <c r="AH54" s="202"/>
    </row>
    <row r="55" spans="1:34" ht="12.75" customHeight="1">
      <c r="A55" s="68">
        <v>42916</v>
      </c>
      <c r="B55" s="4">
        <v>1</v>
      </c>
      <c r="C55" s="4">
        <v>2</v>
      </c>
      <c r="D55" s="34">
        <v>38.64</v>
      </c>
      <c r="E55" s="37">
        <v>4</v>
      </c>
      <c r="F55" s="37">
        <v>10</v>
      </c>
      <c r="G55" s="34">
        <v>160.08000000000001</v>
      </c>
      <c r="H55" s="4">
        <v>2</v>
      </c>
      <c r="I55" s="4">
        <v>10</v>
      </c>
      <c r="J55" s="3">
        <v>56.78</v>
      </c>
      <c r="K55" s="3"/>
      <c r="L55" s="60">
        <v>0</v>
      </c>
      <c r="M55" s="61">
        <v>0</v>
      </c>
      <c r="N55" s="49">
        <v>0</v>
      </c>
      <c r="O55" s="71"/>
      <c r="P55" s="49"/>
      <c r="Q55" s="78"/>
      <c r="R55" s="78"/>
      <c r="S55" s="78"/>
      <c r="T55" s="78"/>
      <c r="U55" s="78"/>
      <c r="V55" s="70"/>
      <c r="W55" s="70"/>
      <c r="X55" s="49"/>
      <c r="Y55" s="49">
        <v>13</v>
      </c>
      <c r="Z55" s="76">
        <v>0</v>
      </c>
      <c r="AA55" s="49">
        <v>10</v>
      </c>
      <c r="AB55" s="49"/>
      <c r="AC55" s="200" t="s">
        <v>90</v>
      </c>
      <c r="AD55" s="201"/>
      <c r="AE55" s="201"/>
      <c r="AF55" s="201"/>
      <c r="AG55" s="201"/>
      <c r="AH55" s="202"/>
    </row>
    <row r="56" spans="1:34" ht="12.75" customHeight="1">
      <c r="A56" s="68">
        <v>42917</v>
      </c>
      <c r="B56" s="4">
        <v>1</v>
      </c>
      <c r="C56" s="4">
        <v>2</v>
      </c>
      <c r="D56" s="34">
        <v>38.64</v>
      </c>
      <c r="E56" s="37">
        <v>4</v>
      </c>
      <c r="F56" s="37">
        <v>10</v>
      </c>
      <c r="G56" s="34">
        <v>160.08000000000001</v>
      </c>
      <c r="H56" s="4">
        <v>2</v>
      </c>
      <c r="I56" s="4">
        <v>10</v>
      </c>
      <c r="J56" s="3">
        <v>56.78</v>
      </c>
      <c r="K56" s="3"/>
      <c r="L56" s="60">
        <v>0</v>
      </c>
      <c r="M56" s="61">
        <v>0</v>
      </c>
      <c r="N56" s="49">
        <v>0</v>
      </c>
      <c r="O56" s="71"/>
      <c r="P56" s="49"/>
      <c r="Q56" s="78"/>
      <c r="R56" s="78"/>
      <c r="S56" s="78"/>
      <c r="T56" s="78"/>
      <c r="U56" s="78"/>
      <c r="V56" s="70"/>
      <c r="W56" s="70"/>
      <c r="X56" s="49"/>
      <c r="Y56" s="49">
        <v>13</v>
      </c>
      <c r="Z56" s="76">
        <v>0</v>
      </c>
      <c r="AA56" s="49">
        <v>10</v>
      </c>
      <c r="AB56" s="49"/>
      <c r="AC56" s="200" t="s">
        <v>90</v>
      </c>
      <c r="AD56" s="201"/>
      <c r="AE56" s="201"/>
      <c r="AF56" s="201"/>
      <c r="AG56" s="201"/>
      <c r="AH56" s="202"/>
    </row>
    <row r="57" spans="1:34">
      <c r="A57" s="9"/>
      <c r="B57" s="44"/>
      <c r="C57" s="44"/>
      <c r="D57" s="44"/>
      <c r="E57" s="44"/>
      <c r="F57" s="44"/>
      <c r="G57" s="34"/>
      <c r="H57" s="44"/>
      <c r="I57" s="44"/>
      <c r="J57" s="44"/>
      <c r="K57" s="45" t="s">
        <v>49</v>
      </c>
      <c r="L57" s="46">
        <f>SUM(L27:L56)</f>
        <v>2.76</v>
      </c>
      <c r="M57" s="46">
        <f>SUM(M27:M56)</f>
        <v>0</v>
      </c>
      <c r="N57" s="47">
        <f>SUM(N27:N56)</f>
        <v>0</v>
      </c>
      <c r="O57" s="44"/>
      <c r="P57" s="44"/>
      <c r="Q57" s="44"/>
      <c r="R57" s="44"/>
      <c r="S57" s="44"/>
      <c r="T57" s="44"/>
      <c r="U57" s="47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K58" s="45" t="s">
        <v>50</v>
      </c>
      <c r="L58" s="46">
        <f>SUM('May 2017'!L60)</f>
        <v>289.05</v>
      </c>
      <c r="M58" s="46">
        <f>SUM('May 2017'!M60)</f>
        <v>108.55</v>
      </c>
      <c r="N58" s="46">
        <f>SUM('May 2017'!N60)</f>
        <v>126</v>
      </c>
      <c r="O58" s="46"/>
      <c r="P58" s="46"/>
      <c r="Q58" s="46"/>
      <c r="R58" s="46"/>
      <c r="S58" s="46"/>
      <c r="T58" s="46"/>
      <c r="U58" s="46"/>
    </row>
    <row r="59" spans="1:34">
      <c r="K59" s="45" t="s">
        <v>51</v>
      </c>
      <c r="L59" s="46">
        <f>(L58+L57)</f>
        <v>291.81</v>
      </c>
      <c r="M59" s="46">
        <f>(M58+M57)</f>
        <v>108.55</v>
      </c>
      <c r="N59" s="46">
        <f>(N58+N57)</f>
        <v>126</v>
      </c>
    </row>
    <row r="64" spans="1:34">
      <c r="A64" s="1" t="s">
        <v>66</v>
      </c>
    </row>
  </sheetData>
  <mergeCells count="65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zoomScale="90" zoomScaleNormal="90" workbookViewId="0">
      <selection activeCell="B56" sqref="B56:AH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65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2"/>
      <c r="AH3" s="9"/>
    </row>
    <row r="4" spans="1:34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5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156" t="s">
        <v>73</v>
      </c>
      <c r="C6" s="156"/>
      <c r="D6" s="156"/>
      <c r="E6" s="156"/>
      <c r="F6" s="156"/>
      <c r="G6" s="156"/>
      <c r="H6" s="156"/>
      <c r="I6" s="156"/>
      <c r="J6" s="9"/>
      <c r="K6" s="9" t="s">
        <v>4</v>
      </c>
      <c r="L6" s="24" t="s">
        <v>77</v>
      </c>
      <c r="M6" s="157"/>
      <c r="N6" s="157"/>
      <c r="O6" s="157"/>
      <c r="P6" s="24" t="s">
        <v>5</v>
      </c>
      <c r="Q6" s="24"/>
      <c r="R6" s="24"/>
      <c r="S6" s="24"/>
      <c r="T6" s="24"/>
      <c r="U6" s="158" t="s">
        <v>6</v>
      </c>
      <c r="V6" s="158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59" t="s">
        <v>7</v>
      </c>
      <c r="AB7" s="159"/>
      <c r="AC7" s="159"/>
      <c r="AD7" s="159"/>
      <c r="AE7" s="160"/>
      <c r="AF7" s="160"/>
      <c r="AG7" s="160"/>
      <c r="AH7" s="9"/>
    </row>
    <row r="8" spans="1:34" ht="12.75" customHeight="1">
      <c r="A8" s="9" t="s">
        <v>8</v>
      </c>
      <c r="B8" s="9"/>
      <c r="C8" s="161" t="s">
        <v>70</v>
      </c>
      <c r="D8" s="161"/>
      <c r="E8" s="161"/>
      <c r="F8" s="161"/>
      <c r="G8" s="9" t="s">
        <v>9</v>
      </c>
      <c r="H8" s="161">
        <v>2017</v>
      </c>
      <c r="I8" s="161"/>
      <c r="J8" s="9"/>
      <c r="K8" s="9" t="s">
        <v>10</v>
      </c>
      <c r="L8" s="50" t="s">
        <v>78</v>
      </c>
      <c r="M8" s="24"/>
      <c r="N8" s="50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159" t="s">
        <v>12</v>
      </c>
      <c r="AB8" s="159"/>
      <c r="AC8" s="159"/>
      <c r="AD8" s="159"/>
      <c r="AE8" s="162"/>
      <c r="AF8" s="163"/>
      <c r="AG8" s="163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159" t="s">
        <v>14</v>
      </c>
      <c r="AB9" s="159"/>
      <c r="AC9" s="159"/>
      <c r="AD9" s="159"/>
      <c r="AE9" s="163"/>
      <c r="AF9" s="163"/>
      <c r="AG9" s="163"/>
      <c r="AH9" s="9"/>
    </row>
    <row r="10" spans="1:34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9"/>
      <c r="K10" s="67" t="s">
        <v>64</v>
      </c>
      <c r="L10" s="41"/>
      <c r="M10" s="41"/>
      <c r="N10" s="160"/>
      <c r="O10" s="160"/>
      <c r="P10" s="41" t="s">
        <v>16</v>
      </c>
      <c r="Q10" s="165"/>
      <c r="R10" s="166"/>
      <c r="S10" s="166"/>
      <c r="T10" s="166"/>
      <c r="U10" s="166"/>
      <c r="V10" s="166"/>
      <c r="W10" s="9"/>
      <c r="X10" s="9"/>
      <c r="Y10" s="9"/>
      <c r="Z10" s="11" t="s">
        <v>17</v>
      </c>
      <c r="AA10" s="159" t="s">
        <v>18</v>
      </c>
      <c r="AB10" s="159"/>
      <c r="AC10" s="159"/>
      <c r="AD10" s="159"/>
      <c r="AE10" s="163">
        <v>364.32</v>
      </c>
      <c r="AF10" s="163"/>
      <c r="AG10" s="163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167" t="s">
        <v>19</v>
      </c>
      <c r="AB11" s="167"/>
      <c r="AC11" s="167"/>
      <c r="AD11" s="167"/>
      <c r="AE11" s="162"/>
      <c r="AF11" s="163"/>
      <c r="AG11" s="163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70"/>
      <c r="K14" s="18" t="s">
        <v>21</v>
      </c>
      <c r="L14" s="174" t="s">
        <v>22</v>
      </c>
      <c r="M14" s="174"/>
      <c r="N14" s="174"/>
      <c r="O14" s="175" t="s">
        <v>23</v>
      </c>
      <c r="P14" s="176"/>
      <c r="Q14" s="176"/>
      <c r="R14" s="176"/>
      <c r="S14" s="176"/>
      <c r="T14" s="176"/>
      <c r="U14" s="177"/>
      <c r="V14" s="181" t="s">
        <v>24</v>
      </c>
      <c r="W14" s="182"/>
      <c r="X14" s="51"/>
      <c r="Y14" s="183" t="s">
        <v>55</v>
      </c>
      <c r="Z14" s="184"/>
      <c r="AA14" s="185" t="s">
        <v>25</v>
      </c>
      <c r="AB14" s="185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3"/>
      <c r="K15" s="20"/>
      <c r="L15" s="21"/>
      <c r="M15" s="21"/>
      <c r="N15" s="21"/>
      <c r="O15" s="178"/>
      <c r="P15" s="179"/>
      <c r="Q15" s="179"/>
      <c r="R15" s="179"/>
      <c r="S15" s="179"/>
      <c r="T15" s="179"/>
      <c r="U15" s="180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64" t="s">
        <v>53</v>
      </c>
      <c r="I17" s="164"/>
      <c r="J17" s="164"/>
      <c r="K17" s="20" t="s">
        <v>27</v>
      </c>
      <c r="L17" s="39"/>
      <c r="M17" s="39"/>
      <c r="N17" s="39"/>
      <c r="O17" s="39"/>
      <c r="P17" s="39"/>
      <c r="Q17" s="188" t="s">
        <v>61</v>
      </c>
      <c r="R17" s="189"/>
      <c r="S17" s="188" t="s">
        <v>62</v>
      </c>
      <c r="T17" s="189"/>
      <c r="U17" s="39"/>
      <c r="V17" s="39"/>
      <c r="W17" s="39"/>
      <c r="X17" s="39"/>
      <c r="Y17" s="39"/>
      <c r="Z17" s="39"/>
      <c r="AA17" s="39"/>
      <c r="AB17" s="39"/>
      <c r="AC17" s="194" t="s">
        <v>28</v>
      </c>
      <c r="AD17" s="167"/>
      <c r="AE17" s="167"/>
      <c r="AF17" s="167"/>
      <c r="AG17" s="167"/>
      <c r="AH17" s="195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190"/>
      <c r="R18" s="191"/>
      <c r="S18" s="190"/>
      <c r="T18" s="191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186" t="s">
        <v>72</v>
      </c>
      <c r="C19" s="164"/>
      <c r="D19" s="164"/>
      <c r="E19" s="186" t="s">
        <v>72</v>
      </c>
      <c r="F19" s="164"/>
      <c r="G19" s="187"/>
      <c r="H19" s="196" t="s">
        <v>76</v>
      </c>
      <c r="I19" s="164"/>
      <c r="J19" s="164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190"/>
      <c r="R19" s="191"/>
      <c r="S19" s="190"/>
      <c r="T19" s="191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197" t="s">
        <v>48</v>
      </c>
      <c r="AD19" s="198"/>
      <c r="AE19" s="198"/>
      <c r="AF19" s="198"/>
      <c r="AG19" s="198"/>
      <c r="AH19" s="199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190"/>
      <c r="R20" s="191"/>
      <c r="S20" s="190"/>
      <c r="T20" s="191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5"/>
    </row>
    <row r="21" spans="1:34" ht="12" customHeight="1">
      <c r="A21" s="13"/>
      <c r="B21" s="69"/>
      <c r="C21" s="9"/>
      <c r="D21" s="12"/>
      <c r="E21" s="69"/>
      <c r="F21" s="9"/>
      <c r="G21" s="33"/>
      <c r="H21" s="9"/>
      <c r="I21" s="9"/>
      <c r="J21" s="12"/>
      <c r="K21" s="54">
        <v>0</v>
      </c>
      <c r="L21" s="39"/>
      <c r="M21" s="39"/>
      <c r="N21" s="39"/>
      <c r="O21" s="39"/>
      <c r="P21" s="38" t="s">
        <v>40</v>
      </c>
      <c r="Q21" s="190"/>
      <c r="R21" s="191"/>
      <c r="S21" s="190"/>
      <c r="T21" s="191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190"/>
      <c r="R22" s="191"/>
      <c r="S22" s="190"/>
      <c r="T22" s="191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192"/>
      <c r="R23" s="193"/>
      <c r="S23" s="192"/>
      <c r="T23" s="193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3"/>
      <c r="AD25" s="83"/>
      <c r="AE25" s="83"/>
      <c r="AF25" s="83"/>
      <c r="AG25" s="83"/>
      <c r="AH25" s="84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7"/>
      <c r="AD26" s="58"/>
      <c r="AE26" s="58"/>
      <c r="AF26" s="58"/>
      <c r="AG26" s="58"/>
      <c r="AH26" s="59"/>
    </row>
    <row r="27" spans="1:34" ht="12.75" customHeight="1">
      <c r="A27" s="68">
        <v>42918</v>
      </c>
      <c r="B27" s="4">
        <v>1</v>
      </c>
      <c r="C27" s="4">
        <v>2</v>
      </c>
      <c r="D27" s="34">
        <v>38.64</v>
      </c>
      <c r="E27" s="37">
        <v>4</v>
      </c>
      <c r="F27" s="37">
        <v>10</v>
      </c>
      <c r="G27" s="34">
        <v>160.08000000000001</v>
      </c>
      <c r="H27" s="4">
        <v>2</v>
      </c>
      <c r="I27" s="4">
        <v>10</v>
      </c>
      <c r="J27" s="3">
        <v>56.78</v>
      </c>
      <c r="K27" s="3"/>
      <c r="L27" s="60">
        <v>0</v>
      </c>
      <c r="M27" s="61">
        <v>0</v>
      </c>
      <c r="N27" s="49">
        <v>0</v>
      </c>
      <c r="O27" s="71"/>
      <c r="P27" s="49"/>
      <c r="Q27" s="78"/>
      <c r="R27" s="78"/>
      <c r="S27" s="78"/>
      <c r="T27" s="78"/>
      <c r="U27" s="78"/>
      <c r="V27" s="70"/>
      <c r="W27" s="70"/>
      <c r="X27" s="49"/>
      <c r="Y27" s="49">
        <v>13</v>
      </c>
      <c r="Z27" s="76">
        <v>0</v>
      </c>
      <c r="AA27" s="49">
        <v>10</v>
      </c>
      <c r="AB27" s="49"/>
      <c r="AC27" s="200" t="s">
        <v>90</v>
      </c>
      <c r="AD27" s="201"/>
      <c r="AE27" s="201"/>
      <c r="AF27" s="201"/>
      <c r="AG27" s="201"/>
      <c r="AH27" s="202"/>
    </row>
    <row r="28" spans="1:34" ht="12.75" customHeight="1">
      <c r="A28" s="68">
        <v>42919</v>
      </c>
      <c r="B28" s="4">
        <v>1</v>
      </c>
      <c r="C28" s="4">
        <v>2</v>
      </c>
      <c r="D28" s="34">
        <v>38.64</v>
      </c>
      <c r="E28" s="37">
        <v>4</v>
      </c>
      <c r="F28" s="37">
        <v>10</v>
      </c>
      <c r="G28" s="34">
        <v>160.08000000000001</v>
      </c>
      <c r="H28" s="4">
        <v>2</v>
      </c>
      <c r="I28" s="4">
        <v>10</v>
      </c>
      <c r="J28" s="3">
        <v>56.78</v>
      </c>
      <c r="K28" s="3"/>
      <c r="L28" s="60">
        <v>0</v>
      </c>
      <c r="M28" s="61">
        <v>0</v>
      </c>
      <c r="N28" s="49">
        <v>0</v>
      </c>
      <c r="O28" s="71"/>
      <c r="P28" s="49"/>
      <c r="Q28" s="78"/>
      <c r="R28" s="78"/>
      <c r="S28" s="78"/>
      <c r="T28" s="78"/>
      <c r="U28" s="78"/>
      <c r="V28" s="70"/>
      <c r="W28" s="70"/>
      <c r="X28" s="49"/>
      <c r="Y28" s="49">
        <v>13</v>
      </c>
      <c r="Z28" s="76">
        <v>0</v>
      </c>
      <c r="AA28" s="49">
        <v>10</v>
      </c>
      <c r="AB28" s="49"/>
      <c r="AC28" s="200" t="s">
        <v>90</v>
      </c>
      <c r="AD28" s="201"/>
      <c r="AE28" s="201"/>
      <c r="AF28" s="201"/>
      <c r="AG28" s="201"/>
      <c r="AH28" s="202"/>
    </row>
    <row r="29" spans="1:34" ht="12.75" customHeight="1">
      <c r="A29" s="68">
        <v>42920</v>
      </c>
      <c r="B29" s="4">
        <v>1</v>
      </c>
      <c r="C29" s="4">
        <v>2</v>
      </c>
      <c r="D29" s="34">
        <v>38.64</v>
      </c>
      <c r="E29" s="37">
        <v>4</v>
      </c>
      <c r="F29" s="37">
        <v>10</v>
      </c>
      <c r="G29" s="34">
        <v>160.08000000000001</v>
      </c>
      <c r="H29" s="4">
        <v>2</v>
      </c>
      <c r="I29" s="4">
        <v>10</v>
      </c>
      <c r="J29" s="3">
        <v>56.78</v>
      </c>
      <c r="K29" s="3"/>
      <c r="L29" s="60">
        <v>0</v>
      </c>
      <c r="M29" s="61">
        <v>0</v>
      </c>
      <c r="N29" s="49">
        <v>0</v>
      </c>
      <c r="O29" s="71"/>
      <c r="P29" s="49"/>
      <c r="Q29" s="78"/>
      <c r="R29" s="78"/>
      <c r="S29" s="78"/>
      <c r="T29" s="78"/>
      <c r="U29" s="78"/>
      <c r="V29" s="70"/>
      <c r="W29" s="70"/>
      <c r="X29" s="49"/>
      <c r="Y29" s="49">
        <v>13</v>
      </c>
      <c r="Z29" s="76">
        <v>0</v>
      </c>
      <c r="AA29" s="49">
        <v>10</v>
      </c>
      <c r="AB29" s="49"/>
      <c r="AC29" s="200" t="s">
        <v>90</v>
      </c>
      <c r="AD29" s="201"/>
      <c r="AE29" s="201"/>
      <c r="AF29" s="201"/>
      <c r="AG29" s="201"/>
      <c r="AH29" s="202"/>
    </row>
    <row r="30" spans="1:34" ht="12.75" customHeight="1">
      <c r="A30" s="68">
        <v>42921</v>
      </c>
      <c r="B30" s="4">
        <v>1</v>
      </c>
      <c r="C30" s="4">
        <v>2</v>
      </c>
      <c r="D30" s="34">
        <v>38.64</v>
      </c>
      <c r="E30" s="37">
        <v>4</v>
      </c>
      <c r="F30" s="37">
        <v>10</v>
      </c>
      <c r="G30" s="34">
        <v>160.08000000000001</v>
      </c>
      <c r="H30" s="4">
        <v>2</v>
      </c>
      <c r="I30" s="4">
        <v>10</v>
      </c>
      <c r="J30" s="3">
        <v>56.78</v>
      </c>
      <c r="K30" s="3"/>
      <c r="L30" s="60">
        <v>0</v>
      </c>
      <c r="M30" s="61">
        <v>0</v>
      </c>
      <c r="N30" s="49">
        <v>0</v>
      </c>
      <c r="O30" s="71"/>
      <c r="P30" s="49"/>
      <c r="Q30" s="78"/>
      <c r="R30" s="78"/>
      <c r="S30" s="78"/>
      <c r="T30" s="78"/>
      <c r="U30" s="78"/>
      <c r="V30" s="70"/>
      <c r="W30" s="70"/>
      <c r="X30" s="49"/>
      <c r="Y30" s="49">
        <v>13</v>
      </c>
      <c r="Z30" s="76">
        <v>0</v>
      </c>
      <c r="AA30" s="49">
        <v>10</v>
      </c>
      <c r="AB30" s="49"/>
      <c r="AC30" s="200" t="s">
        <v>90</v>
      </c>
      <c r="AD30" s="201"/>
      <c r="AE30" s="201"/>
      <c r="AF30" s="201"/>
      <c r="AG30" s="201"/>
      <c r="AH30" s="202"/>
    </row>
    <row r="31" spans="1:34" ht="12.75" customHeight="1">
      <c r="A31" s="68">
        <v>42922</v>
      </c>
      <c r="B31" s="4">
        <v>1</v>
      </c>
      <c r="C31" s="4">
        <v>2</v>
      </c>
      <c r="D31" s="34">
        <v>38.64</v>
      </c>
      <c r="E31" s="37">
        <v>4</v>
      </c>
      <c r="F31" s="37">
        <v>10</v>
      </c>
      <c r="G31" s="34">
        <v>160.08000000000001</v>
      </c>
      <c r="H31" s="4">
        <v>2</v>
      </c>
      <c r="I31" s="4">
        <v>10</v>
      </c>
      <c r="J31" s="3">
        <v>56.78</v>
      </c>
      <c r="K31" s="3"/>
      <c r="L31" s="60">
        <v>0</v>
      </c>
      <c r="M31" s="61">
        <v>0</v>
      </c>
      <c r="N31" s="49">
        <v>0</v>
      </c>
      <c r="O31" s="71"/>
      <c r="P31" s="49"/>
      <c r="Q31" s="78"/>
      <c r="R31" s="78"/>
      <c r="S31" s="78"/>
      <c r="T31" s="78"/>
      <c r="U31" s="78"/>
      <c r="V31" s="70"/>
      <c r="W31" s="70"/>
      <c r="X31" s="49"/>
      <c r="Y31" s="49">
        <v>13</v>
      </c>
      <c r="Z31" s="76">
        <v>0</v>
      </c>
      <c r="AA31" s="49">
        <v>10</v>
      </c>
      <c r="AB31" s="49"/>
      <c r="AC31" s="200" t="s">
        <v>90</v>
      </c>
      <c r="AD31" s="201"/>
      <c r="AE31" s="201"/>
      <c r="AF31" s="201"/>
      <c r="AG31" s="201"/>
      <c r="AH31" s="202"/>
    </row>
    <row r="32" spans="1:34" ht="12.75" customHeight="1">
      <c r="A32" s="68">
        <v>42923</v>
      </c>
      <c r="B32" s="4">
        <v>1</v>
      </c>
      <c r="C32" s="4">
        <v>2</v>
      </c>
      <c r="D32" s="34">
        <v>38.64</v>
      </c>
      <c r="E32" s="37">
        <v>4</v>
      </c>
      <c r="F32" s="37">
        <v>10</v>
      </c>
      <c r="G32" s="34">
        <v>160.08000000000001</v>
      </c>
      <c r="H32" s="4">
        <v>2</v>
      </c>
      <c r="I32" s="4">
        <v>10</v>
      </c>
      <c r="J32" s="3">
        <v>56.78</v>
      </c>
      <c r="K32" s="3"/>
      <c r="L32" s="60">
        <v>0</v>
      </c>
      <c r="M32" s="61">
        <v>0</v>
      </c>
      <c r="N32" s="49">
        <v>0</v>
      </c>
      <c r="O32" s="71"/>
      <c r="P32" s="49"/>
      <c r="Q32" s="78"/>
      <c r="R32" s="78"/>
      <c r="S32" s="78"/>
      <c r="T32" s="78"/>
      <c r="U32" s="78"/>
      <c r="V32" s="70"/>
      <c r="W32" s="70"/>
      <c r="X32" s="49"/>
      <c r="Y32" s="49">
        <v>13</v>
      </c>
      <c r="Z32" s="76">
        <v>0</v>
      </c>
      <c r="AA32" s="49">
        <v>10</v>
      </c>
      <c r="AB32" s="49"/>
      <c r="AC32" s="200" t="s">
        <v>90</v>
      </c>
      <c r="AD32" s="201"/>
      <c r="AE32" s="201"/>
      <c r="AF32" s="201"/>
      <c r="AG32" s="201"/>
      <c r="AH32" s="202"/>
    </row>
    <row r="33" spans="1:34" ht="12.75" customHeight="1">
      <c r="A33" s="68">
        <v>42924</v>
      </c>
      <c r="B33" s="4">
        <v>1</v>
      </c>
      <c r="C33" s="4">
        <v>2</v>
      </c>
      <c r="D33" s="34">
        <v>38.64</v>
      </c>
      <c r="E33" s="37">
        <v>4</v>
      </c>
      <c r="F33" s="37">
        <v>10</v>
      </c>
      <c r="G33" s="34">
        <v>160.08000000000001</v>
      </c>
      <c r="H33" s="4">
        <v>2</v>
      </c>
      <c r="I33" s="4">
        <v>10</v>
      </c>
      <c r="J33" s="3">
        <v>56.78</v>
      </c>
      <c r="K33" s="3"/>
      <c r="L33" s="60">
        <v>0</v>
      </c>
      <c r="M33" s="61">
        <v>0</v>
      </c>
      <c r="N33" s="49">
        <v>0</v>
      </c>
      <c r="O33" s="71"/>
      <c r="P33" s="49"/>
      <c r="Q33" s="78"/>
      <c r="R33" s="78"/>
      <c r="S33" s="78"/>
      <c r="T33" s="78"/>
      <c r="U33" s="78"/>
      <c r="V33" s="70"/>
      <c r="W33" s="70"/>
      <c r="X33" s="49"/>
      <c r="Y33" s="49">
        <v>13</v>
      </c>
      <c r="Z33" s="76">
        <v>0</v>
      </c>
      <c r="AA33" s="49">
        <v>10</v>
      </c>
      <c r="AB33" s="49"/>
      <c r="AC33" s="200" t="s">
        <v>90</v>
      </c>
      <c r="AD33" s="201"/>
      <c r="AE33" s="201"/>
      <c r="AF33" s="201"/>
      <c r="AG33" s="201"/>
      <c r="AH33" s="202"/>
    </row>
    <row r="34" spans="1:34" ht="12.75" customHeight="1">
      <c r="A34" s="68">
        <v>42925</v>
      </c>
      <c r="B34" s="4">
        <v>1</v>
      </c>
      <c r="C34" s="4">
        <v>2</v>
      </c>
      <c r="D34" s="34">
        <v>38.64</v>
      </c>
      <c r="E34" s="37">
        <v>4</v>
      </c>
      <c r="F34" s="37">
        <v>10</v>
      </c>
      <c r="G34" s="34">
        <v>160.08000000000001</v>
      </c>
      <c r="H34" s="4">
        <v>2</v>
      </c>
      <c r="I34" s="4">
        <v>10</v>
      </c>
      <c r="J34" s="3">
        <v>56.78</v>
      </c>
      <c r="K34" s="3"/>
      <c r="L34" s="60">
        <v>0</v>
      </c>
      <c r="M34" s="61">
        <v>0</v>
      </c>
      <c r="N34" s="49">
        <v>0</v>
      </c>
      <c r="O34" s="71"/>
      <c r="P34" s="49"/>
      <c r="Q34" s="78"/>
      <c r="R34" s="78"/>
      <c r="S34" s="78"/>
      <c r="T34" s="78"/>
      <c r="U34" s="78"/>
      <c r="V34" s="70"/>
      <c r="W34" s="70"/>
      <c r="X34" s="49"/>
      <c r="Y34" s="49">
        <v>13</v>
      </c>
      <c r="Z34" s="76">
        <v>0</v>
      </c>
      <c r="AA34" s="49">
        <v>10</v>
      </c>
      <c r="AB34" s="49"/>
      <c r="AC34" s="200" t="s">
        <v>90</v>
      </c>
      <c r="AD34" s="201"/>
      <c r="AE34" s="201"/>
      <c r="AF34" s="201"/>
      <c r="AG34" s="201"/>
      <c r="AH34" s="202"/>
    </row>
    <row r="35" spans="1:34" ht="12.75" customHeight="1">
      <c r="A35" s="68">
        <v>42926</v>
      </c>
      <c r="B35" s="4">
        <v>1</v>
      </c>
      <c r="C35" s="4">
        <v>2</v>
      </c>
      <c r="D35" s="34">
        <v>38.64</v>
      </c>
      <c r="E35" s="37">
        <v>4</v>
      </c>
      <c r="F35" s="37">
        <v>10</v>
      </c>
      <c r="G35" s="34">
        <v>160.08000000000001</v>
      </c>
      <c r="H35" s="4">
        <v>2</v>
      </c>
      <c r="I35" s="4">
        <v>10</v>
      </c>
      <c r="J35" s="3">
        <v>56.78</v>
      </c>
      <c r="K35" s="3"/>
      <c r="L35" s="60">
        <v>0</v>
      </c>
      <c r="M35" s="61">
        <v>0</v>
      </c>
      <c r="N35" s="49">
        <v>0</v>
      </c>
      <c r="O35" s="71"/>
      <c r="P35" s="49"/>
      <c r="Q35" s="78"/>
      <c r="R35" s="78"/>
      <c r="S35" s="78"/>
      <c r="T35" s="78"/>
      <c r="U35" s="78"/>
      <c r="V35" s="70"/>
      <c r="W35" s="70"/>
      <c r="X35" s="49"/>
      <c r="Y35" s="49">
        <v>13</v>
      </c>
      <c r="Z35" s="76">
        <v>0</v>
      </c>
      <c r="AA35" s="49">
        <v>10</v>
      </c>
      <c r="AB35" s="49"/>
      <c r="AC35" s="200" t="s">
        <v>90</v>
      </c>
      <c r="AD35" s="201"/>
      <c r="AE35" s="201"/>
      <c r="AF35" s="201"/>
      <c r="AG35" s="201"/>
      <c r="AH35" s="202"/>
    </row>
    <row r="36" spans="1:34" ht="12.75" customHeight="1">
      <c r="A36" s="68">
        <v>42927</v>
      </c>
      <c r="B36" s="4">
        <v>1</v>
      </c>
      <c r="C36" s="4">
        <v>2</v>
      </c>
      <c r="D36" s="34">
        <v>38.64</v>
      </c>
      <c r="E36" s="37">
        <v>4</v>
      </c>
      <c r="F36" s="37">
        <v>10</v>
      </c>
      <c r="G36" s="34">
        <v>160.08000000000001</v>
      </c>
      <c r="H36" s="4">
        <v>2</v>
      </c>
      <c r="I36" s="4">
        <v>10</v>
      </c>
      <c r="J36" s="3">
        <v>56.78</v>
      </c>
      <c r="K36" s="3"/>
      <c r="L36" s="60">
        <v>0</v>
      </c>
      <c r="M36" s="61">
        <v>0</v>
      </c>
      <c r="N36" s="49">
        <v>0</v>
      </c>
      <c r="O36" s="71"/>
      <c r="P36" s="49"/>
      <c r="Q36" s="78"/>
      <c r="R36" s="78"/>
      <c r="S36" s="78"/>
      <c r="T36" s="78"/>
      <c r="U36" s="78"/>
      <c r="V36" s="70"/>
      <c r="W36" s="70"/>
      <c r="X36" s="49"/>
      <c r="Y36" s="49">
        <v>13</v>
      </c>
      <c r="Z36" s="76">
        <v>0</v>
      </c>
      <c r="AA36" s="49">
        <v>10</v>
      </c>
      <c r="AB36" s="49"/>
      <c r="AC36" s="200" t="s">
        <v>90</v>
      </c>
      <c r="AD36" s="201"/>
      <c r="AE36" s="201"/>
      <c r="AF36" s="201"/>
      <c r="AG36" s="201"/>
      <c r="AH36" s="202"/>
    </row>
    <row r="37" spans="1:34" ht="12.75" customHeight="1">
      <c r="A37" s="68">
        <v>42928</v>
      </c>
      <c r="B37" s="4">
        <v>1</v>
      </c>
      <c r="C37" s="4">
        <v>2</v>
      </c>
      <c r="D37" s="34">
        <v>38.64</v>
      </c>
      <c r="E37" s="37">
        <v>4</v>
      </c>
      <c r="F37" s="37">
        <v>10</v>
      </c>
      <c r="G37" s="34">
        <v>160.08000000000001</v>
      </c>
      <c r="H37" s="4">
        <v>2</v>
      </c>
      <c r="I37" s="4">
        <v>10</v>
      </c>
      <c r="J37" s="3">
        <v>56.78</v>
      </c>
      <c r="K37" s="3"/>
      <c r="L37" s="60">
        <v>0</v>
      </c>
      <c r="M37" s="61">
        <v>0</v>
      </c>
      <c r="N37" s="49">
        <v>0</v>
      </c>
      <c r="O37" s="71"/>
      <c r="P37" s="49"/>
      <c r="Q37" s="78"/>
      <c r="R37" s="78"/>
      <c r="S37" s="78"/>
      <c r="T37" s="78"/>
      <c r="U37" s="78"/>
      <c r="V37" s="70"/>
      <c r="W37" s="70"/>
      <c r="X37" s="49"/>
      <c r="Y37" s="49">
        <v>13</v>
      </c>
      <c r="Z37" s="76">
        <v>0</v>
      </c>
      <c r="AA37" s="49">
        <v>10</v>
      </c>
      <c r="AB37" s="49"/>
      <c r="AC37" s="200" t="s">
        <v>90</v>
      </c>
      <c r="AD37" s="201"/>
      <c r="AE37" s="201"/>
      <c r="AF37" s="201"/>
      <c r="AG37" s="201"/>
      <c r="AH37" s="202"/>
    </row>
    <row r="38" spans="1:34" ht="12.75" customHeight="1">
      <c r="A38" s="68">
        <v>42929</v>
      </c>
      <c r="B38" s="4">
        <v>1</v>
      </c>
      <c r="C38" s="4">
        <v>2</v>
      </c>
      <c r="D38" s="34">
        <v>38.64</v>
      </c>
      <c r="E38" s="37">
        <v>4</v>
      </c>
      <c r="F38" s="37">
        <v>10</v>
      </c>
      <c r="G38" s="34">
        <v>160.08000000000001</v>
      </c>
      <c r="H38" s="4">
        <v>2</v>
      </c>
      <c r="I38" s="4">
        <v>10</v>
      </c>
      <c r="J38" s="3">
        <v>56.78</v>
      </c>
      <c r="K38" s="3"/>
      <c r="L38" s="60">
        <v>0</v>
      </c>
      <c r="M38" s="61">
        <v>0</v>
      </c>
      <c r="N38" s="49">
        <v>0</v>
      </c>
      <c r="O38" s="71"/>
      <c r="P38" s="49"/>
      <c r="Q38" s="78"/>
      <c r="R38" s="78"/>
      <c r="S38" s="78"/>
      <c r="T38" s="78"/>
      <c r="U38" s="78"/>
      <c r="V38" s="70"/>
      <c r="W38" s="70"/>
      <c r="X38" s="49"/>
      <c r="Y38" s="49">
        <v>13</v>
      </c>
      <c r="Z38" s="76">
        <v>0</v>
      </c>
      <c r="AA38" s="49">
        <v>10</v>
      </c>
      <c r="AB38" s="49"/>
      <c r="AC38" s="200" t="s">
        <v>90</v>
      </c>
      <c r="AD38" s="201"/>
      <c r="AE38" s="201"/>
      <c r="AF38" s="201"/>
      <c r="AG38" s="201"/>
      <c r="AH38" s="202"/>
    </row>
    <row r="39" spans="1:34" ht="12.75" customHeight="1">
      <c r="A39" s="68">
        <v>42930</v>
      </c>
      <c r="B39" s="4">
        <v>1</v>
      </c>
      <c r="C39" s="4">
        <v>2</v>
      </c>
      <c r="D39" s="34">
        <v>38.64</v>
      </c>
      <c r="E39" s="37">
        <v>4</v>
      </c>
      <c r="F39" s="37">
        <v>10</v>
      </c>
      <c r="G39" s="34">
        <v>160.08000000000001</v>
      </c>
      <c r="H39" s="4">
        <v>2</v>
      </c>
      <c r="I39" s="4">
        <v>10</v>
      </c>
      <c r="J39" s="3">
        <v>56.78</v>
      </c>
      <c r="K39" s="3"/>
      <c r="L39" s="60">
        <v>0</v>
      </c>
      <c r="M39" s="61">
        <v>0</v>
      </c>
      <c r="N39" s="49">
        <v>0</v>
      </c>
      <c r="O39" s="71"/>
      <c r="P39" s="49"/>
      <c r="Q39" s="78"/>
      <c r="R39" s="78"/>
      <c r="S39" s="78"/>
      <c r="T39" s="78"/>
      <c r="U39" s="78"/>
      <c r="V39" s="70"/>
      <c r="W39" s="70"/>
      <c r="X39" s="49"/>
      <c r="Y39" s="49">
        <v>13</v>
      </c>
      <c r="Z39" s="76">
        <v>0</v>
      </c>
      <c r="AA39" s="49">
        <v>10</v>
      </c>
      <c r="AB39" s="49"/>
      <c r="AC39" s="200" t="s">
        <v>90</v>
      </c>
      <c r="AD39" s="201"/>
      <c r="AE39" s="201"/>
      <c r="AF39" s="201"/>
      <c r="AG39" s="201"/>
      <c r="AH39" s="202"/>
    </row>
    <row r="40" spans="1:34" ht="12.75" customHeight="1">
      <c r="A40" s="68">
        <v>42931</v>
      </c>
      <c r="B40" s="4">
        <v>1</v>
      </c>
      <c r="C40" s="4">
        <v>2</v>
      </c>
      <c r="D40" s="34">
        <v>38.64</v>
      </c>
      <c r="E40" s="37">
        <v>4</v>
      </c>
      <c r="F40" s="37">
        <v>10</v>
      </c>
      <c r="G40" s="34">
        <v>160.08000000000001</v>
      </c>
      <c r="H40" s="4">
        <v>2</v>
      </c>
      <c r="I40" s="4">
        <v>10</v>
      </c>
      <c r="J40" s="3">
        <v>56.78</v>
      </c>
      <c r="K40" s="3"/>
      <c r="L40" s="60">
        <v>0</v>
      </c>
      <c r="M40" s="61">
        <v>0</v>
      </c>
      <c r="N40" s="49">
        <v>0</v>
      </c>
      <c r="O40" s="71"/>
      <c r="P40" s="49"/>
      <c r="Q40" s="78"/>
      <c r="R40" s="78"/>
      <c r="S40" s="78"/>
      <c r="T40" s="78"/>
      <c r="U40" s="78"/>
      <c r="V40" s="70"/>
      <c r="W40" s="70"/>
      <c r="X40" s="49"/>
      <c r="Y40" s="49">
        <v>13</v>
      </c>
      <c r="Z40" s="76">
        <v>0</v>
      </c>
      <c r="AA40" s="49">
        <v>10</v>
      </c>
      <c r="AB40" s="49"/>
      <c r="AC40" s="200" t="s">
        <v>90</v>
      </c>
      <c r="AD40" s="201"/>
      <c r="AE40" s="201"/>
      <c r="AF40" s="201"/>
      <c r="AG40" s="201"/>
      <c r="AH40" s="202"/>
    </row>
    <row r="41" spans="1:34" ht="12.75" customHeight="1">
      <c r="A41" s="68">
        <v>42932</v>
      </c>
      <c r="B41" s="4">
        <v>1</v>
      </c>
      <c r="C41" s="4">
        <v>2</v>
      </c>
      <c r="D41" s="34">
        <v>38.64</v>
      </c>
      <c r="E41" s="37">
        <v>4</v>
      </c>
      <c r="F41" s="37">
        <v>10</v>
      </c>
      <c r="G41" s="34">
        <v>160.08000000000001</v>
      </c>
      <c r="H41" s="4">
        <v>2</v>
      </c>
      <c r="I41" s="4">
        <v>10</v>
      </c>
      <c r="J41" s="3">
        <v>56.78</v>
      </c>
      <c r="K41" s="3"/>
      <c r="L41" s="60">
        <v>0</v>
      </c>
      <c r="M41" s="61">
        <v>0</v>
      </c>
      <c r="N41" s="49">
        <v>0</v>
      </c>
      <c r="O41" s="71"/>
      <c r="P41" s="49"/>
      <c r="Q41" s="78"/>
      <c r="R41" s="78"/>
      <c r="S41" s="78"/>
      <c r="T41" s="78"/>
      <c r="U41" s="78"/>
      <c r="V41" s="70"/>
      <c r="W41" s="70"/>
      <c r="X41" s="49"/>
      <c r="Y41" s="49">
        <v>13</v>
      </c>
      <c r="Z41" s="76">
        <v>0</v>
      </c>
      <c r="AA41" s="49">
        <v>10</v>
      </c>
      <c r="AB41" s="49"/>
      <c r="AC41" s="200" t="s">
        <v>90</v>
      </c>
      <c r="AD41" s="201"/>
      <c r="AE41" s="201"/>
      <c r="AF41" s="201"/>
      <c r="AG41" s="201"/>
      <c r="AH41" s="202"/>
    </row>
    <row r="42" spans="1:34" ht="12.75" customHeight="1">
      <c r="A42" s="68">
        <v>42933</v>
      </c>
      <c r="B42" s="4">
        <v>1</v>
      </c>
      <c r="C42" s="4">
        <v>2</v>
      </c>
      <c r="D42" s="34">
        <v>38.64</v>
      </c>
      <c r="E42" s="37">
        <v>4</v>
      </c>
      <c r="F42" s="37">
        <v>10</v>
      </c>
      <c r="G42" s="34">
        <v>160.08000000000001</v>
      </c>
      <c r="H42" s="4">
        <v>2</v>
      </c>
      <c r="I42" s="4">
        <v>10</v>
      </c>
      <c r="J42" s="3">
        <v>56.78</v>
      </c>
      <c r="K42" s="3"/>
      <c r="L42" s="60">
        <v>0</v>
      </c>
      <c r="M42" s="61">
        <v>0</v>
      </c>
      <c r="N42" s="49">
        <v>0</v>
      </c>
      <c r="O42" s="71"/>
      <c r="P42" s="49"/>
      <c r="Q42" s="78"/>
      <c r="R42" s="78"/>
      <c r="S42" s="78"/>
      <c r="T42" s="78"/>
      <c r="U42" s="78"/>
      <c r="V42" s="70"/>
      <c r="W42" s="70"/>
      <c r="X42" s="49"/>
      <c r="Y42" s="49">
        <v>13</v>
      </c>
      <c r="Z42" s="76">
        <v>0</v>
      </c>
      <c r="AA42" s="49">
        <v>10</v>
      </c>
      <c r="AB42" s="49"/>
      <c r="AC42" s="200" t="s">
        <v>90</v>
      </c>
      <c r="AD42" s="201"/>
      <c r="AE42" s="201"/>
      <c r="AF42" s="201"/>
      <c r="AG42" s="201"/>
      <c r="AH42" s="202"/>
    </row>
    <row r="43" spans="1:34" ht="12.75" customHeight="1">
      <c r="A43" s="68">
        <v>42934</v>
      </c>
      <c r="B43" s="4">
        <v>1</v>
      </c>
      <c r="C43" s="4">
        <v>2</v>
      </c>
      <c r="D43" s="34">
        <v>38.64</v>
      </c>
      <c r="E43" s="37">
        <v>4</v>
      </c>
      <c r="F43" s="37">
        <v>10</v>
      </c>
      <c r="G43" s="34">
        <v>160.08000000000001</v>
      </c>
      <c r="H43" s="4">
        <v>2</v>
      </c>
      <c r="I43" s="4">
        <v>10</v>
      </c>
      <c r="J43" s="3">
        <v>56.78</v>
      </c>
      <c r="K43" s="3"/>
      <c r="L43" s="60">
        <v>0</v>
      </c>
      <c r="M43" s="61">
        <v>0</v>
      </c>
      <c r="N43" s="49">
        <v>0</v>
      </c>
      <c r="O43" s="71"/>
      <c r="P43" s="49"/>
      <c r="Q43" s="78"/>
      <c r="R43" s="78"/>
      <c r="S43" s="78"/>
      <c r="T43" s="78"/>
      <c r="U43" s="78"/>
      <c r="V43" s="70"/>
      <c r="W43" s="70"/>
      <c r="X43" s="49"/>
      <c r="Y43" s="49">
        <v>13</v>
      </c>
      <c r="Z43" s="76">
        <v>0</v>
      </c>
      <c r="AA43" s="49">
        <v>10</v>
      </c>
      <c r="AB43" s="49"/>
      <c r="AC43" s="200" t="s">
        <v>90</v>
      </c>
      <c r="AD43" s="201"/>
      <c r="AE43" s="201"/>
      <c r="AF43" s="201"/>
      <c r="AG43" s="201"/>
      <c r="AH43" s="202"/>
    </row>
    <row r="44" spans="1:34" ht="12.75" customHeight="1">
      <c r="A44" s="68">
        <v>42935</v>
      </c>
      <c r="B44" s="4">
        <v>1</v>
      </c>
      <c r="C44" s="4">
        <v>2</v>
      </c>
      <c r="D44" s="34">
        <v>38.64</v>
      </c>
      <c r="E44" s="37">
        <v>4</v>
      </c>
      <c r="F44" s="37">
        <v>10</v>
      </c>
      <c r="G44" s="34">
        <v>160.08000000000001</v>
      </c>
      <c r="H44" s="4">
        <v>2</v>
      </c>
      <c r="I44" s="4">
        <v>10</v>
      </c>
      <c r="J44" s="3">
        <v>56.78</v>
      </c>
      <c r="K44" s="3"/>
      <c r="L44" s="60">
        <v>0</v>
      </c>
      <c r="M44" s="61">
        <v>0</v>
      </c>
      <c r="N44" s="49">
        <v>0</v>
      </c>
      <c r="O44" s="71"/>
      <c r="P44" s="49"/>
      <c r="Q44" s="78"/>
      <c r="R44" s="78"/>
      <c r="S44" s="78"/>
      <c r="T44" s="78"/>
      <c r="U44" s="78"/>
      <c r="V44" s="70"/>
      <c r="W44" s="70"/>
      <c r="X44" s="49"/>
      <c r="Y44" s="49">
        <v>13</v>
      </c>
      <c r="Z44" s="76">
        <v>0</v>
      </c>
      <c r="AA44" s="49">
        <v>10</v>
      </c>
      <c r="AB44" s="49"/>
      <c r="AC44" s="200" t="s">
        <v>90</v>
      </c>
      <c r="AD44" s="201"/>
      <c r="AE44" s="201"/>
      <c r="AF44" s="201"/>
      <c r="AG44" s="201"/>
      <c r="AH44" s="202"/>
    </row>
    <row r="45" spans="1:34" ht="12.75" customHeight="1">
      <c r="A45" s="68">
        <v>42936</v>
      </c>
      <c r="B45" s="4">
        <v>1</v>
      </c>
      <c r="C45" s="4">
        <v>2</v>
      </c>
      <c r="D45" s="34">
        <v>38.64</v>
      </c>
      <c r="E45" s="37">
        <v>4</v>
      </c>
      <c r="F45" s="37">
        <v>10</v>
      </c>
      <c r="G45" s="34">
        <v>160.08000000000001</v>
      </c>
      <c r="H45" s="4">
        <v>2</v>
      </c>
      <c r="I45" s="4">
        <v>10</v>
      </c>
      <c r="J45" s="3">
        <v>56.78</v>
      </c>
      <c r="K45" s="3"/>
      <c r="L45" s="60">
        <v>0</v>
      </c>
      <c r="M45" s="61">
        <v>0</v>
      </c>
      <c r="N45" s="49">
        <v>0</v>
      </c>
      <c r="O45" s="71"/>
      <c r="P45" s="49"/>
      <c r="Q45" s="78"/>
      <c r="R45" s="78"/>
      <c r="S45" s="78"/>
      <c r="T45" s="78"/>
      <c r="U45" s="78"/>
      <c r="V45" s="70"/>
      <c r="W45" s="70"/>
      <c r="X45" s="49"/>
      <c r="Y45" s="49">
        <v>13</v>
      </c>
      <c r="Z45" s="76">
        <v>0</v>
      </c>
      <c r="AA45" s="49">
        <v>10</v>
      </c>
      <c r="AB45" s="49"/>
      <c r="AC45" s="200" t="s">
        <v>90</v>
      </c>
      <c r="AD45" s="201"/>
      <c r="AE45" s="201"/>
      <c r="AF45" s="201"/>
      <c r="AG45" s="201"/>
      <c r="AH45" s="202"/>
    </row>
    <row r="46" spans="1:34" ht="12.75" customHeight="1">
      <c r="A46" s="68">
        <v>42937</v>
      </c>
      <c r="B46" s="4">
        <v>1</v>
      </c>
      <c r="C46" s="4">
        <v>2</v>
      </c>
      <c r="D46" s="34">
        <v>38.64</v>
      </c>
      <c r="E46" s="37">
        <v>4</v>
      </c>
      <c r="F46" s="37">
        <v>10</v>
      </c>
      <c r="G46" s="34">
        <v>160.08000000000001</v>
      </c>
      <c r="H46" s="4">
        <v>2</v>
      </c>
      <c r="I46" s="4">
        <v>10</v>
      </c>
      <c r="J46" s="3">
        <v>56.78</v>
      </c>
      <c r="K46" s="3"/>
      <c r="L46" s="60">
        <v>0</v>
      </c>
      <c r="M46" s="61">
        <v>0</v>
      </c>
      <c r="N46" s="49">
        <v>0</v>
      </c>
      <c r="O46" s="71"/>
      <c r="P46" s="49"/>
      <c r="Q46" s="78"/>
      <c r="R46" s="78"/>
      <c r="S46" s="78"/>
      <c r="T46" s="78"/>
      <c r="U46" s="78"/>
      <c r="V46" s="70"/>
      <c r="W46" s="70"/>
      <c r="X46" s="49"/>
      <c r="Y46" s="49">
        <v>13</v>
      </c>
      <c r="Z46" s="76">
        <v>0</v>
      </c>
      <c r="AA46" s="49">
        <v>10</v>
      </c>
      <c r="AB46" s="49"/>
      <c r="AC46" s="200" t="s">
        <v>90</v>
      </c>
      <c r="AD46" s="201"/>
      <c r="AE46" s="201"/>
      <c r="AF46" s="201"/>
      <c r="AG46" s="201"/>
      <c r="AH46" s="202"/>
    </row>
    <row r="47" spans="1:34" ht="12.75" customHeight="1">
      <c r="A47" s="68">
        <v>42938</v>
      </c>
      <c r="B47" s="4">
        <v>1</v>
      </c>
      <c r="C47" s="4">
        <v>2</v>
      </c>
      <c r="D47" s="34">
        <v>38.64</v>
      </c>
      <c r="E47" s="37">
        <v>4</v>
      </c>
      <c r="F47" s="37">
        <v>10</v>
      </c>
      <c r="G47" s="34">
        <v>160.08000000000001</v>
      </c>
      <c r="H47" s="4">
        <v>2</v>
      </c>
      <c r="I47" s="4">
        <v>10</v>
      </c>
      <c r="J47" s="3">
        <v>56.78</v>
      </c>
      <c r="K47" s="3"/>
      <c r="L47" s="60">
        <v>0</v>
      </c>
      <c r="M47" s="61">
        <v>0</v>
      </c>
      <c r="N47" s="49">
        <v>0</v>
      </c>
      <c r="O47" s="71"/>
      <c r="P47" s="49"/>
      <c r="Q47" s="78"/>
      <c r="R47" s="78"/>
      <c r="S47" s="78"/>
      <c r="T47" s="78"/>
      <c r="U47" s="78"/>
      <c r="V47" s="70"/>
      <c r="W47" s="70"/>
      <c r="X47" s="49"/>
      <c r="Y47" s="49">
        <v>13</v>
      </c>
      <c r="Z47" s="76">
        <v>0</v>
      </c>
      <c r="AA47" s="49">
        <v>10</v>
      </c>
      <c r="AB47" s="49"/>
      <c r="AC47" s="200" t="s">
        <v>90</v>
      </c>
      <c r="AD47" s="201"/>
      <c r="AE47" s="201"/>
      <c r="AF47" s="201"/>
      <c r="AG47" s="201"/>
      <c r="AH47" s="202"/>
    </row>
    <row r="48" spans="1:34" ht="12.75" customHeight="1">
      <c r="A48" s="68">
        <v>42939</v>
      </c>
      <c r="B48" s="4">
        <v>1</v>
      </c>
      <c r="C48" s="4">
        <v>2</v>
      </c>
      <c r="D48" s="34">
        <v>38.64</v>
      </c>
      <c r="E48" s="37">
        <v>4</v>
      </c>
      <c r="F48" s="37">
        <v>10</v>
      </c>
      <c r="G48" s="34">
        <v>160.08000000000001</v>
      </c>
      <c r="H48" s="4">
        <v>2</v>
      </c>
      <c r="I48" s="4">
        <v>10</v>
      </c>
      <c r="J48" s="3">
        <v>56.78</v>
      </c>
      <c r="K48" s="3"/>
      <c r="L48" s="60">
        <v>0</v>
      </c>
      <c r="M48" s="61">
        <v>0</v>
      </c>
      <c r="N48" s="49">
        <v>0</v>
      </c>
      <c r="O48" s="71"/>
      <c r="P48" s="49"/>
      <c r="Q48" s="78"/>
      <c r="R48" s="78"/>
      <c r="S48" s="78"/>
      <c r="T48" s="78"/>
      <c r="U48" s="78"/>
      <c r="V48" s="70"/>
      <c r="W48" s="70"/>
      <c r="X48" s="49"/>
      <c r="Y48" s="49">
        <v>13</v>
      </c>
      <c r="Z48" s="76">
        <v>0</v>
      </c>
      <c r="AA48" s="49">
        <v>10</v>
      </c>
      <c r="AB48" s="49"/>
      <c r="AC48" s="200" t="s">
        <v>90</v>
      </c>
      <c r="AD48" s="201"/>
      <c r="AE48" s="201"/>
      <c r="AF48" s="201"/>
      <c r="AG48" s="201"/>
      <c r="AH48" s="202"/>
    </row>
    <row r="49" spans="1:34" ht="12.75" customHeight="1">
      <c r="A49" s="68">
        <v>42940</v>
      </c>
      <c r="B49" s="4">
        <v>1</v>
      </c>
      <c r="C49" s="4">
        <v>2</v>
      </c>
      <c r="D49" s="34">
        <v>38.64</v>
      </c>
      <c r="E49" s="37">
        <v>4</v>
      </c>
      <c r="F49" s="37">
        <v>10</v>
      </c>
      <c r="G49" s="34">
        <v>160.08000000000001</v>
      </c>
      <c r="H49" s="4">
        <v>2</v>
      </c>
      <c r="I49" s="4">
        <v>10</v>
      </c>
      <c r="J49" s="3">
        <v>56.78</v>
      </c>
      <c r="K49" s="3"/>
      <c r="L49" s="60">
        <v>0</v>
      </c>
      <c r="M49" s="61">
        <v>0</v>
      </c>
      <c r="N49" s="49">
        <v>0</v>
      </c>
      <c r="O49" s="71"/>
      <c r="P49" s="49"/>
      <c r="Q49" s="78"/>
      <c r="R49" s="78"/>
      <c r="S49" s="78"/>
      <c r="T49" s="78"/>
      <c r="U49" s="78"/>
      <c r="V49" s="70"/>
      <c r="W49" s="70"/>
      <c r="X49" s="49"/>
      <c r="Y49" s="49">
        <v>13</v>
      </c>
      <c r="Z49" s="76">
        <v>0</v>
      </c>
      <c r="AA49" s="49">
        <v>10</v>
      </c>
      <c r="AB49" s="49"/>
      <c r="AC49" s="200" t="s">
        <v>90</v>
      </c>
      <c r="AD49" s="201"/>
      <c r="AE49" s="201"/>
      <c r="AF49" s="201"/>
      <c r="AG49" s="201"/>
      <c r="AH49" s="202"/>
    </row>
    <row r="50" spans="1:34" ht="12.75" customHeight="1">
      <c r="A50" s="68">
        <v>42941</v>
      </c>
      <c r="B50" s="4">
        <v>1</v>
      </c>
      <c r="C50" s="4">
        <v>2</v>
      </c>
      <c r="D50" s="34">
        <v>38.64</v>
      </c>
      <c r="E50" s="37">
        <v>4</v>
      </c>
      <c r="F50" s="37">
        <v>10</v>
      </c>
      <c r="G50" s="34">
        <v>160.08000000000001</v>
      </c>
      <c r="H50" s="4">
        <v>2</v>
      </c>
      <c r="I50" s="4">
        <v>10</v>
      </c>
      <c r="J50" s="3">
        <v>56.78</v>
      </c>
      <c r="K50" s="3"/>
      <c r="L50" s="60">
        <v>0</v>
      </c>
      <c r="M50" s="61">
        <v>0</v>
      </c>
      <c r="N50" s="49">
        <v>0</v>
      </c>
      <c r="O50" s="71"/>
      <c r="P50" s="49"/>
      <c r="Q50" s="78"/>
      <c r="R50" s="78"/>
      <c r="S50" s="78"/>
      <c r="T50" s="78"/>
      <c r="U50" s="78"/>
      <c r="V50" s="70"/>
      <c r="W50" s="70"/>
      <c r="X50" s="49"/>
      <c r="Y50" s="49">
        <v>13</v>
      </c>
      <c r="Z50" s="76">
        <v>0</v>
      </c>
      <c r="AA50" s="49">
        <v>10</v>
      </c>
      <c r="AB50" s="49"/>
      <c r="AC50" s="200" t="s">
        <v>90</v>
      </c>
      <c r="AD50" s="201"/>
      <c r="AE50" s="201"/>
      <c r="AF50" s="201"/>
      <c r="AG50" s="201"/>
      <c r="AH50" s="202"/>
    </row>
    <row r="51" spans="1:34" ht="12.75" customHeight="1">
      <c r="A51" s="68">
        <v>42942</v>
      </c>
      <c r="B51" s="4">
        <v>1</v>
      </c>
      <c r="C51" s="4">
        <v>2</v>
      </c>
      <c r="D51" s="34">
        <v>38.64</v>
      </c>
      <c r="E51" s="37">
        <v>4</v>
      </c>
      <c r="F51" s="37">
        <v>10</v>
      </c>
      <c r="G51" s="34">
        <v>160.08000000000001</v>
      </c>
      <c r="H51" s="4">
        <v>2</v>
      </c>
      <c r="I51" s="4">
        <v>10</v>
      </c>
      <c r="J51" s="3">
        <v>56.78</v>
      </c>
      <c r="K51" s="3"/>
      <c r="L51" s="60">
        <v>0</v>
      </c>
      <c r="M51" s="61">
        <v>0</v>
      </c>
      <c r="N51" s="49">
        <v>0</v>
      </c>
      <c r="O51" s="71"/>
      <c r="P51" s="49"/>
      <c r="Q51" s="78"/>
      <c r="R51" s="78"/>
      <c r="S51" s="78"/>
      <c r="T51" s="78"/>
      <c r="U51" s="78"/>
      <c r="V51" s="70"/>
      <c r="W51" s="70"/>
      <c r="X51" s="49"/>
      <c r="Y51" s="49">
        <v>13</v>
      </c>
      <c r="Z51" s="76">
        <v>0</v>
      </c>
      <c r="AA51" s="49">
        <v>10</v>
      </c>
      <c r="AB51" s="49"/>
      <c r="AC51" s="200" t="s">
        <v>90</v>
      </c>
      <c r="AD51" s="201"/>
      <c r="AE51" s="201"/>
      <c r="AF51" s="201"/>
      <c r="AG51" s="201"/>
      <c r="AH51" s="202"/>
    </row>
    <row r="52" spans="1:34" ht="12.75" customHeight="1">
      <c r="A52" s="68">
        <v>42943</v>
      </c>
      <c r="B52" s="4">
        <v>1</v>
      </c>
      <c r="C52" s="4">
        <v>2</v>
      </c>
      <c r="D52" s="34">
        <v>38.64</v>
      </c>
      <c r="E52" s="37">
        <v>4</v>
      </c>
      <c r="F52" s="37">
        <v>10</v>
      </c>
      <c r="G52" s="34">
        <v>160.08000000000001</v>
      </c>
      <c r="H52" s="4">
        <v>2</v>
      </c>
      <c r="I52" s="4">
        <v>10</v>
      </c>
      <c r="J52" s="3">
        <v>56.78</v>
      </c>
      <c r="K52" s="3"/>
      <c r="L52" s="60">
        <v>0</v>
      </c>
      <c r="M52" s="61">
        <v>0</v>
      </c>
      <c r="N52" s="49">
        <v>0</v>
      </c>
      <c r="O52" s="71"/>
      <c r="P52" s="49"/>
      <c r="Q52" s="78"/>
      <c r="R52" s="78"/>
      <c r="S52" s="78"/>
      <c r="T52" s="78"/>
      <c r="U52" s="78"/>
      <c r="V52" s="70"/>
      <c r="W52" s="70"/>
      <c r="X52" s="49"/>
      <c r="Y52" s="49">
        <v>13</v>
      </c>
      <c r="Z52" s="76">
        <v>0</v>
      </c>
      <c r="AA52" s="49">
        <v>10</v>
      </c>
      <c r="AB52" s="49"/>
      <c r="AC52" s="200" t="s">
        <v>90</v>
      </c>
      <c r="AD52" s="201"/>
      <c r="AE52" s="201"/>
      <c r="AF52" s="201"/>
      <c r="AG52" s="201"/>
      <c r="AH52" s="202"/>
    </row>
    <row r="53" spans="1:34" ht="12.75" customHeight="1">
      <c r="A53" s="68">
        <v>42944</v>
      </c>
      <c r="B53" s="4">
        <v>1</v>
      </c>
      <c r="C53" s="4">
        <v>2</v>
      </c>
      <c r="D53" s="34">
        <v>38.64</v>
      </c>
      <c r="E53" s="37">
        <v>4</v>
      </c>
      <c r="F53" s="37">
        <v>10</v>
      </c>
      <c r="G53" s="34">
        <v>160.08000000000001</v>
      </c>
      <c r="H53" s="4">
        <v>2</v>
      </c>
      <c r="I53" s="4">
        <v>10</v>
      </c>
      <c r="J53" s="3">
        <v>56.78</v>
      </c>
      <c r="K53" s="3"/>
      <c r="L53" s="60">
        <v>0</v>
      </c>
      <c r="M53" s="61">
        <v>0</v>
      </c>
      <c r="N53" s="49">
        <v>0</v>
      </c>
      <c r="O53" s="71"/>
      <c r="P53" s="49"/>
      <c r="Q53" s="78"/>
      <c r="R53" s="78"/>
      <c r="S53" s="78"/>
      <c r="T53" s="78"/>
      <c r="U53" s="78"/>
      <c r="V53" s="70"/>
      <c r="W53" s="70"/>
      <c r="X53" s="49"/>
      <c r="Y53" s="49">
        <v>13</v>
      </c>
      <c r="Z53" s="76">
        <v>0</v>
      </c>
      <c r="AA53" s="49">
        <v>10</v>
      </c>
      <c r="AB53" s="49"/>
      <c r="AC53" s="200" t="s">
        <v>90</v>
      </c>
      <c r="AD53" s="201"/>
      <c r="AE53" s="201"/>
      <c r="AF53" s="201"/>
      <c r="AG53" s="201"/>
      <c r="AH53" s="202"/>
    </row>
    <row r="54" spans="1:34" ht="12.75" customHeight="1">
      <c r="A54" s="68">
        <v>42945</v>
      </c>
      <c r="B54" s="4">
        <v>1</v>
      </c>
      <c r="C54" s="4">
        <v>2</v>
      </c>
      <c r="D54" s="34">
        <v>38.64</v>
      </c>
      <c r="E54" s="37">
        <v>4</v>
      </c>
      <c r="F54" s="37">
        <v>10</v>
      </c>
      <c r="G54" s="34">
        <v>160.08000000000001</v>
      </c>
      <c r="H54" s="4">
        <v>2</v>
      </c>
      <c r="I54" s="4">
        <v>10</v>
      </c>
      <c r="J54" s="3">
        <v>56.78</v>
      </c>
      <c r="K54" s="3"/>
      <c r="L54" s="60">
        <v>0</v>
      </c>
      <c r="M54" s="61">
        <v>0</v>
      </c>
      <c r="N54" s="49">
        <v>0</v>
      </c>
      <c r="O54" s="71"/>
      <c r="P54" s="49"/>
      <c r="Q54" s="78"/>
      <c r="R54" s="78"/>
      <c r="S54" s="78"/>
      <c r="T54" s="78"/>
      <c r="U54" s="78"/>
      <c r="V54" s="70"/>
      <c r="W54" s="70"/>
      <c r="X54" s="49"/>
      <c r="Y54" s="49">
        <v>13</v>
      </c>
      <c r="Z54" s="76">
        <v>0</v>
      </c>
      <c r="AA54" s="49">
        <v>10</v>
      </c>
      <c r="AB54" s="49"/>
      <c r="AC54" s="200" t="s">
        <v>90</v>
      </c>
      <c r="AD54" s="201"/>
      <c r="AE54" s="201"/>
      <c r="AF54" s="201"/>
      <c r="AG54" s="201"/>
      <c r="AH54" s="202"/>
    </row>
    <row r="55" spans="1:34" ht="12.75" customHeight="1">
      <c r="A55" s="68">
        <v>42946</v>
      </c>
      <c r="B55" s="4">
        <v>1</v>
      </c>
      <c r="C55" s="4">
        <v>2</v>
      </c>
      <c r="D55" s="34">
        <v>38.64</v>
      </c>
      <c r="E55" s="37">
        <v>4</v>
      </c>
      <c r="F55" s="37">
        <v>10</v>
      </c>
      <c r="G55" s="34">
        <v>160.08000000000001</v>
      </c>
      <c r="H55" s="4">
        <v>2</v>
      </c>
      <c r="I55" s="4">
        <v>10</v>
      </c>
      <c r="J55" s="3">
        <v>56.78</v>
      </c>
      <c r="K55" s="3"/>
      <c r="L55" s="60">
        <v>0</v>
      </c>
      <c r="M55" s="61">
        <v>0</v>
      </c>
      <c r="N55" s="49">
        <v>0</v>
      </c>
      <c r="O55" s="71"/>
      <c r="P55" s="49"/>
      <c r="Q55" s="78"/>
      <c r="R55" s="78"/>
      <c r="S55" s="78"/>
      <c r="T55" s="78"/>
      <c r="U55" s="78"/>
      <c r="V55" s="70"/>
      <c r="W55" s="70"/>
      <c r="X55" s="49"/>
      <c r="Y55" s="49">
        <v>13</v>
      </c>
      <c r="Z55" s="76">
        <v>0</v>
      </c>
      <c r="AA55" s="49">
        <v>10</v>
      </c>
      <c r="AB55" s="49"/>
      <c r="AC55" s="200" t="s">
        <v>90</v>
      </c>
      <c r="AD55" s="201"/>
      <c r="AE55" s="201"/>
      <c r="AF55" s="201"/>
      <c r="AG55" s="201"/>
      <c r="AH55" s="202"/>
    </row>
    <row r="56" spans="1:34" ht="12.75" customHeight="1">
      <c r="A56" s="68">
        <v>42947</v>
      </c>
      <c r="B56" s="4">
        <v>1</v>
      </c>
      <c r="C56" s="4">
        <v>2</v>
      </c>
      <c r="D56" s="34">
        <v>38.64</v>
      </c>
      <c r="E56" s="37">
        <v>4</v>
      </c>
      <c r="F56" s="37">
        <v>10</v>
      </c>
      <c r="G56" s="34">
        <v>160.08000000000001</v>
      </c>
      <c r="H56" s="4">
        <v>2</v>
      </c>
      <c r="I56" s="4">
        <v>10</v>
      </c>
      <c r="J56" s="3">
        <v>56.78</v>
      </c>
      <c r="K56" s="3"/>
      <c r="L56" s="60">
        <v>0</v>
      </c>
      <c r="M56" s="61">
        <v>0</v>
      </c>
      <c r="N56" s="49">
        <v>0</v>
      </c>
      <c r="O56" s="71"/>
      <c r="P56" s="49"/>
      <c r="Q56" s="78"/>
      <c r="R56" s="78"/>
      <c r="S56" s="78"/>
      <c r="T56" s="78"/>
      <c r="U56" s="78"/>
      <c r="V56" s="70"/>
      <c r="W56" s="70"/>
      <c r="X56" s="49"/>
      <c r="Y56" s="49">
        <v>13</v>
      </c>
      <c r="Z56" s="76">
        <v>0</v>
      </c>
      <c r="AA56" s="49">
        <v>10</v>
      </c>
      <c r="AB56" s="49"/>
      <c r="AC56" s="200" t="s">
        <v>90</v>
      </c>
      <c r="AD56" s="201"/>
      <c r="AE56" s="201"/>
      <c r="AF56" s="201"/>
      <c r="AG56" s="201"/>
      <c r="AH56" s="202"/>
    </row>
    <row r="57" spans="1:34" ht="12.75" customHeight="1">
      <c r="A57" s="68">
        <v>42948</v>
      </c>
      <c r="B57" s="48"/>
      <c r="C57" s="4"/>
      <c r="D57" s="62"/>
      <c r="E57" s="37"/>
      <c r="F57" s="37"/>
      <c r="G57" s="34"/>
      <c r="H57" s="48"/>
      <c r="I57" s="4"/>
      <c r="J57" s="3"/>
      <c r="K57" s="3"/>
      <c r="L57" s="60"/>
      <c r="M57" s="61"/>
      <c r="N57" s="49"/>
      <c r="O57" s="66"/>
      <c r="P57" s="65"/>
      <c r="Q57" s="81"/>
      <c r="R57" s="82"/>
      <c r="S57" s="81"/>
      <c r="T57" s="81"/>
      <c r="U57" s="81"/>
      <c r="V57" s="53"/>
      <c r="W57" s="65"/>
      <c r="X57" s="49"/>
      <c r="Y57" s="49"/>
      <c r="Z57" s="52"/>
      <c r="AA57" s="49"/>
      <c r="AB57" s="49"/>
      <c r="AC57" s="200"/>
      <c r="AD57" s="201"/>
      <c r="AE57" s="201"/>
      <c r="AF57" s="201"/>
      <c r="AG57" s="201"/>
      <c r="AH57" s="202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0</v>
      </c>
      <c r="M58" s="46">
        <f>SUM(M27:M57)</f>
        <v>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SUM('June 2017'!L59)</f>
        <v>291.81</v>
      </c>
      <c r="M59" s="46">
        <f>SUM('June 2017'!M59)</f>
        <v>108.55</v>
      </c>
      <c r="N59" s="46">
        <f>SUM('June 2017'!N59)</f>
        <v>126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291.81</v>
      </c>
      <c r="M60" s="46">
        <f>(M59+M58)</f>
        <v>108.55</v>
      </c>
      <c r="N60" s="46">
        <f>(N59+N58)</f>
        <v>126</v>
      </c>
    </row>
    <row r="65" spans="1:1">
      <c r="A65" s="1" t="s">
        <v>66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23" zoomScale="90" zoomScaleNormal="90" workbookViewId="0">
      <selection activeCell="A58" sqref="A58:A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93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2018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0"/>
      <c r="AG25" s="90"/>
      <c r="AH25" s="90"/>
      <c r="AI25" s="90"/>
      <c r="AJ25" s="90"/>
      <c r="AK25" s="91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43160</v>
      </c>
      <c r="B27" s="4">
        <v>2</v>
      </c>
      <c r="C27" s="4">
        <v>2</v>
      </c>
      <c r="D27" s="34">
        <v>43.42</v>
      </c>
      <c r="E27" s="4">
        <v>19</v>
      </c>
      <c r="F27" s="4">
        <v>3</v>
      </c>
      <c r="G27" s="34">
        <v>385.77</v>
      </c>
      <c r="H27" s="4">
        <v>11</v>
      </c>
      <c r="I27" s="4">
        <v>5</v>
      </c>
      <c r="J27" s="34">
        <v>228.79</v>
      </c>
      <c r="K27" s="48">
        <v>8</v>
      </c>
      <c r="L27" s="4">
        <v>0</v>
      </c>
      <c r="M27" s="3">
        <v>160.32</v>
      </c>
      <c r="N27" s="3">
        <f t="shared" ref="N27:N33" si="0">D27+G27+J27</f>
        <v>657.98</v>
      </c>
      <c r="O27" s="60"/>
      <c r="P27" s="61"/>
      <c r="Q27" s="49">
        <v>184</v>
      </c>
      <c r="R27" s="72"/>
      <c r="S27" s="52"/>
      <c r="T27" s="77"/>
      <c r="U27" s="77"/>
      <c r="V27" s="77"/>
      <c r="W27" s="77"/>
      <c r="X27" s="77"/>
      <c r="Y27" s="52"/>
      <c r="Z27" s="52"/>
      <c r="AA27" s="52"/>
      <c r="AB27" s="52"/>
      <c r="AC27" s="76"/>
      <c r="AD27" s="52">
        <v>120</v>
      </c>
      <c r="AE27" s="52">
        <v>250</v>
      </c>
      <c r="AF27" s="200"/>
      <c r="AG27" s="201"/>
      <c r="AH27" s="201"/>
      <c r="AI27" s="201"/>
      <c r="AJ27" s="201"/>
      <c r="AK27" s="202"/>
    </row>
    <row r="28" spans="1:37" ht="12.75" customHeight="1">
      <c r="A28" s="68">
        <v>43161</v>
      </c>
      <c r="B28" s="4">
        <v>2</v>
      </c>
      <c r="C28" s="4">
        <v>2</v>
      </c>
      <c r="D28" s="34">
        <v>43.42</v>
      </c>
      <c r="E28" s="4">
        <v>10</v>
      </c>
      <c r="F28" s="4">
        <v>2</v>
      </c>
      <c r="G28" s="34">
        <v>203.74</v>
      </c>
      <c r="H28" s="4">
        <v>17</v>
      </c>
      <c r="I28" s="4">
        <v>8</v>
      </c>
      <c r="J28" s="34">
        <v>354.04</v>
      </c>
      <c r="K28" s="48">
        <v>8</v>
      </c>
      <c r="L28" s="4">
        <v>7</v>
      </c>
      <c r="M28" s="3">
        <v>172.01</v>
      </c>
      <c r="N28" s="3">
        <f t="shared" si="0"/>
        <v>601.20000000000005</v>
      </c>
      <c r="O28" s="60">
        <v>125.25</v>
      </c>
      <c r="P28" s="61">
        <f>M28-M27</f>
        <v>11.689999999999998</v>
      </c>
      <c r="Q28" s="49">
        <v>184</v>
      </c>
      <c r="R28" s="72">
        <v>43161</v>
      </c>
      <c r="S28" s="52">
        <v>12448228</v>
      </c>
      <c r="T28" s="77">
        <v>18</v>
      </c>
      <c r="U28" s="77">
        <v>9</v>
      </c>
      <c r="V28" s="77">
        <v>10</v>
      </c>
      <c r="W28" s="77">
        <v>2</v>
      </c>
      <c r="X28" s="77">
        <v>171</v>
      </c>
      <c r="Y28" s="52"/>
      <c r="Z28" s="52"/>
      <c r="AA28" s="52"/>
      <c r="AB28" s="52"/>
      <c r="AC28" s="76"/>
      <c r="AD28" s="52">
        <v>120</v>
      </c>
      <c r="AE28" s="52">
        <v>230</v>
      </c>
      <c r="AF28" s="200"/>
      <c r="AG28" s="201"/>
      <c r="AH28" s="201"/>
      <c r="AI28" s="201"/>
      <c r="AJ28" s="201"/>
      <c r="AK28" s="202"/>
    </row>
    <row r="29" spans="1:37" ht="12.75" customHeight="1">
      <c r="A29" s="68">
        <v>43162</v>
      </c>
      <c r="B29" s="36">
        <v>7</v>
      </c>
      <c r="C29" s="36">
        <v>1</v>
      </c>
      <c r="D29" s="34">
        <v>141.94999999999999</v>
      </c>
      <c r="E29" s="37">
        <v>10</v>
      </c>
      <c r="F29" s="37">
        <v>2</v>
      </c>
      <c r="G29" s="34">
        <v>203.74</v>
      </c>
      <c r="H29" s="37">
        <v>8</v>
      </c>
      <c r="I29" s="37">
        <v>7</v>
      </c>
      <c r="J29" s="34">
        <v>172.01</v>
      </c>
      <c r="K29" s="4">
        <v>9</v>
      </c>
      <c r="L29" s="4">
        <v>1</v>
      </c>
      <c r="M29" s="3">
        <v>182.03</v>
      </c>
      <c r="N29" s="3">
        <f t="shared" si="0"/>
        <v>517.70000000000005</v>
      </c>
      <c r="O29" s="60">
        <v>98.53</v>
      </c>
      <c r="P29" s="61">
        <f>M29-M28</f>
        <v>10.02000000000001</v>
      </c>
      <c r="Q29" s="49">
        <v>184</v>
      </c>
      <c r="R29" s="71">
        <v>43162</v>
      </c>
      <c r="S29" s="49">
        <v>12448229</v>
      </c>
      <c r="T29" s="78">
        <v>17</v>
      </c>
      <c r="U29" s="78">
        <v>8</v>
      </c>
      <c r="V29" s="78">
        <v>8</v>
      </c>
      <c r="W29" s="78">
        <v>7</v>
      </c>
      <c r="X29" s="78">
        <v>182</v>
      </c>
      <c r="Y29" s="49"/>
      <c r="Z29" s="49"/>
      <c r="AA29" s="49"/>
      <c r="AB29" s="52"/>
      <c r="AC29" s="76"/>
      <c r="AD29" s="49">
        <v>100</v>
      </c>
      <c r="AE29" s="49">
        <v>265</v>
      </c>
      <c r="AF29" s="200"/>
      <c r="AG29" s="201"/>
      <c r="AH29" s="201"/>
      <c r="AI29" s="201"/>
      <c r="AJ29" s="201"/>
      <c r="AK29" s="202"/>
    </row>
    <row r="30" spans="1:37" ht="12.75" customHeight="1">
      <c r="A30" s="68">
        <v>43163</v>
      </c>
      <c r="B30" s="36">
        <v>11</v>
      </c>
      <c r="C30" s="36">
        <v>10</v>
      </c>
      <c r="D30" s="34">
        <v>237.14</v>
      </c>
      <c r="E30" s="37">
        <v>1</v>
      </c>
      <c r="F30" s="37">
        <v>7</v>
      </c>
      <c r="G30" s="34">
        <v>31.73</v>
      </c>
      <c r="H30" s="37">
        <v>8</v>
      </c>
      <c r="I30" s="37">
        <v>7</v>
      </c>
      <c r="J30" s="34">
        <v>172.01</v>
      </c>
      <c r="K30" s="4">
        <v>9</v>
      </c>
      <c r="L30" s="4">
        <v>7</v>
      </c>
      <c r="M30" s="3">
        <v>192.05</v>
      </c>
      <c r="N30" s="3">
        <f t="shared" si="0"/>
        <v>440.88</v>
      </c>
      <c r="O30" s="60">
        <v>95.19</v>
      </c>
      <c r="P30" s="61">
        <f>M30-M29</f>
        <v>10.02000000000001</v>
      </c>
      <c r="Q30" s="49">
        <v>184</v>
      </c>
      <c r="R30" s="73">
        <v>43163</v>
      </c>
      <c r="S30" s="49">
        <v>12449993</v>
      </c>
      <c r="T30" s="78">
        <v>10</v>
      </c>
      <c r="U30" s="78">
        <v>2</v>
      </c>
      <c r="V30" s="78">
        <v>1</v>
      </c>
      <c r="W30" s="78">
        <v>7</v>
      </c>
      <c r="X30" s="78">
        <v>172</v>
      </c>
      <c r="Y30" s="70"/>
      <c r="Z30" s="49"/>
      <c r="AA30" s="49"/>
      <c r="AB30" s="52"/>
      <c r="AC30" s="76"/>
      <c r="AD30" s="49">
        <v>120</v>
      </c>
      <c r="AE30" s="49">
        <v>270</v>
      </c>
      <c r="AF30" s="200"/>
      <c r="AG30" s="201"/>
      <c r="AH30" s="201"/>
      <c r="AI30" s="201"/>
      <c r="AJ30" s="201"/>
      <c r="AK30" s="202"/>
    </row>
    <row r="31" spans="1:37" ht="12.75" customHeight="1">
      <c r="A31" s="68">
        <v>43164</v>
      </c>
      <c r="B31" s="36">
        <v>2</v>
      </c>
      <c r="C31" s="36">
        <v>8</v>
      </c>
      <c r="D31" s="34">
        <v>53.44</v>
      </c>
      <c r="E31" s="37">
        <v>1</v>
      </c>
      <c r="F31" s="37">
        <v>7</v>
      </c>
      <c r="G31" s="34">
        <v>31.73</v>
      </c>
      <c r="H31" s="37">
        <v>13</v>
      </c>
      <c r="I31" s="37">
        <v>11</v>
      </c>
      <c r="J31" s="34">
        <v>278.89</v>
      </c>
      <c r="K31" s="4">
        <v>10</v>
      </c>
      <c r="L31" s="4">
        <v>1</v>
      </c>
      <c r="M31" s="3">
        <v>202.07</v>
      </c>
      <c r="N31" s="3">
        <f t="shared" si="0"/>
        <v>364.06</v>
      </c>
      <c r="O31" s="60">
        <v>106.88</v>
      </c>
      <c r="P31" s="61">
        <v>10.02</v>
      </c>
      <c r="Q31" s="49">
        <v>184</v>
      </c>
      <c r="R31" s="71">
        <v>43164</v>
      </c>
      <c r="S31" s="49">
        <v>12451761</v>
      </c>
      <c r="T31" s="78">
        <v>11</v>
      </c>
      <c r="U31" s="78">
        <v>5</v>
      </c>
      <c r="V31" s="78">
        <v>2</v>
      </c>
      <c r="W31" s="78">
        <v>8</v>
      </c>
      <c r="X31" s="78">
        <v>175</v>
      </c>
      <c r="Y31" s="70"/>
      <c r="Z31" s="49"/>
      <c r="AA31" s="49"/>
      <c r="AB31" s="52"/>
      <c r="AC31" s="76"/>
      <c r="AD31" s="49">
        <v>120</v>
      </c>
      <c r="AE31" s="49">
        <v>275</v>
      </c>
      <c r="AF31" s="203" t="s">
        <v>94</v>
      </c>
      <c r="AG31" s="204"/>
      <c r="AH31" s="204"/>
      <c r="AI31" s="204"/>
      <c r="AJ31" s="204"/>
      <c r="AK31" s="205"/>
    </row>
    <row r="32" spans="1:37" ht="12.75" customHeight="1">
      <c r="A32" s="68">
        <v>43165</v>
      </c>
      <c r="B32" s="36">
        <v>2</v>
      </c>
      <c r="C32" s="36">
        <v>8</v>
      </c>
      <c r="D32" s="34">
        <v>53.44</v>
      </c>
      <c r="E32" s="37">
        <v>1</v>
      </c>
      <c r="F32" s="37">
        <v>7</v>
      </c>
      <c r="G32" s="34">
        <v>31.73</v>
      </c>
      <c r="H32" s="37">
        <v>5</v>
      </c>
      <c r="I32" s="37">
        <v>3</v>
      </c>
      <c r="J32" s="34">
        <v>105.21</v>
      </c>
      <c r="K32" s="4">
        <v>3</v>
      </c>
      <c r="L32" s="4">
        <v>2</v>
      </c>
      <c r="M32" s="3">
        <v>63.46</v>
      </c>
      <c r="N32" s="3">
        <f t="shared" si="0"/>
        <v>190.38</v>
      </c>
      <c r="O32" s="60">
        <v>0</v>
      </c>
      <c r="P32" s="61">
        <v>0</v>
      </c>
      <c r="Q32" s="49">
        <v>46</v>
      </c>
      <c r="R32" s="71">
        <v>43165</v>
      </c>
      <c r="S32" s="49">
        <v>12452977</v>
      </c>
      <c r="T32" s="78">
        <v>13</v>
      </c>
      <c r="U32" s="78">
        <v>11</v>
      </c>
      <c r="V32" s="78">
        <v>5</v>
      </c>
      <c r="W32" s="78">
        <v>3</v>
      </c>
      <c r="X32" s="78">
        <v>174</v>
      </c>
      <c r="Y32" s="70">
        <v>393295</v>
      </c>
      <c r="Z32" s="49">
        <v>140</v>
      </c>
      <c r="AA32" s="49"/>
      <c r="AB32" s="52"/>
      <c r="AC32" s="76"/>
      <c r="AD32" s="49">
        <v>320</v>
      </c>
      <c r="AE32" s="49">
        <v>930</v>
      </c>
      <c r="AF32" s="203" t="s">
        <v>95</v>
      </c>
      <c r="AG32" s="204"/>
      <c r="AH32" s="204"/>
      <c r="AI32" s="204"/>
      <c r="AJ32" s="204"/>
      <c r="AK32" s="205"/>
    </row>
    <row r="33" spans="1:37" ht="12.75" customHeight="1">
      <c r="A33" s="68">
        <v>43166</v>
      </c>
      <c r="B33" s="4">
        <v>2</v>
      </c>
      <c r="C33" s="4">
        <v>8</v>
      </c>
      <c r="D33" s="34">
        <v>53.44</v>
      </c>
      <c r="E33" s="37">
        <v>1</v>
      </c>
      <c r="F33" s="37">
        <v>7</v>
      </c>
      <c r="G33" s="34">
        <v>31.73</v>
      </c>
      <c r="H33" s="37">
        <v>5</v>
      </c>
      <c r="I33" s="37">
        <v>3</v>
      </c>
      <c r="J33" s="34">
        <v>105.21</v>
      </c>
      <c r="K33" s="4">
        <v>3</v>
      </c>
      <c r="L33" s="4">
        <v>2</v>
      </c>
      <c r="M33" s="3">
        <v>63.46</v>
      </c>
      <c r="N33" s="3">
        <f t="shared" si="0"/>
        <v>190.38</v>
      </c>
      <c r="O33" s="60">
        <v>0</v>
      </c>
      <c r="P33" s="61">
        <v>0</v>
      </c>
      <c r="Q33" s="49">
        <v>0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180</v>
      </c>
      <c r="AE33" s="49">
        <v>1120</v>
      </c>
      <c r="AF33" s="203" t="s">
        <v>96</v>
      </c>
      <c r="AG33" s="204"/>
      <c r="AH33" s="204"/>
      <c r="AI33" s="204"/>
      <c r="AJ33" s="204"/>
      <c r="AK33" s="205"/>
    </row>
    <row r="34" spans="1:37" ht="12.75" customHeight="1">
      <c r="A34" s="68">
        <v>43167</v>
      </c>
      <c r="B34" s="4">
        <v>2</v>
      </c>
      <c r="C34" s="4">
        <v>8</v>
      </c>
      <c r="D34" s="34">
        <v>53.44</v>
      </c>
      <c r="E34" s="37">
        <v>1</v>
      </c>
      <c r="F34" s="37">
        <v>7</v>
      </c>
      <c r="G34" s="34">
        <v>31.73</v>
      </c>
      <c r="H34" s="37">
        <v>5</v>
      </c>
      <c r="I34" s="37">
        <v>3</v>
      </c>
      <c r="J34" s="34">
        <v>105.21</v>
      </c>
      <c r="K34" s="4">
        <v>3</v>
      </c>
      <c r="L34" s="4">
        <v>2</v>
      </c>
      <c r="M34" s="3">
        <v>63.46</v>
      </c>
      <c r="N34" s="3">
        <f t="shared" ref="N34:N39" si="1">D34+G34+J34</f>
        <v>190.38</v>
      </c>
      <c r="O34" s="60">
        <v>0</v>
      </c>
      <c r="P34" s="61">
        <v>0</v>
      </c>
      <c r="Q34" s="49">
        <v>0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180</v>
      </c>
      <c r="AE34" s="49">
        <v>1150</v>
      </c>
      <c r="AF34" s="203" t="s">
        <v>95</v>
      </c>
      <c r="AG34" s="204"/>
      <c r="AH34" s="204"/>
      <c r="AI34" s="204"/>
      <c r="AJ34" s="204"/>
      <c r="AK34" s="205"/>
    </row>
    <row r="35" spans="1:37" ht="12.75" customHeight="1">
      <c r="A35" s="68">
        <v>43168</v>
      </c>
      <c r="B35" s="4">
        <v>2</v>
      </c>
      <c r="C35" s="4">
        <v>8</v>
      </c>
      <c r="D35" s="34">
        <v>53.44</v>
      </c>
      <c r="E35" s="37">
        <v>1</v>
      </c>
      <c r="F35" s="37">
        <v>7</v>
      </c>
      <c r="G35" s="34">
        <v>31.73</v>
      </c>
      <c r="H35" s="37">
        <v>5</v>
      </c>
      <c r="I35" s="37">
        <v>3</v>
      </c>
      <c r="J35" s="34">
        <v>105.21</v>
      </c>
      <c r="K35" s="4">
        <v>3</v>
      </c>
      <c r="L35" s="4">
        <v>2</v>
      </c>
      <c r="M35" s="3">
        <v>63.46</v>
      </c>
      <c r="N35" s="3">
        <f t="shared" si="1"/>
        <v>190.38</v>
      </c>
      <c r="O35" s="60">
        <v>0</v>
      </c>
      <c r="P35" s="61">
        <v>0</v>
      </c>
      <c r="Q35" s="49">
        <v>0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180</v>
      </c>
      <c r="AE35" s="49">
        <v>1150</v>
      </c>
      <c r="AF35" s="200" t="s">
        <v>95</v>
      </c>
      <c r="AG35" s="201"/>
      <c r="AH35" s="201"/>
      <c r="AI35" s="201"/>
      <c r="AJ35" s="201"/>
      <c r="AK35" s="202"/>
    </row>
    <row r="36" spans="1:37" ht="12.75" customHeight="1">
      <c r="A36" s="68">
        <v>43169</v>
      </c>
      <c r="B36" s="4">
        <v>2</v>
      </c>
      <c r="C36" s="4">
        <v>8</v>
      </c>
      <c r="D36" s="34">
        <v>53.44</v>
      </c>
      <c r="E36" s="37">
        <v>1</v>
      </c>
      <c r="F36" s="37">
        <v>7</v>
      </c>
      <c r="G36" s="34">
        <v>31.73</v>
      </c>
      <c r="H36" s="37">
        <v>5</v>
      </c>
      <c r="I36" s="37">
        <v>3</v>
      </c>
      <c r="J36" s="34">
        <v>105.21</v>
      </c>
      <c r="K36" s="4">
        <v>3</v>
      </c>
      <c r="L36" s="4">
        <v>2</v>
      </c>
      <c r="M36" s="3">
        <v>63.46</v>
      </c>
      <c r="N36" s="3">
        <f t="shared" si="1"/>
        <v>190.38</v>
      </c>
      <c r="O36" s="60">
        <v>0</v>
      </c>
      <c r="P36" s="61">
        <v>0</v>
      </c>
      <c r="Q36" s="49">
        <v>0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180</v>
      </c>
      <c r="AE36" s="49">
        <v>1150</v>
      </c>
      <c r="AF36" s="200" t="s">
        <v>95</v>
      </c>
      <c r="AG36" s="201"/>
      <c r="AH36" s="201"/>
      <c r="AI36" s="201"/>
      <c r="AJ36" s="201"/>
      <c r="AK36" s="202"/>
    </row>
    <row r="37" spans="1:37" ht="12.75" customHeight="1">
      <c r="A37" s="68">
        <v>43170</v>
      </c>
      <c r="B37" s="4">
        <v>2</v>
      </c>
      <c r="C37" s="4">
        <v>8</v>
      </c>
      <c r="D37" s="34">
        <v>53.44</v>
      </c>
      <c r="E37" s="37">
        <v>1</v>
      </c>
      <c r="F37" s="37">
        <v>7</v>
      </c>
      <c r="G37" s="34">
        <v>31.73</v>
      </c>
      <c r="H37" s="37">
        <v>5</v>
      </c>
      <c r="I37" s="37">
        <v>3</v>
      </c>
      <c r="J37" s="34">
        <v>105.21</v>
      </c>
      <c r="K37" s="4">
        <v>3</v>
      </c>
      <c r="L37" s="4">
        <v>2</v>
      </c>
      <c r="M37" s="3">
        <v>63.46</v>
      </c>
      <c r="N37" s="3">
        <f t="shared" si="1"/>
        <v>190.38</v>
      </c>
      <c r="O37" s="60">
        <v>0</v>
      </c>
      <c r="P37" s="61">
        <v>0</v>
      </c>
      <c r="Q37" s="49">
        <v>0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180</v>
      </c>
      <c r="AE37" s="49">
        <v>1150</v>
      </c>
      <c r="AF37" s="200" t="s">
        <v>95</v>
      </c>
      <c r="AG37" s="201"/>
      <c r="AH37" s="201"/>
      <c r="AI37" s="201"/>
      <c r="AJ37" s="201"/>
      <c r="AK37" s="202"/>
    </row>
    <row r="38" spans="1:37" ht="12.75" customHeight="1">
      <c r="A38" s="68">
        <v>43171</v>
      </c>
      <c r="B38" s="4">
        <v>2</v>
      </c>
      <c r="C38" s="4">
        <v>8</v>
      </c>
      <c r="D38" s="34">
        <v>53.44</v>
      </c>
      <c r="E38" s="37">
        <v>1</v>
      </c>
      <c r="F38" s="37">
        <v>7</v>
      </c>
      <c r="G38" s="34">
        <v>31.73</v>
      </c>
      <c r="H38" s="37">
        <v>5</v>
      </c>
      <c r="I38" s="37">
        <v>3</v>
      </c>
      <c r="J38" s="34">
        <v>105.21</v>
      </c>
      <c r="K38" s="4">
        <v>3</v>
      </c>
      <c r="L38" s="4">
        <v>2</v>
      </c>
      <c r="M38" s="3">
        <v>63.46</v>
      </c>
      <c r="N38" s="3">
        <f t="shared" si="1"/>
        <v>190.38</v>
      </c>
      <c r="O38" s="60">
        <v>0</v>
      </c>
      <c r="P38" s="61">
        <v>0</v>
      </c>
      <c r="Q38" s="49">
        <v>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180</v>
      </c>
      <c r="AE38" s="49">
        <v>1150</v>
      </c>
      <c r="AF38" s="200" t="s">
        <v>95</v>
      </c>
      <c r="AG38" s="201"/>
      <c r="AH38" s="201"/>
      <c r="AI38" s="201"/>
      <c r="AJ38" s="201"/>
      <c r="AK38" s="202"/>
    </row>
    <row r="39" spans="1:37" ht="12.75" customHeight="1">
      <c r="A39" s="68">
        <v>43172</v>
      </c>
      <c r="B39" s="4">
        <v>2</v>
      </c>
      <c r="C39" s="4">
        <v>8</v>
      </c>
      <c r="D39" s="34">
        <v>53.44</v>
      </c>
      <c r="E39" s="37">
        <v>1</v>
      </c>
      <c r="F39" s="37">
        <v>7</v>
      </c>
      <c r="G39" s="34">
        <v>31.73</v>
      </c>
      <c r="H39" s="37">
        <v>5</v>
      </c>
      <c r="I39" s="37">
        <v>3</v>
      </c>
      <c r="J39" s="34">
        <v>105.21</v>
      </c>
      <c r="K39" s="4">
        <v>3</v>
      </c>
      <c r="L39" s="4">
        <v>2</v>
      </c>
      <c r="M39" s="3">
        <v>63.46</v>
      </c>
      <c r="N39" s="3">
        <f t="shared" si="1"/>
        <v>190.38</v>
      </c>
      <c r="O39" s="60">
        <v>0</v>
      </c>
      <c r="P39" s="61">
        <v>0</v>
      </c>
      <c r="Q39" s="49">
        <v>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180</v>
      </c>
      <c r="AE39" s="49">
        <v>1150</v>
      </c>
      <c r="AF39" s="200" t="s">
        <v>95</v>
      </c>
      <c r="AG39" s="201"/>
      <c r="AH39" s="201"/>
      <c r="AI39" s="201"/>
      <c r="AJ39" s="201"/>
      <c r="AK39" s="202"/>
    </row>
    <row r="40" spans="1:37" ht="12.75" customHeight="1">
      <c r="A40" s="68">
        <v>43173</v>
      </c>
      <c r="B40" s="4">
        <v>2</v>
      </c>
      <c r="C40" s="4">
        <v>8</v>
      </c>
      <c r="D40" s="34">
        <v>53.44</v>
      </c>
      <c r="E40" s="37">
        <v>1</v>
      </c>
      <c r="F40" s="37">
        <v>7</v>
      </c>
      <c r="G40" s="34">
        <v>31.73</v>
      </c>
      <c r="H40" s="37">
        <v>5</v>
      </c>
      <c r="I40" s="37">
        <v>3</v>
      </c>
      <c r="J40" s="34">
        <v>105.21</v>
      </c>
      <c r="K40" s="4">
        <v>3</v>
      </c>
      <c r="L40" s="4">
        <v>2</v>
      </c>
      <c r="M40" s="3">
        <v>63.46</v>
      </c>
      <c r="N40" s="3">
        <f t="shared" ref="N40:N45" si="2">D40+G40+J40</f>
        <v>190.38</v>
      </c>
      <c r="O40" s="60">
        <v>0</v>
      </c>
      <c r="P40" s="61">
        <v>0</v>
      </c>
      <c r="Q40" s="49">
        <v>0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180</v>
      </c>
      <c r="AE40" s="49">
        <v>1150</v>
      </c>
      <c r="AF40" s="200" t="s">
        <v>95</v>
      </c>
      <c r="AG40" s="201"/>
      <c r="AH40" s="201"/>
      <c r="AI40" s="201"/>
      <c r="AJ40" s="201"/>
      <c r="AK40" s="202"/>
    </row>
    <row r="41" spans="1:37" ht="12.75" customHeight="1">
      <c r="A41" s="68">
        <v>43174</v>
      </c>
      <c r="B41" s="4">
        <v>2</v>
      </c>
      <c r="C41" s="4">
        <v>8</v>
      </c>
      <c r="D41" s="34">
        <v>53.44</v>
      </c>
      <c r="E41" s="37">
        <v>1</v>
      </c>
      <c r="F41" s="37">
        <v>7</v>
      </c>
      <c r="G41" s="34">
        <v>31.73</v>
      </c>
      <c r="H41" s="37">
        <v>5</v>
      </c>
      <c r="I41" s="37">
        <v>3</v>
      </c>
      <c r="J41" s="34">
        <v>105.21</v>
      </c>
      <c r="K41" s="4">
        <v>3</v>
      </c>
      <c r="L41" s="4">
        <v>2</v>
      </c>
      <c r="M41" s="3">
        <v>63.46</v>
      </c>
      <c r="N41" s="3">
        <f t="shared" si="2"/>
        <v>190.38</v>
      </c>
      <c r="O41" s="60">
        <v>0</v>
      </c>
      <c r="P41" s="61">
        <v>0</v>
      </c>
      <c r="Q41" s="49">
        <v>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180</v>
      </c>
      <c r="AE41" s="49">
        <v>1150</v>
      </c>
      <c r="AF41" s="200" t="s">
        <v>95</v>
      </c>
      <c r="AG41" s="201"/>
      <c r="AH41" s="201"/>
      <c r="AI41" s="201"/>
      <c r="AJ41" s="201"/>
      <c r="AK41" s="202"/>
    </row>
    <row r="42" spans="1:37" ht="12.75" customHeight="1">
      <c r="A42" s="68">
        <v>43175</v>
      </c>
      <c r="B42" s="4">
        <v>2</v>
      </c>
      <c r="C42" s="4">
        <v>8</v>
      </c>
      <c r="D42" s="34">
        <v>53.44</v>
      </c>
      <c r="E42" s="37">
        <v>1</v>
      </c>
      <c r="F42" s="37">
        <v>7</v>
      </c>
      <c r="G42" s="34">
        <v>31.73</v>
      </c>
      <c r="H42" s="37">
        <v>5</v>
      </c>
      <c r="I42" s="37">
        <v>3</v>
      </c>
      <c r="J42" s="34">
        <v>105.21</v>
      </c>
      <c r="K42" s="4">
        <v>3</v>
      </c>
      <c r="L42" s="4">
        <v>2</v>
      </c>
      <c r="M42" s="3">
        <v>63.46</v>
      </c>
      <c r="N42" s="3">
        <f t="shared" si="2"/>
        <v>190.38</v>
      </c>
      <c r="O42" s="60">
        <v>0</v>
      </c>
      <c r="P42" s="61">
        <v>0</v>
      </c>
      <c r="Q42" s="49">
        <v>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180</v>
      </c>
      <c r="AE42" s="49">
        <v>1150</v>
      </c>
      <c r="AF42" s="200" t="s">
        <v>95</v>
      </c>
      <c r="AG42" s="201"/>
      <c r="AH42" s="201"/>
      <c r="AI42" s="201"/>
      <c r="AJ42" s="201"/>
      <c r="AK42" s="202"/>
    </row>
    <row r="43" spans="1:37" ht="12.75" customHeight="1">
      <c r="A43" s="68">
        <v>43176</v>
      </c>
      <c r="B43" s="4">
        <v>2</v>
      </c>
      <c r="C43" s="4">
        <v>8</v>
      </c>
      <c r="D43" s="34">
        <v>53.44</v>
      </c>
      <c r="E43" s="37">
        <v>1</v>
      </c>
      <c r="F43" s="37">
        <v>7</v>
      </c>
      <c r="G43" s="34">
        <v>31.73</v>
      </c>
      <c r="H43" s="37">
        <v>5</v>
      </c>
      <c r="I43" s="37">
        <v>3</v>
      </c>
      <c r="J43" s="34">
        <v>105.21</v>
      </c>
      <c r="K43" s="4">
        <v>3</v>
      </c>
      <c r="L43" s="4">
        <v>2</v>
      </c>
      <c r="M43" s="3">
        <v>63.46</v>
      </c>
      <c r="N43" s="3">
        <f t="shared" si="2"/>
        <v>190.38</v>
      </c>
      <c r="O43" s="60">
        <v>0</v>
      </c>
      <c r="P43" s="61">
        <v>0</v>
      </c>
      <c r="Q43" s="49">
        <v>0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180</v>
      </c>
      <c r="AE43" s="49">
        <v>1150</v>
      </c>
      <c r="AF43" s="200" t="s">
        <v>95</v>
      </c>
      <c r="AG43" s="201"/>
      <c r="AH43" s="201"/>
      <c r="AI43" s="201"/>
      <c r="AJ43" s="201"/>
      <c r="AK43" s="202"/>
    </row>
    <row r="44" spans="1:37" ht="12.75" customHeight="1">
      <c r="A44" s="68">
        <v>43177</v>
      </c>
      <c r="B44" s="4">
        <v>2</v>
      </c>
      <c r="C44" s="4">
        <v>8</v>
      </c>
      <c r="D44" s="34">
        <v>53.44</v>
      </c>
      <c r="E44" s="37">
        <v>1</v>
      </c>
      <c r="F44" s="37">
        <v>7</v>
      </c>
      <c r="G44" s="34">
        <v>31.73</v>
      </c>
      <c r="H44" s="37">
        <v>5</v>
      </c>
      <c r="I44" s="37">
        <v>3</v>
      </c>
      <c r="J44" s="34">
        <v>105.21</v>
      </c>
      <c r="K44" s="4">
        <v>3</v>
      </c>
      <c r="L44" s="4">
        <v>2</v>
      </c>
      <c r="M44" s="3">
        <v>63.46</v>
      </c>
      <c r="N44" s="3">
        <f t="shared" si="2"/>
        <v>190.38</v>
      </c>
      <c r="O44" s="60">
        <v>0</v>
      </c>
      <c r="P44" s="61">
        <v>0</v>
      </c>
      <c r="Q44" s="49">
        <v>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180</v>
      </c>
      <c r="AE44" s="49">
        <v>1150</v>
      </c>
      <c r="AF44" s="200" t="s">
        <v>95</v>
      </c>
      <c r="AG44" s="201"/>
      <c r="AH44" s="201"/>
      <c r="AI44" s="201"/>
      <c r="AJ44" s="201"/>
      <c r="AK44" s="202"/>
    </row>
    <row r="45" spans="1:37" ht="12.75" customHeight="1">
      <c r="A45" s="68">
        <v>43178</v>
      </c>
      <c r="B45" s="4">
        <v>2</v>
      </c>
      <c r="C45" s="4">
        <v>8</v>
      </c>
      <c r="D45" s="34">
        <v>53.44</v>
      </c>
      <c r="E45" s="37">
        <v>1</v>
      </c>
      <c r="F45" s="37">
        <v>7</v>
      </c>
      <c r="G45" s="34">
        <v>31.73</v>
      </c>
      <c r="H45" s="37">
        <v>5</v>
      </c>
      <c r="I45" s="37">
        <v>3</v>
      </c>
      <c r="J45" s="34">
        <v>105.21</v>
      </c>
      <c r="K45" s="4">
        <v>3</v>
      </c>
      <c r="L45" s="4">
        <v>2</v>
      </c>
      <c r="M45" s="3">
        <v>63.46</v>
      </c>
      <c r="N45" s="3">
        <f t="shared" si="2"/>
        <v>190.38</v>
      </c>
      <c r="O45" s="60">
        <v>0</v>
      </c>
      <c r="P45" s="61">
        <v>0</v>
      </c>
      <c r="Q45" s="49">
        <v>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180</v>
      </c>
      <c r="AE45" s="49">
        <v>1150</v>
      </c>
      <c r="AF45" s="200" t="s">
        <v>95</v>
      </c>
      <c r="AG45" s="201"/>
      <c r="AH45" s="201"/>
      <c r="AI45" s="201"/>
      <c r="AJ45" s="201"/>
      <c r="AK45" s="202"/>
    </row>
    <row r="46" spans="1:37" ht="12.75" customHeight="1">
      <c r="A46" s="68">
        <v>43179</v>
      </c>
      <c r="B46" s="4">
        <v>2</v>
      </c>
      <c r="C46" s="4">
        <v>8</v>
      </c>
      <c r="D46" s="34">
        <v>53.44</v>
      </c>
      <c r="E46" s="37">
        <v>1</v>
      </c>
      <c r="F46" s="37">
        <v>7</v>
      </c>
      <c r="G46" s="34">
        <v>31.73</v>
      </c>
      <c r="H46" s="37">
        <v>5</v>
      </c>
      <c r="I46" s="37">
        <v>3</v>
      </c>
      <c r="J46" s="34">
        <v>105.21</v>
      </c>
      <c r="K46" s="4">
        <v>3</v>
      </c>
      <c r="L46" s="4">
        <v>2</v>
      </c>
      <c r="M46" s="3">
        <v>63.46</v>
      </c>
      <c r="N46" s="3">
        <f t="shared" ref="N46:N51" si="3">D46+G46+J46</f>
        <v>190.38</v>
      </c>
      <c r="O46" s="60">
        <v>0</v>
      </c>
      <c r="P46" s="61">
        <v>0</v>
      </c>
      <c r="Q46" s="49">
        <v>0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180</v>
      </c>
      <c r="AE46" s="49">
        <v>1150</v>
      </c>
      <c r="AF46" s="200" t="s">
        <v>95</v>
      </c>
      <c r="AG46" s="201"/>
      <c r="AH46" s="201"/>
      <c r="AI46" s="201"/>
      <c r="AJ46" s="201"/>
      <c r="AK46" s="202"/>
    </row>
    <row r="47" spans="1:37" ht="12.75" customHeight="1">
      <c r="A47" s="68">
        <v>43180</v>
      </c>
      <c r="B47" s="4">
        <v>2</v>
      </c>
      <c r="C47" s="4">
        <v>8</v>
      </c>
      <c r="D47" s="34">
        <v>53.44</v>
      </c>
      <c r="E47" s="37">
        <v>1</v>
      </c>
      <c r="F47" s="37">
        <v>7</v>
      </c>
      <c r="G47" s="34">
        <v>31.73</v>
      </c>
      <c r="H47" s="37">
        <v>5</v>
      </c>
      <c r="I47" s="37">
        <v>3</v>
      </c>
      <c r="J47" s="34">
        <v>105.21</v>
      </c>
      <c r="K47" s="4">
        <v>3</v>
      </c>
      <c r="L47" s="4">
        <v>2</v>
      </c>
      <c r="M47" s="3">
        <v>63.46</v>
      </c>
      <c r="N47" s="3">
        <f t="shared" si="3"/>
        <v>190.38</v>
      </c>
      <c r="O47" s="60">
        <v>0</v>
      </c>
      <c r="P47" s="61">
        <v>0</v>
      </c>
      <c r="Q47" s="49">
        <v>0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180</v>
      </c>
      <c r="AE47" s="49">
        <v>1150</v>
      </c>
      <c r="AF47" s="200" t="s">
        <v>95</v>
      </c>
      <c r="AG47" s="201"/>
      <c r="AH47" s="201"/>
      <c r="AI47" s="201"/>
      <c r="AJ47" s="201"/>
      <c r="AK47" s="202"/>
    </row>
    <row r="48" spans="1:37" ht="12.75" customHeight="1">
      <c r="A48" s="68">
        <v>43181</v>
      </c>
      <c r="B48" s="4">
        <v>2</v>
      </c>
      <c r="C48" s="4">
        <v>8</v>
      </c>
      <c r="D48" s="34">
        <v>53.44</v>
      </c>
      <c r="E48" s="37">
        <v>1</v>
      </c>
      <c r="F48" s="37">
        <v>7</v>
      </c>
      <c r="G48" s="34">
        <v>31.73</v>
      </c>
      <c r="H48" s="37">
        <v>5</v>
      </c>
      <c r="I48" s="37">
        <v>3</v>
      </c>
      <c r="J48" s="34">
        <v>105.21</v>
      </c>
      <c r="K48" s="4">
        <v>3</v>
      </c>
      <c r="L48" s="4">
        <v>2</v>
      </c>
      <c r="M48" s="3">
        <v>63.46</v>
      </c>
      <c r="N48" s="3">
        <f t="shared" si="3"/>
        <v>190.38</v>
      </c>
      <c r="O48" s="60">
        <v>0</v>
      </c>
      <c r="P48" s="61">
        <v>0</v>
      </c>
      <c r="Q48" s="49">
        <v>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180</v>
      </c>
      <c r="AE48" s="49">
        <v>1150</v>
      </c>
      <c r="AF48" s="200" t="s">
        <v>95</v>
      </c>
      <c r="AG48" s="201"/>
      <c r="AH48" s="201"/>
      <c r="AI48" s="201"/>
      <c r="AJ48" s="201"/>
      <c r="AK48" s="202"/>
    </row>
    <row r="49" spans="1:37" ht="12.75" customHeight="1">
      <c r="A49" s="68">
        <v>43182</v>
      </c>
      <c r="B49" s="4">
        <v>2</v>
      </c>
      <c r="C49" s="4">
        <v>8</v>
      </c>
      <c r="D49" s="34">
        <v>53.44</v>
      </c>
      <c r="E49" s="37">
        <v>1</v>
      </c>
      <c r="F49" s="37">
        <v>7</v>
      </c>
      <c r="G49" s="34">
        <v>31.73</v>
      </c>
      <c r="H49" s="37">
        <v>5</v>
      </c>
      <c r="I49" s="37">
        <v>3</v>
      </c>
      <c r="J49" s="34">
        <v>105.21</v>
      </c>
      <c r="K49" s="4">
        <v>3</v>
      </c>
      <c r="L49" s="4">
        <v>2</v>
      </c>
      <c r="M49" s="3">
        <v>63.46</v>
      </c>
      <c r="N49" s="3">
        <f t="shared" si="3"/>
        <v>190.38</v>
      </c>
      <c r="O49" s="60">
        <v>0</v>
      </c>
      <c r="P49" s="61">
        <v>0</v>
      </c>
      <c r="Q49" s="49">
        <v>0</v>
      </c>
      <c r="R49" s="71"/>
      <c r="S49" s="49"/>
      <c r="T49" s="78"/>
      <c r="U49" s="78"/>
      <c r="V49" s="78"/>
      <c r="W49" s="78"/>
      <c r="X49" s="78"/>
      <c r="Y49" s="49"/>
      <c r="Z49" s="49"/>
      <c r="AA49" s="49"/>
      <c r="AB49" s="49"/>
      <c r="AC49" s="76"/>
      <c r="AD49" s="49">
        <v>180</v>
      </c>
      <c r="AE49" s="49">
        <v>1150</v>
      </c>
      <c r="AF49" s="200" t="s">
        <v>95</v>
      </c>
      <c r="AG49" s="201"/>
      <c r="AH49" s="201"/>
      <c r="AI49" s="201"/>
      <c r="AJ49" s="201"/>
      <c r="AK49" s="202"/>
    </row>
    <row r="50" spans="1:37" ht="12.75" customHeight="1">
      <c r="A50" s="68">
        <v>43183</v>
      </c>
      <c r="B50" s="4">
        <v>2</v>
      </c>
      <c r="C50" s="4">
        <v>8</v>
      </c>
      <c r="D50" s="34">
        <v>53.44</v>
      </c>
      <c r="E50" s="37">
        <v>1</v>
      </c>
      <c r="F50" s="37">
        <v>7</v>
      </c>
      <c r="G50" s="34">
        <v>31.73</v>
      </c>
      <c r="H50" s="37">
        <v>5</v>
      </c>
      <c r="I50" s="37">
        <v>3</v>
      </c>
      <c r="J50" s="34">
        <v>105.21</v>
      </c>
      <c r="K50" s="4">
        <v>3</v>
      </c>
      <c r="L50" s="4">
        <v>2</v>
      </c>
      <c r="M50" s="3">
        <v>63.46</v>
      </c>
      <c r="N50" s="3">
        <f t="shared" si="3"/>
        <v>190.38</v>
      </c>
      <c r="O50" s="60">
        <v>0</v>
      </c>
      <c r="P50" s="61">
        <v>0</v>
      </c>
      <c r="Q50" s="49">
        <v>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180</v>
      </c>
      <c r="AE50" s="49">
        <v>1150</v>
      </c>
      <c r="AF50" s="200" t="s">
        <v>95</v>
      </c>
      <c r="AG50" s="201"/>
      <c r="AH50" s="201"/>
      <c r="AI50" s="201"/>
      <c r="AJ50" s="201"/>
      <c r="AK50" s="202"/>
    </row>
    <row r="51" spans="1:37" ht="12.75" customHeight="1">
      <c r="A51" s="68">
        <v>43184</v>
      </c>
      <c r="B51" s="4">
        <v>2</v>
      </c>
      <c r="C51" s="4">
        <v>8</v>
      </c>
      <c r="D51" s="34">
        <v>53.44</v>
      </c>
      <c r="E51" s="37">
        <v>1</v>
      </c>
      <c r="F51" s="37">
        <v>7</v>
      </c>
      <c r="G51" s="34">
        <v>31.73</v>
      </c>
      <c r="H51" s="37">
        <v>5</v>
      </c>
      <c r="I51" s="37">
        <v>3</v>
      </c>
      <c r="J51" s="34">
        <v>105.21</v>
      </c>
      <c r="K51" s="4">
        <v>3</v>
      </c>
      <c r="L51" s="4">
        <v>2</v>
      </c>
      <c r="M51" s="3">
        <v>63.46</v>
      </c>
      <c r="N51" s="3">
        <f t="shared" si="3"/>
        <v>190.38</v>
      </c>
      <c r="O51" s="60">
        <v>0</v>
      </c>
      <c r="P51" s="61">
        <v>0</v>
      </c>
      <c r="Q51" s="49">
        <v>0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180</v>
      </c>
      <c r="AE51" s="49">
        <v>1150</v>
      </c>
      <c r="AF51" s="200" t="s">
        <v>95</v>
      </c>
      <c r="AG51" s="201"/>
      <c r="AH51" s="201"/>
      <c r="AI51" s="201"/>
      <c r="AJ51" s="201"/>
      <c r="AK51" s="202"/>
    </row>
    <row r="52" spans="1:37" ht="12.75" customHeight="1">
      <c r="A52" s="68">
        <v>43185</v>
      </c>
      <c r="B52" s="4">
        <v>2</v>
      </c>
      <c r="C52" s="4">
        <v>8</v>
      </c>
      <c r="D52" s="34">
        <v>53.44</v>
      </c>
      <c r="E52" s="37">
        <v>1</v>
      </c>
      <c r="F52" s="37">
        <v>7</v>
      </c>
      <c r="G52" s="34">
        <v>31.73</v>
      </c>
      <c r="H52" s="37">
        <v>5</v>
      </c>
      <c r="I52" s="37">
        <v>3</v>
      </c>
      <c r="J52" s="34">
        <v>105.21</v>
      </c>
      <c r="K52" s="4">
        <v>3</v>
      </c>
      <c r="L52" s="4">
        <v>2</v>
      </c>
      <c r="M52" s="3">
        <v>63.46</v>
      </c>
      <c r="N52" s="3">
        <f t="shared" ref="N52:N57" si="4">D52+G52+J52</f>
        <v>190.38</v>
      </c>
      <c r="O52" s="60">
        <v>0</v>
      </c>
      <c r="P52" s="61">
        <v>0</v>
      </c>
      <c r="Q52" s="49">
        <v>0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180</v>
      </c>
      <c r="AE52" s="49">
        <v>1150</v>
      </c>
      <c r="AF52" s="200" t="s">
        <v>95</v>
      </c>
      <c r="AG52" s="201"/>
      <c r="AH52" s="201"/>
      <c r="AI52" s="201"/>
      <c r="AJ52" s="201"/>
      <c r="AK52" s="202"/>
    </row>
    <row r="53" spans="1:37" ht="12.75" customHeight="1">
      <c r="A53" s="68">
        <v>43186</v>
      </c>
      <c r="B53" s="4">
        <v>2</v>
      </c>
      <c r="C53" s="4">
        <v>8</v>
      </c>
      <c r="D53" s="34">
        <v>53.44</v>
      </c>
      <c r="E53" s="37">
        <v>1</v>
      </c>
      <c r="F53" s="37">
        <v>7</v>
      </c>
      <c r="G53" s="34">
        <v>31.73</v>
      </c>
      <c r="H53" s="37">
        <v>5</v>
      </c>
      <c r="I53" s="37">
        <v>3</v>
      </c>
      <c r="J53" s="34">
        <v>105.21</v>
      </c>
      <c r="K53" s="4">
        <v>3</v>
      </c>
      <c r="L53" s="4">
        <v>2</v>
      </c>
      <c r="M53" s="3">
        <v>63.46</v>
      </c>
      <c r="N53" s="3">
        <f t="shared" si="4"/>
        <v>190.38</v>
      </c>
      <c r="O53" s="60">
        <v>0</v>
      </c>
      <c r="P53" s="61">
        <v>0</v>
      </c>
      <c r="Q53" s="49">
        <v>0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180</v>
      </c>
      <c r="AE53" s="49">
        <v>1150</v>
      </c>
      <c r="AF53" s="200" t="s">
        <v>95</v>
      </c>
      <c r="AG53" s="201"/>
      <c r="AH53" s="201"/>
      <c r="AI53" s="201"/>
      <c r="AJ53" s="201"/>
      <c r="AK53" s="202"/>
    </row>
    <row r="54" spans="1:37" ht="12.75" customHeight="1">
      <c r="A54" s="68">
        <v>43187</v>
      </c>
      <c r="B54" s="4">
        <v>2</v>
      </c>
      <c r="C54" s="4">
        <v>8</v>
      </c>
      <c r="D54" s="34">
        <v>53.44</v>
      </c>
      <c r="E54" s="37">
        <v>1</v>
      </c>
      <c r="F54" s="37">
        <v>7</v>
      </c>
      <c r="G54" s="34">
        <v>31.73</v>
      </c>
      <c r="H54" s="37">
        <v>5</v>
      </c>
      <c r="I54" s="37">
        <v>3</v>
      </c>
      <c r="J54" s="34">
        <v>105.21</v>
      </c>
      <c r="K54" s="4">
        <v>3</v>
      </c>
      <c r="L54" s="4">
        <v>2</v>
      </c>
      <c r="M54" s="3">
        <v>63.46</v>
      </c>
      <c r="N54" s="3">
        <f t="shared" si="4"/>
        <v>190.38</v>
      </c>
      <c r="O54" s="60">
        <v>0</v>
      </c>
      <c r="P54" s="61">
        <v>0</v>
      </c>
      <c r="Q54" s="49">
        <v>0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180</v>
      </c>
      <c r="AE54" s="49">
        <v>1150</v>
      </c>
      <c r="AF54" s="200" t="s">
        <v>95</v>
      </c>
      <c r="AG54" s="201"/>
      <c r="AH54" s="201"/>
      <c r="AI54" s="201"/>
      <c r="AJ54" s="201"/>
      <c r="AK54" s="202"/>
    </row>
    <row r="55" spans="1:37" ht="12.75" customHeight="1">
      <c r="A55" s="68">
        <v>43188</v>
      </c>
      <c r="B55" s="4">
        <v>2</v>
      </c>
      <c r="C55" s="4">
        <v>8</v>
      </c>
      <c r="D55" s="34">
        <v>53.44</v>
      </c>
      <c r="E55" s="37">
        <v>1</v>
      </c>
      <c r="F55" s="37">
        <v>7</v>
      </c>
      <c r="G55" s="34">
        <v>31.73</v>
      </c>
      <c r="H55" s="37">
        <v>5</v>
      </c>
      <c r="I55" s="37">
        <v>3</v>
      </c>
      <c r="J55" s="34">
        <v>105.21</v>
      </c>
      <c r="K55" s="4">
        <v>3</v>
      </c>
      <c r="L55" s="4">
        <v>2</v>
      </c>
      <c r="M55" s="3">
        <v>63.46</v>
      </c>
      <c r="N55" s="3">
        <f t="shared" si="4"/>
        <v>190.38</v>
      </c>
      <c r="O55" s="60">
        <v>0</v>
      </c>
      <c r="P55" s="61">
        <v>0</v>
      </c>
      <c r="Q55" s="49">
        <v>0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20</v>
      </c>
      <c r="AE55" s="49">
        <v>30</v>
      </c>
      <c r="AF55" s="200" t="s">
        <v>97</v>
      </c>
      <c r="AG55" s="201"/>
      <c r="AH55" s="201"/>
      <c r="AI55" s="201"/>
      <c r="AJ55" s="201"/>
      <c r="AK55" s="202"/>
    </row>
    <row r="56" spans="1:37" ht="12.75" customHeight="1">
      <c r="A56" s="68">
        <v>43189</v>
      </c>
      <c r="B56" s="4">
        <v>10</v>
      </c>
      <c r="C56" s="4">
        <v>3</v>
      </c>
      <c r="D56" s="34">
        <v>205.41</v>
      </c>
      <c r="E56" s="37">
        <v>1</v>
      </c>
      <c r="F56" s="37">
        <v>7</v>
      </c>
      <c r="G56" s="34">
        <v>31.73</v>
      </c>
      <c r="H56" s="37">
        <v>5</v>
      </c>
      <c r="I56" s="37">
        <v>3</v>
      </c>
      <c r="J56" s="34">
        <v>105.21</v>
      </c>
      <c r="K56" s="4">
        <v>3</v>
      </c>
      <c r="L56" s="4">
        <v>2</v>
      </c>
      <c r="M56" s="3">
        <v>63.46</v>
      </c>
      <c r="N56" s="3">
        <f t="shared" si="4"/>
        <v>342.34999999999997</v>
      </c>
      <c r="O56" s="60">
        <v>151.97</v>
      </c>
      <c r="P56" s="61">
        <v>0</v>
      </c>
      <c r="Q56" s="49">
        <v>0</v>
      </c>
      <c r="R56" s="71"/>
      <c r="S56" s="63"/>
      <c r="T56" s="78"/>
      <c r="U56" s="78"/>
      <c r="V56" s="78"/>
      <c r="W56" s="78"/>
      <c r="X56" s="78"/>
      <c r="Y56" s="70"/>
      <c r="Z56" s="70"/>
      <c r="AA56" s="49"/>
      <c r="AB56" s="49"/>
      <c r="AC56" s="52"/>
      <c r="AD56" s="49">
        <v>230</v>
      </c>
      <c r="AE56" s="49">
        <v>300</v>
      </c>
      <c r="AF56" s="200" t="s">
        <v>98</v>
      </c>
      <c r="AG56" s="201"/>
      <c r="AH56" s="201"/>
      <c r="AI56" s="201"/>
      <c r="AJ56" s="201"/>
      <c r="AK56" s="202"/>
    </row>
    <row r="57" spans="1:37" ht="12.75" customHeight="1">
      <c r="A57" s="68">
        <v>43190</v>
      </c>
      <c r="B57" s="92">
        <v>9</v>
      </c>
      <c r="C57" s="92">
        <v>3</v>
      </c>
      <c r="D57" s="34">
        <v>185.37</v>
      </c>
      <c r="E57" s="93">
        <v>8</v>
      </c>
      <c r="F57" s="93">
        <v>10</v>
      </c>
      <c r="G57" s="34">
        <v>177.02</v>
      </c>
      <c r="H57" s="93">
        <v>5</v>
      </c>
      <c r="I57" s="93">
        <v>3</v>
      </c>
      <c r="J57" s="34">
        <v>105.21</v>
      </c>
      <c r="K57" s="92">
        <v>8</v>
      </c>
      <c r="L57" s="92">
        <v>3</v>
      </c>
      <c r="M57" s="94">
        <v>165.33</v>
      </c>
      <c r="N57" s="94">
        <f t="shared" si="4"/>
        <v>467.59999999999997</v>
      </c>
      <c r="O57" s="60">
        <v>145.29</v>
      </c>
      <c r="P57" s="61">
        <v>101.87</v>
      </c>
      <c r="Q57" s="49">
        <v>0</v>
      </c>
      <c r="R57" s="75"/>
      <c r="S57" s="64"/>
      <c r="T57" s="80"/>
      <c r="U57" s="80"/>
      <c r="V57" s="80"/>
      <c r="W57" s="80"/>
      <c r="X57" s="80"/>
      <c r="Y57" s="74"/>
      <c r="Z57" s="74"/>
      <c r="AA57" s="49"/>
      <c r="AB57" s="49"/>
      <c r="AC57" s="52"/>
      <c r="AD57" s="49">
        <v>100</v>
      </c>
      <c r="AE57" s="49">
        <v>145</v>
      </c>
      <c r="AF57" s="200" t="s">
        <v>99</v>
      </c>
      <c r="AG57" s="201"/>
      <c r="AH57" s="201"/>
      <c r="AI57" s="201"/>
      <c r="AJ57" s="201"/>
      <c r="AK57" s="202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723.11</v>
      </c>
      <c r="P59" s="46">
        <f>SUM(P28:P58)</f>
        <v>143.62</v>
      </c>
      <c r="Q59" s="47">
        <f>SUM(Q28:Q58)</f>
        <v>782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8:AK58"/>
    <mergeCell ref="AF52:AK52"/>
    <mergeCell ref="AF53:AK53"/>
    <mergeCell ref="AF54:AK54"/>
    <mergeCell ref="AF55:AK55"/>
    <mergeCell ref="AF56:AK56"/>
    <mergeCell ref="AF57:AK57"/>
    <mergeCell ref="AF46:AK46"/>
    <mergeCell ref="AF47:AK47"/>
    <mergeCell ref="AF48:AK48"/>
    <mergeCell ref="AF49:AK49"/>
    <mergeCell ref="AF50:AK50"/>
    <mergeCell ref="AF51:AK51"/>
    <mergeCell ref="AF40:AK40"/>
    <mergeCell ref="AF41:AK41"/>
    <mergeCell ref="AF42:AK42"/>
    <mergeCell ref="AF43:AK43"/>
    <mergeCell ref="AF44:AK44"/>
    <mergeCell ref="AF45:AK45"/>
    <mergeCell ref="AF34:AK34"/>
    <mergeCell ref="AF35:AK35"/>
    <mergeCell ref="AF36:AK36"/>
    <mergeCell ref="AF37:AK37"/>
    <mergeCell ref="AF38:AK38"/>
    <mergeCell ref="AF39:AK39"/>
    <mergeCell ref="AF28:AK28"/>
    <mergeCell ref="AF29:AK29"/>
    <mergeCell ref="AF30:AK30"/>
    <mergeCell ref="AF31:AK31"/>
    <mergeCell ref="AF32:AK32"/>
    <mergeCell ref="AF33:AK33"/>
    <mergeCell ref="B17:D17"/>
    <mergeCell ref="E17:G17"/>
    <mergeCell ref="K17:M17"/>
    <mergeCell ref="T17:U23"/>
    <mergeCell ref="V17:W23"/>
    <mergeCell ref="AF17:AK17"/>
    <mergeCell ref="B19:D19"/>
    <mergeCell ref="E19:G19"/>
    <mergeCell ref="K19:M19"/>
    <mergeCell ref="AF19:AK19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H17:J17"/>
    <mergeCell ref="H19:J19"/>
    <mergeCell ref="AF27:AK27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22" zoomScale="90" zoomScaleNormal="90" workbookViewId="0">
      <selection activeCell="AE57" sqref="AE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67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2018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5"/>
      <c r="AG25" s="95"/>
      <c r="AH25" s="95"/>
      <c r="AI25" s="95"/>
      <c r="AJ25" s="95"/>
      <c r="AK25" s="96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43191</v>
      </c>
      <c r="B27" s="4">
        <v>14</v>
      </c>
      <c r="C27" s="4">
        <v>11</v>
      </c>
      <c r="D27" s="34">
        <v>298.93</v>
      </c>
      <c r="E27" s="4">
        <v>10</v>
      </c>
      <c r="F27" s="4">
        <v>4</v>
      </c>
      <c r="G27" s="34">
        <v>207.08</v>
      </c>
      <c r="H27" s="4">
        <v>5</v>
      </c>
      <c r="I27" s="4">
        <v>3</v>
      </c>
      <c r="J27" s="34">
        <v>105.21</v>
      </c>
      <c r="K27" s="48">
        <v>3</v>
      </c>
      <c r="L27" s="4">
        <v>10</v>
      </c>
      <c r="M27" s="3">
        <v>76.819999999999993</v>
      </c>
      <c r="N27" s="3">
        <f>D27+G27+J27</f>
        <v>611.22</v>
      </c>
      <c r="O27" s="60">
        <v>143.62</v>
      </c>
      <c r="P27" s="61">
        <v>0</v>
      </c>
      <c r="Q27" s="49">
        <v>184</v>
      </c>
      <c r="R27" s="72"/>
      <c r="S27" s="52"/>
      <c r="T27" s="77"/>
      <c r="U27" s="77"/>
      <c r="V27" s="77"/>
      <c r="W27" s="77"/>
      <c r="X27" s="77"/>
      <c r="Y27" s="52">
        <v>393558</v>
      </c>
      <c r="Z27" s="52">
        <v>140</v>
      </c>
      <c r="AA27" s="52"/>
      <c r="AB27" s="52"/>
      <c r="AC27" s="76"/>
      <c r="AD27" s="52">
        <v>70</v>
      </c>
      <c r="AE27" s="52">
        <v>120</v>
      </c>
      <c r="AF27" s="200"/>
      <c r="AG27" s="201"/>
      <c r="AH27" s="201"/>
      <c r="AI27" s="201"/>
      <c r="AJ27" s="201"/>
      <c r="AK27" s="202"/>
    </row>
    <row r="28" spans="1:37" ht="12.75" customHeight="1">
      <c r="A28" s="68">
        <v>43192</v>
      </c>
      <c r="B28" s="4">
        <v>6</v>
      </c>
      <c r="C28" s="4">
        <v>5</v>
      </c>
      <c r="D28" s="34">
        <v>128.59</v>
      </c>
      <c r="E28" s="4">
        <v>10</v>
      </c>
      <c r="F28" s="4">
        <v>4</v>
      </c>
      <c r="G28" s="34">
        <v>207.08</v>
      </c>
      <c r="H28" s="4">
        <v>11</v>
      </c>
      <c r="I28" s="4">
        <v>7</v>
      </c>
      <c r="J28" s="34">
        <v>232.13</v>
      </c>
      <c r="K28" s="48">
        <v>5</v>
      </c>
      <c r="L28" s="4">
        <v>0</v>
      </c>
      <c r="M28" s="3">
        <v>100.2</v>
      </c>
      <c r="N28" s="3">
        <f t="shared" ref="N28:N57" si="0">D28+G28+J28</f>
        <v>567.79999999999995</v>
      </c>
      <c r="O28" s="60">
        <v>126.92</v>
      </c>
      <c r="P28" s="61">
        <v>23.38</v>
      </c>
      <c r="Q28" s="49">
        <v>109</v>
      </c>
      <c r="R28" s="72">
        <v>43192</v>
      </c>
      <c r="S28" s="52">
        <v>12483249</v>
      </c>
      <c r="T28" s="77">
        <v>14</v>
      </c>
      <c r="U28" s="77">
        <v>11</v>
      </c>
      <c r="V28" s="77">
        <v>6</v>
      </c>
      <c r="W28" s="77">
        <v>5</v>
      </c>
      <c r="X28" s="77">
        <v>170</v>
      </c>
      <c r="Y28" s="52"/>
      <c r="Z28" s="52"/>
      <c r="AA28" s="52"/>
      <c r="AB28" s="52"/>
      <c r="AC28" s="76"/>
      <c r="AD28" s="52">
        <v>55</v>
      </c>
      <c r="AE28" s="52">
        <v>95</v>
      </c>
      <c r="AF28" s="200"/>
      <c r="AG28" s="201"/>
      <c r="AH28" s="201"/>
      <c r="AI28" s="201"/>
      <c r="AJ28" s="201"/>
      <c r="AK28" s="202"/>
    </row>
    <row r="29" spans="1:37" ht="12.75" customHeight="1">
      <c r="A29" s="68">
        <v>43193</v>
      </c>
      <c r="B29" s="36">
        <v>13</v>
      </c>
      <c r="C29" s="36">
        <v>1</v>
      </c>
      <c r="D29" s="34">
        <v>262.19</v>
      </c>
      <c r="E29" s="37">
        <v>1</v>
      </c>
      <c r="F29" s="37">
        <v>10</v>
      </c>
      <c r="G29" s="34">
        <v>36.74</v>
      </c>
      <c r="H29" s="37">
        <v>11</v>
      </c>
      <c r="I29" s="37">
        <v>7</v>
      </c>
      <c r="J29" s="34">
        <v>232.13</v>
      </c>
      <c r="K29" s="4">
        <v>5</v>
      </c>
      <c r="L29" s="4">
        <v>10</v>
      </c>
      <c r="M29" s="3">
        <v>116.9</v>
      </c>
      <c r="N29" s="3">
        <f t="shared" si="0"/>
        <v>531.05999999999995</v>
      </c>
      <c r="O29" s="60">
        <v>133.6</v>
      </c>
      <c r="P29" s="61">
        <v>16.7</v>
      </c>
      <c r="Q29" s="49">
        <v>77</v>
      </c>
      <c r="R29" s="71">
        <v>43193</v>
      </c>
      <c r="S29" s="49">
        <v>12483251</v>
      </c>
      <c r="T29" s="78">
        <v>10</v>
      </c>
      <c r="U29" s="78">
        <v>3</v>
      </c>
      <c r="V29" s="78">
        <v>1</v>
      </c>
      <c r="W29" s="78">
        <v>10</v>
      </c>
      <c r="X29" s="78">
        <v>170</v>
      </c>
      <c r="Y29" s="49"/>
      <c r="Z29" s="49"/>
      <c r="AA29" s="49"/>
      <c r="AB29" s="52"/>
      <c r="AC29" s="76"/>
      <c r="AD29" s="49">
        <v>50</v>
      </c>
      <c r="AE29" s="49">
        <v>95</v>
      </c>
      <c r="AF29" s="200"/>
      <c r="AG29" s="201"/>
      <c r="AH29" s="201"/>
      <c r="AI29" s="201"/>
      <c r="AJ29" s="201"/>
      <c r="AK29" s="202"/>
    </row>
    <row r="30" spans="1:37" ht="12.75" customHeight="1">
      <c r="A30" s="68">
        <v>43194</v>
      </c>
      <c r="B30" s="36">
        <v>4</v>
      </c>
      <c r="C30" s="36">
        <v>6</v>
      </c>
      <c r="D30" s="34">
        <v>90.18</v>
      </c>
      <c r="E30" s="37">
        <v>8</v>
      </c>
      <c r="F30" s="37">
        <v>6</v>
      </c>
      <c r="G30" s="34">
        <v>170.34</v>
      </c>
      <c r="H30" s="37">
        <v>11</v>
      </c>
      <c r="I30" s="37">
        <v>7</v>
      </c>
      <c r="J30" s="34">
        <v>232.13</v>
      </c>
      <c r="K30" s="4">
        <v>6</v>
      </c>
      <c r="L30" s="4">
        <v>8</v>
      </c>
      <c r="M30" s="3">
        <v>133.6</v>
      </c>
      <c r="N30" s="3">
        <f t="shared" si="0"/>
        <v>492.65</v>
      </c>
      <c r="O30" s="60">
        <v>133.6</v>
      </c>
      <c r="P30" s="61">
        <v>16.7</v>
      </c>
      <c r="Q30" s="49">
        <v>73</v>
      </c>
      <c r="R30" s="73">
        <v>43194</v>
      </c>
      <c r="S30" s="49">
        <v>12485297</v>
      </c>
      <c r="T30" s="78">
        <v>13</v>
      </c>
      <c r="U30" s="78">
        <v>0</v>
      </c>
      <c r="V30" s="78">
        <v>4</v>
      </c>
      <c r="W30" s="78">
        <v>6</v>
      </c>
      <c r="X30" s="78">
        <v>170</v>
      </c>
      <c r="Y30" s="70"/>
      <c r="Z30" s="49"/>
      <c r="AA30" s="49"/>
      <c r="AB30" s="52"/>
      <c r="AC30" s="76"/>
      <c r="AD30" s="49">
        <v>50</v>
      </c>
      <c r="AE30" s="49">
        <v>100</v>
      </c>
      <c r="AF30" s="200"/>
      <c r="AG30" s="201"/>
      <c r="AH30" s="201"/>
      <c r="AI30" s="201"/>
      <c r="AJ30" s="201"/>
      <c r="AK30" s="202"/>
    </row>
    <row r="31" spans="1:37" ht="12.75" customHeight="1">
      <c r="A31" s="68">
        <v>43195</v>
      </c>
      <c r="B31" s="36">
        <v>4</v>
      </c>
      <c r="C31" s="36">
        <v>6</v>
      </c>
      <c r="D31" s="34">
        <v>90.18</v>
      </c>
      <c r="E31" s="37">
        <v>14</v>
      </c>
      <c r="F31" s="37">
        <v>0</v>
      </c>
      <c r="G31" s="34">
        <v>280.56</v>
      </c>
      <c r="H31" s="37">
        <v>3</v>
      </c>
      <c r="I31" s="37">
        <v>0</v>
      </c>
      <c r="J31" s="34">
        <v>60.12</v>
      </c>
      <c r="K31" s="4">
        <v>7</v>
      </c>
      <c r="L31" s="4">
        <v>5</v>
      </c>
      <c r="M31" s="3">
        <v>148.63</v>
      </c>
      <c r="N31" s="3">
        <f t="shared" si="0"/>
        <v>430.86</v>
      </c>
      <c r="O31" s="60">
        <v>110.22</v>
      </c>
      <c r="P31" s="61">
        <v>15.03</v>
      </c>
      <c r="Q31" s="49">
        <v>73</v>
      </c>
      <c r="R31" s="71">
        <v>43195</v>
      </c>
      <c r="S31" s="49">
        <v>12485298</v>
      </c>
      <c r="T31" s="78">
        <v>11</v>
      </c>
      <c r="U31" s="78">
        <v>7</v>
      </c>
      <c r="V31" s="78">
        <v>3</v>
      </c>
      <c r="W31" s="78">
        <v>0</v>
      </c>
      <c r="X31" s="78">
        <v>171</v>
      </c>
      <c r="Y31" s="70"/>
      <c r="Z31" s="49"/>
      <c r="AA31" s="49"/>
      <c r="AB31" s="52"/>
      <c r="AC31" s="76"/>
      <c r="AD31" s="49">
        <v>45</v>
      </c>
      <c r="AE31" s="49">
        <v>95</v>
      </c>
      <c r="AF31" s="203"/>
      <c r="AG31" s="204"/>
      <c r="AH31" s="204"/>
      <c r="AI31" s="204"/>
      <c r="AJ31" s="204"/>
      <c r="AK31" s="205"/>
    </row>
    <row r="32" spans="1:37" ht="12.75" customHeight="1">
      <c r="A32" s="68">
        <v>43196</v>
      </c>
      <c r="B32" s="36">
        <v>11</v>
      </c>
      <c r="C32" s="36">
        <v>5</v>
      </c>
      <c r="D32" s="34">
        <v>228.79</v>
      </c>
      <c r="E32" s="37">
        <v>14</v>
      </c>
      <c r="F32" s="37">
        <v>0</v>
      </c>
      <c r="G32" s="34">
        <v>280.56</v>
      </c>
      <c r="H32" s="37">
        <v>3</v>
      </c>
      <c r="I32" s="37">
        <v>0</v>
      </c>
      <c r="J32" s="34">
        <v>60.12</v>
      </c>
      <c r="K32" s="4">
        <v>8</v>
      </c>
      <c r="L32" s="4">
        <v>2</v>
      </c>
      <c r="M32" s="3">
        <v>163.66</v>
      </c>
      <c r="N32" s="3">
        <f t="shared" si="0"/>
        <v>569.47</v>
      </c>
      <c r="O32" s="60">
        <v>138.61000000000001</v>
      </c>
      <c r="P32" s="61">
        <v>15.03</v>
      </c>
      <c r="Q32" s="49">
        <v>73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45</v>
      </c>
      <c r="AE32" s="49">
        <v>100</v>
      </c>
      <c r="AF32" s="203"/>
      <c r="AG32" s="204"/>
      <c r="AH32" s="204"/>
      <c r="AI32" s="204"/>
      <c r="AJ32" s="204"/>
      <c r="AK32" s="205"/>
    </row>
    <row r="33" spans="1:37" ht="12.75" customHeight="1">
      <c r="A33" s="68">
        <v>43197</v>
      </c>
      <c r="B33" s="4">
        <v>11</v>
      </c>
      <c r="C33" s="4">
        <v>5</v>
      </c>
      <c r="D33" s="34">
        <v>228.79</v>
      </c>
      <c r="E33" s="37">
        <v>5</v>
      </c>
      <c r="F33" s="37">
        <v>5</v>
      </c>
      <c r="G33" s="34">
        <v>108.55</v>
      </c>
      <c r="H33" s="37">
        <v>9</v>
      </c>
      <c r="I33" s="37">
        <v>8</v>
      </c>
      <c r="J33" s="34">
        <v>193.72</v>
      </c>
      <c r="K33" s="4">
        <v>9</v>
      </c>
      <c r="L33" s="4">
        <v>0</v>
      </c>
      <c r="M33" s="3">
        <v>180.36</v>
      </c>
      <c r="N33" s="3">
        <f t="shared" si="0"/>
        <v>531.05999999999995</v>
      </c>
      <c r="O33" s="60">
        <v>133.6</v>
      </c>
      <c r="P33" s="61">
        <v>16.7</v>
      </c>
      <c r="Q33" s="49">
        <v>27</v>
      </c>
      <c r="R33" s="71">
        <v>43197</v>
      </c>
      <c r="S33" s="49">
        <v>12487677</v>
      </c>
      <c r="T33" s="78">
        <v>14</v>
      </c>
      <c r="U33" s="78">
        <v>0</v>
      </c>
      <c r="V33" s="78">
        <v>5</v>
      </c>
      <c r="W33" s="78">
        <v>5</v>
      </c>
      <c r="X33" s="78">
        <v>171</v>
      </c>
      <c r="Y33" s="49"/>
      <c r="Z33" s="49"/>
      <c r="AA33" s="49"/>
      <c r="AB33" s="52"/>
      <c r="AC33" s="76"/>
      <c r="AD33" s="49">
        <v>45</v>
      </c>
      <c r="AE33" s="49">
        <v>100</v>
      </c>
      <c r="AF33" s="203"/>
      <c r="AG33" s="204"/>
      <c r="AH33" s="204"/>
      <c r="AI33" s="204"/>
      <c r="AJ33" s="204"/>
      <c r="AK33" s="205"/>
    </row>
    <row r="34" spans="1:37" ht="12.75" customHeight="1">
      <c r="A34" s="68">
        <v>43198</v>
      </c>
      <c r="B34" s="4">
        <v>2</v>
      </c>
      <c r="C34" s="4">
        <v>10</v>
      </c>
      <c r="D34" s="34">
        <v>56.78</v>
      </c>
      <c r="E34" s="37">
        <v>5</v>
      </c>
      <c r="F34" s="37">
        <v>5</v>
      </c>
      <c r="G34" s="34">
        <v>108.55</v>
      </c>
      <c r="H34" s="37">
        <v>15</v>
      </c>
      <c r="I34" s="37">
        <v>3</v>
      </c>
      <c r="J34" s="34">
        <v>305.61</v>
      </c>
      <c r="K34" s="4">
        <v>9</v>
      </c>
      <c r="L34" s="4">
        <v>7</v>
      </c>
      <c r="M34" s="3">
        <v>192.05</v>
      </c>
      <c r="N34" s="3">
        <f t="shared" si="0"/>
        <v>470.94</v>
      </c>
      <c r="O34" s="60">
        <v>111.89</v>
      </c>
      <c r="P34" s="61">
        <v>11.69</v>
      </c>
      <c r="Q34" s="49">
        <v>64</v>
      </c>
      <c r="R34" s="71">
        <v>43198</v>
      </c>
      <c r="S34" s="49">
        <v>12488983</v>
      </c>
      <c r="T34" s="78">
        <v>11</v>
      </c>
      <c r="U34" s="78">
        <v>4</v>
      </c>
      <c r="V34" s="78">
        <v>2</v>
      </c>
      <c r="W34" s="78">
        <v>10</v>
      </c>
      <c r="X34" s="78">
        <v>170</v>
      </c>
      <c r="Y34" s="70"/>
      <c r="Z34" s="49"/>
      <c r="AA34" s="49"/>
      <c r="AB34" s="52"/>
      <c r="AC34" s="76"/>
      <c r="AD34" s="49">
        <v>20</v>
      </c>
      <c r="AE34" s="49">
        <v>140</v>
      </c>
      <c r="AF34" s="203" t="s">
        <v>100</v>
      </c>
      <c r="AG34" s="204"/>
      <c r="AH34" s="204"/>
      <c r="AI34" s="204"/>
      <c r="AJ34" s="204"/>
      <c r="AK34" s="205"/>
    </row>
    <row r="35" spans="1:37" ht="12.75" customHeight="1">
      <c r="A35" s="68">
        <v>43199</v>
      </c>
      <c r="B35" s="4">
        <v>8</v>
      </c>
      <c r="C35" s="4">
        <v>7</v>
      </c>
      <c r="D35" s="34">
        <v>172.01</v>
      </c>
      <c r="E35" s="37">
        <v>5</v>
      </c>
      <c r="F35" s="37">
        <v>5</v>
      </c>
      <c r="G35" s="34">
        <v>108.55</v>
      </c>
      <c r="H35" s="37">
        <v>15</v>
      </c>
      <c r="I35" s="37">
        <v>3</v>
      </c>
      <c r="J35" s="34">
        <v>305.61</v>
      </c>
      <c r="K35" s="4">
        <v>10</v>
      </c>
      <c r="L35" s="4">
        <v>5</v>
      </c>
      <c r="M35" s="3">
        <v>208.75</v>
      </c>
      <c r="N35" s="3">
        <f t="shared" si="0"/>
        <v>586.17000000000007</v>
      </c>
      <c r="O35" s="60">
        <v>115.23</v>
      </c>
      <c r="P35" s="61">
        <v>16.7</v>
      </c>
      <c r="Q35" s="49">
        <v>72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50</v>
      </c>
      <c r="AE35" s="49">
        <v>95</v>
      </c>
      <c r="AF35" s="200"/>
      <c r="AG35" s="201"/>
      <c r="AH35" s="201"/>
      <c r="AI35" s="201"/>
      <c r="AJ35" s="201"/>
      <c r="AK35" s="202"/>
    </row>
    <row r="36" spans="1:37" ht="12.75" customHeight="1">
      <c r="A36" s="68">
        <v>43200</v>
      </c>
      <c r="B36" s="4">
        <v>14</v>
      </c>
      <c r="C36" s="4">
        <v>6</v>
      </c>
      <c r="D36" s="34">
        <v>290.58</v>
      </c>
      <c r="E36" s="37">
        <v>5</v>
      </c>
      <c r="F36" s="37">
        <v>5</v>
      </c>
      <c r="G36" s="34">
        <v>108.55</v>
      </c>
      <c r="H36" s="37">
        <v>15</v>
      </c>
      <c r="I36" s="37">
        <v>3</v>
      </c>
      <c r="J36" s="34">
        <v>305.61</v>
      </c>
      <c r="K36" s="4">
        <v>4</v>
      </c>
      <c r="L36" s="4">
        <v>3</v>
      </c>
      <c r="M36" s="3">
        <v>85.17</v>
      </c>
      <c r="N36" s="3">
        <f t="shared" si="0"/>
        <v>704.74</v>
      </c>
      <c r="O36" s="60">
        <v>118.57</v>
      </c>
      <c r="P36" s="61">
        <v>15.03</v>
      </c>
      <c r="Q36" s="49">
        <v>75</v>
      </c>
      <c r="R36" s="71"/>
      <c r="S36" s="49"/>
      <c r="T36" s="78"/>
      <c r="U36" s="78"/>
      <c r="V36" s="78"/>
      <c r="W36" s="78"/>
      <c r="X36" s="78"/>
      <c r="Y36" s="49">
        <v>392934</v>
      </c>
      <c r="Z36" s="49">
        <v>140</v>
      </c>
      <c r="AA36" s="49"/>
      <c r="AB36" s="49"/>
      <c r="AC36" s="76"/>
      <c r="AD36" s="49">
        <v>50</v>
      </c>
      <c r="AE36" s="49">
        <v>95</v>
      </c>
      <c r="AF36" s="200"/>
      <c r="AG36" s="201"/>
      <c r="AH36" s="201"/>
      <c r="AI36" s="201"/>
      <c r="AJ36" s="201"/>
      <c r="AK36" s="202"/>
    </row>
    <row r="37" spans="1:37" ht="12.75" customHeight="1">
      <c r="A37" s="68">
        <v>43201</v>
      </c>
      <c r="B37" s="4">
        <v>14</v>
      </c>
      <c r="C37" s="4">
        <v>6</v>
      </c>
      <c r="D37" s="34">
        <v>290.58</v>
      </c>
      <c r="E37" s="37">
        <v>10</v>
      </c>
      <c r="F37" s="37">
        <v>9</v>
      </c>
      <c r="G37" s="34">
        <v>215.43</v>
      </c>
      <c r="H37" s="37">
        <v>6</v>
      </c>
      <c r="I37" s="37">
        <v>10</v>
      </c>
      <c r="J37" s="34">
        <v>136.94</v>
      </c>
      <c r="K37" s="4">
        <v>4</v>
      </c>
      <c r="L37" s="4">
        <v>10</v>
      </c>
      <c r="M37" s="3">
        <v>96.86</v>
      </c>
      <c r="N37" s="3">
        <f t="shared" si="0"/>
        <v>642.95000000000005</v>
      </c>
      <c r="O37" s="60">
        <v>106.88</v>
      </c>
      <c r="P37" s="61">
        <v>11.69</v>
      </c>
      <c r="Q37" s="49">
        <v>72</v>
      </c>
      <c r="R37" s="71">
        <v>43201</v>
      </c>
      <c r="S37" s="49">
        <v>12490926</v>
      </c>
      <c r="T37" s="78">
        <v>15</v>
      </c>
      <c r="U37" s="78">
        <v>3</v>
      </c>
      <c r="V37" s="78">
        <v>6</v>
      </c>
      <c r="W37" s="78">
        <v>10</v>
      </c>
      <c r="X37" s="78">
        <v>168</v>
      </c>
      <c r="Y37" s="49"/>
      <c r="Z37" s="49"/>
      <c r="AA37" s="49"/>
      <c r="AB37" s="49"/>
      <c r="AC37" s="76"/>
      <c r="AD37" s="49">
        <v>45</v>
      </c>
      <c r="AE37" s="49">
        <v>95</v>
      </c>
      <c r="AF37" s="200"/>
      <c r="AG37" s="201"/>
      <c r="AH37" s="201"/>
      <c r="AI37" s="201"/>
      <c r="AJ37" s="201"/>
      <c r="AK37" s="202"/>
    </row>
    <row r="38" spans="1:37" ht="12.75" customHeight="1">
      <c r="A38" s="68">
        <v>43202</v>
      </c>
      <c r="B38" s="4">
        <v>14</v>
      </c>
      <c r="C38" s="4">
        <v>6</v>
      </c>
      <c r="D38" s="34">
        <v>290.58</v>
      </c>
      <c r="E38" s="37">
        <v>2</v>
      </c>
      <c r="F38" s="37">
        <v>5</v>
      </c>
      <c r="G38" s="34">
        <v>48.43</v>
      </c>
      <c r="H38" s="37">
        <v>13</v>
      </c>
      <c r="I38" s="37">
        <v>6</v>
      </c>
      <c r="J38" s="34">
        <v>270.54000000000002</v>
      </c>
      <c r="K38" s="4">
        <v>5</v>
      </c>
      <c r="L38" s="4">
        <v>7</v>
      </c>
      <c r="M38" s="3">
        <v>111.89</v>
      </c>
      <c r="N38" s="3">
        <f t="shared" si="0"/>
        <v>609.54999999999995</v>
      </c>
      <c r="O38" s="60">
        <v>133.6</v>
      </c>
      <c r="P38" s="61">
        <v>15.03</v>
      </c>
      <c r="Q38" s="49">
        <v>67</v>
      </c>
      <c r="R38" s="71">
        <v>43202</v>
      </c>
      <c r="S38" s="49">
        <v>12494178</v>
      </c>
      <c r="T38" s="78">
        <v>11</v>
      </c>
      <c r="U38" s="78">
        <v>2</v>
      </c>
      <c r="V38" s="78">
        <v>2</v>
      </c>
      <c r="W38" s="78">
        <v>5</v>
      </c>
      <c r="X38" s="78">
        <v>175</v>
      </c>
      <c r="Y38" s="49"/>
      <c r="Z38" s="49"/>
      <c r="AA38" s="49"/>
      <c r="AB38" s="49"/>
      <c r="AC38" s="76"/>
      <c r="AD38" s="49">
        <v>50</v>
      </c>
      <c r="AE38" s="49">
        <v>95</v>
      </c>
      <c r="AF38" s="200"/>
      <c r="AG38" s="201"/>
      <c r="AH38" s="201"/>
      <c r="AI38" s="201"/>
      <c r="AJ38" s="201"/>
      <c r="AK38" s="202"/>
    </row>
    <row r="39" spans="1:37" ht="12.75" customHeight="1">
      <c r="A39" s="68">
        <v>43203</v>
      </c>
      <c r="B39" s="4">
        <v>14</v>
      </c>
      <c r="C39" s="4">
        <v>6</v>
      </c>
      <c r="D39" s="34">
        <v>290.58</v>
      </c>
      <c r="E39" s="37">
        <v>8</v>
      </c>
      <c r="F39" s="37">
        <v>1</v>
      </c>
      <c r="G39" s="34">
        <v>161.99</v>
      </c>
      <c r="H39" s="37">
        <v>13</v>
      </c>
      <c r="I39" s="37">
        <v>6</v>
      </c>
      <c r="J39" s="34">
        <v>270.54000000000002</v>
      </c>
      <c r="K39" s="4">
        <v>6</v>
      </c>
      <c r="L39" s="4">
        <v>3</v>
      </c>
      <c r="M39" s="3">
        <v>125.25</v>
      </c>
      <c r="N39" s="3">
        <f t="shared" si="0"/>
        <v>723.11</v>
      </c>
      <c r="O39" s="60">
        <v>113.56</v>
      </c>
      <c r="P39" s="61">
        <v>13.36</v>
      </c>
      <c r="Q39" s="49">
        <v>70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50</v>
      </c>
      <c r="AE39" s="49">
        <v>95</v>
      </c>
      <c r="AF39" s="200"/>
      <c r="AG39" s="201"/>
      <c r="AH39" s="201"/>
      <c r="AI39" s="201"/>
      <c r="AJ39" s="201"/>
      <c r="AK39" s="202"/>
    </row>
    <row r="40" spans="1:37" ht="12.75" customHeight="1">
      <c r="A40" s="68">
        <v>43204</v>
      </c>
      <c r="B40" s="4">
        <v>5</v>
      </c>
      <c r="C40" s="4">
        <v>11</v>
      </c>
      <c r="D40" s="34">
        <v>118.57</v>
      </c>
      <c r="E40" s="37">
        <v>13</v>
      </c>
      <c r="F40" s="37">
        <v>9</v>
      </c>
      <c r="G40" s="34">
        <v>275.55</v>
      </c>
      <c r="H40" s="37">
        <v>3</v>
      </c>
      <c r="I40" s="37">
        <v>11</v>
      </c>
      <c r="J40" s="34">
        <v>78.489999999999995</v>
      </c>
      <c r="K40" s="4">
        <v>6</v>
      </c>
      <c r="L40" s="4">
        <v>11</v>
      </c>
      <c r="M40" s="3">
        <v>138.61000000000001</v>
      </c>
      <c r="N40" s="3">
        <f t="shared" si="0"/>
        <v>472.61</v>
      </c>
      <c r="O40" s="60">
        <v>113.56</v>
      </c>
      <c r="P40" s="61">
        <v>13.36</v>
      </c>
      <c r="Q40" s="49">
        <v>70</v>
      </c>
      <c r="R40" s="71">
        <v>43204</v>
      </c>
      <c r="S40" s="49">
        <v>12495421</v>
      </c>
      <c r="T40" s="78">
        <v>14</v>
      </c>
      <c r="U40" s="78">
        <v>6</v>
      </c>
      <c r="V40" s="78">
        <v>5</v>
      </c>
      <c r="W40" s="78">
        <v>11</v>
      </c>
      <c r="X40" s="78">
        <v>172</v>
      </c>
      <c r="Y40" s="49"/>
      <c r="Z40" s="49"/>
      <c r="AA40" s="49"/>
      <c r="AB40" s="49"/>
      <c r="AC40" s="76"/>
      <c r="AD40" s="49">
        <v>50</v>
      </c>
      <c r="AE40" s="49">
        <v>95</v>
      </c>
      <c r="AF40" s="200"/>
      <c r="AG40" s="201"/>
      <c r="AH40" s="201"/>
      <c r="AI40" s="201"/>
      <c r="AJ40" s="201"/>
      <c r="AK40" s="202"/>
    </row>
    <row r="41" spans="1:37" ht="12.75" customHeight="1">
      <c r="A41" s="68">
        <v>43205</v>
      </c>
      <c r="B41" s="4">
        <v>5</v>
      </c>
      <c r="C41" s="4">
        <v>11</v>
      </c>
      <c r="D41" s="34">
        <v>118.57</v>
      </c>
      <c r="E41" s="37">
        <v>13</v>
      </c>
      <c r="F41" s="37">
        <v>9</v>
      </c>
      <c r="G41" s="34">
        <v>275.55</v>
      </c>
      <c r="H41" s="37">
        <v>9</v>
      </c>
      <c r="I41" s="37">
        <v>6</v>
      </c>
      <c r="J41" s="34">
        <v>190.38</v>
      </c>
      <c r="K41" s="4">
        <v>7</v>
      </c>
      <c r="L41" s="4">
        <v>8</v>
      </c>
      <c r="M41" s="3">
        <v>153.63999999999999</v>
      </c>
      <c r="N41" s="3">
        <f t="shared" si="0"/>
        <v>584.5</v>
      </c>
      <c r="O41" s="60">
        <v>111.89</v>
      </c>
      <c r="P41" s="61">
        <v>15.03</v>
      </c>
      <c r="Q41" s="49">
        <v>74</v>
      </c>
      <c r="R41" s="71">
        <v>43204</v>
      </c>
      <c r="S41" s="49">
        <v>12493190</v>
      </c>
      <c r="T41" s="78">
        <v>12</v>
      </c>
      <c r="U41" s="78">
        <v>6</v>
      </c>
      <c r="V41" s="78">
        <v>3</v>
      </c>
      <c r="W41" s="78">
        <v>11</v>
      </c>
      <c r="X41" s="78">
        <v>172</v>
      </c>
      <c r="Y41" s="49"/>
      <c r="Z41" s="49"/>
      <c r="AA41" s="49"/>
      <c r="AB41" s="49"/>
      <c r="AC41" s="76"/>
      <c r="AD41" s="49">
        <v>55</v>
      </c>
      <c r="AE41" s="49">
        <v>100</v>
      </c>
      <c r="AF41" s="200"/>
      <c r="AG41" s="201"/>
      <c r="AH41" s="201"/>
      <c r="AI41" s="201"/>
      <c r="AJ41" s="201"/>
      <c r="AK41" s="202"/>
    </row>
    <row r="42" spans="1:37" ht="12.75" customHeight="1">
      <c r="A42" s="68">
        <v>43206</v>
      </c>
      <c r="B42" s="4">
        <v>5</v>
      </c>
      <c r="C42" s="4">
        <v>11</v>
      </c>
      <c r="D42" s="34">
        <f t="shared" ref="D42:D51" si="1">(B42*12+C42)*1.67</f>
        <v>118.57</v>
      </c>
      <c r="E42" s="37">
        <v>13</v>
      </c>
      <c r="F42" s="37">
        <v>9</v>
      </c>
      <c r="G42" s="34">
        <f t="shared" ref="G42:G56" si="2">(E42*12+F42)*1.67</f>
        <v>275.55</v>
      </c>
      <c r="H42" s="37">
        <v>15</v>
      </c>
      <c r="I42" s="37">
        <v>6</v>
      </c>
      <c r="J42" s="34">
        <f t="shared" ref="J42:J56" si="3">(H42*12+I42)*1.67</f>
        <v>310.62</v>
      </c>
      <c r="K42" s="4">
        <v>8</v>
      </c>
      <c r="L42" s="4">
        <v>4</v>
      </c>
      <c r="M42" s="3">
        <f t="shared" ref="M42:M56" si="4">(K42*12+L42)*1.67</f>
        <v>167</v>
      </c>
      <c r="N42" s="3">
        <f t="shared" si="0"/>
        <v>704.74</v>
      </c>
      <c r="O42" s="60">
        <v>120.24</v>
      </c>
      <c r="P42" s="61">
        <v>13.36</v>
      </c>
      <c r="Q42" s="49">
        <v>83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50</v>
      </c>
      <c r="AE42" s="49">
        <v>100</v>
      </c>
      <c r="AF42" s="200"/>
      <c r="AG42" s="201"/>
      <c r="AH42" s="201"/>
      <c r="AI42" s="201"/>
      <c r="AJ42" s="201"/>
      <c r="AK42" s="202"/>
    </row>
    <row r="43" spans="1:37" ht="12.75" customHeight="1">
      <c r="A43" s="68">
        <v>43207</v>
      </c>
      <c r="B43" s="4">
        <v>11</v>
      </c>
      <c r="C43" s="4">
        <v>5</v>
      </c>
      <c r="D43" s="34">
        <f t="shared" si="1"/>
        <v>228.79</v>
      </c>
      <c r="E43" s="37">
        <v>13</v>
      </c>
      <c r="F43" s="37">
        <v>9</v>
      </c>
      <c r="G43" s="34">
        <f t="shared" si="2"/>
        <v>275.55</v>
      </c>
      <c r="H43" s="37">
        <v>15</v>
      </c>
      <c r="I43" s="37">
        <v>6</v>
      </c>
      <c r="J43" s="34">
        <f t="shared" si="3"/>
        <v>310.62</v>
      </c>
      <c r="K43" s="4">
        <v>9</v>
      </c>
      <c r="L43" s="4">
        <v>1</v>
      </c>
      <c r="M43" s="3">
        <f t="shared" si="4"/>
        <v>182.03</v>
      </c>
      <c r="N43" s="3">
        <f t="shared" si="0"/>
        <v>814.96</v>
      </c>
      <c r="O43" s="60">
        <v>110.22</v>
      </c>
      <c r="P43" s="61">
        <v>15.03</v>
      </c>
      <c r="Q43" s="49">
        <v>86</v>
      </c>
      <c r="R43" s="71">
        <v>43208</v>
      </c>
      <c r="S43" s="49">
        <v>12501188</v>
      </c>
      <c r="T43" s="78">
        <v>15</v>
      </c>
      <c r="U43" s="78">
        <v>11</v>
      </c>
      <c r="V43" s="78">
        <v>7</v>
      </c>
      <c r="W43" s="78">
        <v>8</v>
      </c>
      <c r="X43" s="78">
        <v>165</v>
      </c>
      <c r="Y43" s="49"/>
      <c r="Z43" s="49"/>
      <c r="AA43" s="49"/>
      <c r="AB43" s="49"/>
      <c r="AC43" s="76"/>
      <c r="AD43" s="49">
        <v>50</v>
      </c>
      <c r="AE43" s="49">
        <v>100</v>
      </c>
      <c r="AF43" s="200" t="s">
        <v>101</v>
      </c>
      <c r="AG43" s="201"/>
      <c r="AH43" s="201"/>
      <c r="AI43" s="201"/>
      <c r="AJ43" s="201"/>
      <c r="AK43" s="202"/>
    </row>
    <row r="44" spans="1:37" ht="12.75" customHeight="1">
      <c r="A44" s="68">
        <v>43208</v>
      </c>
      <c r="B44" s="4">
        <v>7</v>
      </c>
      <c r="C44" s="4">
        <v>9</v>
      </c>
      <c r="D44" s="34">
        <f t="shared" si="1"/>
        <v>155.31</v>
      </c>
      <c r="E44" s="37">
        <v>5</v>
      </c>
      <c r="F44" s="37">
        <v>2</v>
      </c>
      <c r="G44" s="34">
        <f t="shared" si="2"/>
        <v>103.53999999999999</v>
      </c>
      <c r="H44" s="37">
        <v>15</v>
      </c>
      <c r="I44" s="37">
        <v>6</v>
      </c>
      <c r="J44" s="34">
        <f t="shared" si="3"/>
        <v>310.62</v>
      </c>
      <c r="K44" s="4">
        <v>9</v>
      </c>
      <c r="L44" s="4">
        <v>9</v>
      </c>
      <c r="M44" s="3">
        <f t="shared" si="4"/>
        <v>195.39</v>
      </c>
      <c r="N44" s="3">
        <f t="shared" si="0"/>
        <v>569.47</v>
      </c>
      <c r="O44" s="60">
        <v>91.85</v>
      </c>
      <c r="P44" s="61">
        <v>13.36</v>
      </c>
      <c r="Q44" s="49">
        <v>99</v>
      </c>
      <c r="R44" s="71">
        <v>43208</v>
      </c>
      <c r="S44" s="49">
        <v>12497701</v>
      </c>
      <c r="T44" s="78">
        <v>13</v>
      </c>
      <c r="U44" s="78">
        <v>8</v>
      </c>
      <c r="V44" s="78">
        <v>5</v>
      </c>
      <c r="W44" s="78">
        <v>2</v>
      </c>
      <c r="X44" s="78">
        <v>170</v>
      </c>
      <c r="Y44" s="49"/>
      <c r="Z44" s="49"/>
      <c r="AA44" s="49"/>
      <c r="AB44" s="49"/>
      <c r="AC44" s="76"/>
      <c r="AD44" s="49">
        <v>50</v>
      </c>
      <c r="AE44" s="49">
        <v>100</v>
      </c>
      <c r="AF44" s="200"/>
      <c r="AG44" s="201"/>
      <c r="AH44" s="201"/>
      <c r="AI44" s="201"/>
      <c r="AJ44" s="201"/>
      <c r="AK44" s="202"/>
    </row>
    <row r="45" spans="1:37" ht="12.75" customHeight="1">
      <c r="A45" s="68">
        <v>43209</v>
      </c>
      <c r="B45" s="4">
        <v>12</v>
      </c>
      <c r="C45" s="4">
        <v>10</v>
      </c>
      <c r="D45" s="34">
        <f t="shared" si="1"/>
        <v>257.18</v>
      </c>
      <c r="E45" s="37">
        <v>5</v>
      </c>
      <c r="F45" s="37">
        <v>2</v>
      </c>
      <c r="G45" s="34">
        <f t="shared" si="2"/>
        <v>103.53999999999999</v>
      </c>
      <c r="H45" s="37">
        <v>7</v>
      </c>
      <c r="I45" s="37">
        <v>0</v>
      </c>
      <c r="J45" s="34">
        <f t="shared" si="3"/>
        <v>140.28</v>
      </c>
      <c r="K45" s="4">
        <v>10</v>
      </c>
      <c r="L45" s="4">
        <v>4</v>
      </c>
      <c r="M45" s="3">
        <f t="shared" si="4"/>
        <v>207.07999999999998</v>
      </c>
      <c r="N45" s="3">
        <f t="shared" si="0"/>
        <v>501</v>
      </c>
      <c r="O45" s="60">
        <v>101.87</v>
      </c>
      <c r="P45" s="61">
        <v>11.69</v>
      </c>
      <c r="Q45" s="49">
        <v>105</v>
      </c>
      <c r="R45" s="71">
        <v>43209</v>
      </c>
      <c r="S45" s="49">
        <v>12499958</v>
      </c>
      <c r="T45" s="78">
        <v>15</v>
      </c>
      <c r="U45" s="78">
        <v>6</v>
      </c>
      <c r="V45" s="78">
        <v>7</v>
      </c>
      <c r="W45" s="78">
        <v>0</v>
      </c>
      <c r="X45" s="78">
        <v>170</v>
      </c>
      <c r="Y45" s="49"/>
      <c r="Z45" s="49"/>
      <c r="AA45" s="49"/>
      <c r="AB45" s="49"/>
      <c r="AC45" s="76"/>
      <c r="AD45" s="49">
        <v>50</v>
      </c>
      <c r="AE45" s="49">
        <v>100</v>
      </c>
      <c r="AF45" s="200"/>
      <c r="AG45" s="201"/>
      <c r="AH45" s="201"/>
      <c r="AI45" s="201"/>
      <c r="AJ45" s="201"/>
      <c r="AK45" s="202"/>
    </row>
    <row r="46" spans="1:37" ht="12.75" customHeight="1">
      <c r="A46" s="68">
        <v>43210</v>
      </c>
      <c r="B46" s="4">
        <v>4</v>
      </c>
      <c r="C46" s="4">
        <v>5</v>
      </c>
      <c r="D46" s="34">
        <f t="shared" si="1"/>
        <v>88.509999999999991</v>
      </c>
      <c r="E46" s="37">
        <v>10</v>
      </c>
      <c r="F46" s="37">
        <v>4</v>
      </c>
      <c r="G46" s="34">
        <f t="shared" si="2"/>
        <v>207.07999999999998</v>
      </c>
      <c r="H46" s="37">
        <v>7</v>
      </c>
      <c r="I46" s="37">
        <v>0</v>
      </c>
      <c r="J46" s="34">
        <f t="shared" si="3"/>
        <v>140.28</v>
      </c>
      <c r="K46" s="4">
        <v>4</v>
      </c>
      <c r="L46" s="4">
        <v>1</v>
      </c>
      <c r="M46" s="3">
        <f t="shared" si="4"/>
        <v>81.83</v>
      </c>
      <c r="N46" s="3">
        <f t="shared" si="0"/>
        <v>435.87</v>
      </c>
      <c r="O46" s="60">
        <v>103.54</v>
      </c>
      <c r="P46" s="61">
        <v>13.36</v>
      </c>
      <c r="Q46" s="49">
        <v>111</v>
      </c>
      <c r="R46" s="71">
        <v>43210</v>
      </c>
      <c r="S46" s="49">
        <v>12503344</v>
      </c>
      <c r="T46" s="78">
        <v>12</v>
      </c>
      <c r="U46" s="78">
        <v>10</v>
      </c>
      <c r="V46" s="78">
        <v>4</v>
      </c>
      <c r="W46" s="78">
        <v>5</v>
      </c>
      <c r="X46" s="78">
        <v>168</v>
      </c>
      <c r="Y46" s="49">
        <v>392979</v>
      </c>
      <c r="Z46" s="49">
        <v>140</v>
      </c>
      <c r="AA46" s="49"/>
      <c r="AB46" s="49"/>
      <c r="AC46" s="76"/>
      <c r="AD46" s="49">
        <v>55</v>
      </c>
      <c r="AE46" s="49">
        <v>110</v>
      </c>
      <c r="AF46" s="200"/>
      <c r="AG46" s="201"/>
      <c r="AH46" s="201"/>
      <c r="AI46" s="201"/>
      <c r="AJ46" s="201"/>
      <c r="AK46" s="202"/>
    </row>
    <row r="47" spans="1:37" ht="12.75" customHeight="1">
      <c r="A47" s="68">
        <v>43211</v>
      </c>
      <c r="B47" s="4">
        <v>4</v>
      </c>
      <c r="C47" s="4">
        <v>5</v>
      </c>
      <c r="D47" s="34">
        <f t="shared" si="1"/>
        <v>88.509999999999991</v>
      </c>
      <c r="E47" s="37">
        <v>10</v>
      </c>
      <c r="F47" s="37">
        <v>4</v>
      </c>
      <c r="G47" s="34">
        <f t="shared" si="2"/>
        <v>207.07999999999998</v>
      </c>
      <c r="H47" s="37">
        <v>11</v>
      </c>
      <c r="I47" s="37">
        <v>1</v>
      </c>
      <c r="J47" s="34">
        <f t="shared" si="3"/>
        <v>222.10999999999999</v>
      </c>
      <c r="K47" s="4">
        <v>4</v>
      </c>
      <c r="L47" s="4">
        <v>8</v>
      </c>
      <c r="M47" s="3">
        <f t="shared" si="4"/>
        <v>93.52</v>
      </c>
      <c r="N47" s="3">
        <f t="shared" si="0"/>
        <v>517.69999999999993</v>
      </c>
      <c r="O47" s="60">
        <v>81.83</v>
      </c>
      <c r="P47" s="61">
        <v>11.69</v>
      </c>
      <c r="Q47" s="49">
        <v>112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60</v>
      </c>
      <c r="AE47" s="49">
        <v>105</v>
      </c>
      <c r="AF47" s="200" t="s">
        <v>102</v>
      </c>
      <c r="AG47" s="201"/>
      <c r="AH47" s="201"/>
      <c r="AI47" s="201"/>
      <c r="AJ47" s="201"/>
      <c r="AK47" s="202"/>
    </row>
    <row r="48" spans="1:37" ht="12.75" customHeight="1">
      <c r="A48" s="68">
        <v>43212</v>
      </c>
      <c r="B48" s="4">
        <v>4</v>
      </c>
      <c r="C48" s="4">
        <v>7</v>
      </c>
      <c r="D48" s="34">
        <f t="shared" si="1"/>
        <v>91.85</v>
      </c>
      <c r="E48" s="37">
        <v>7</v>
      </c>
      <c r="F48" s="37">
        <v>7</v>
      </c>
      <c r="G48" s="34">
        <f t="shared" si="2"/>
        <v>151.97</v>
      </c>
      <c r="H48" s="37">
        <v>11</v>
      </c>
      <c r="I48" s="37">
        <v>1</v>
      </c>
      <c r="J48" s="34">
        <f t="shared" si="3"/>
        <v>222.10999999999999</v>
      </c>
      <c r="K48" s="4">
        <v>5</v>
      </c>
      <c r="L48" s="4">
        <v>5</v>
      </c>
      <c r="M48" s="3">
        <f t="shared" si="4"/>
        <v>108.55</v>
      </c>
      <c r="N48" s="3">
        <f t="shared" si="0"/>
        <v>465.92999999999995</v>
      </c>
      <c r="O48" s="60">
        <v>118.57</v>
      </c>
      <c r="P48" s="61">
        <v>15.03</v>
      </c>
      <c r="Q48" s="49">
        <v>115</v>
      </c>
      <c r="R48" s="71">
        <v>43212</v>
      </c>
      <c r="S48" s="49">
        <v>12504610</v>
      </c>
      <c r="T48" s="78">
        <v>15</v>
      </c>
      <c r="U48" s="78">
        <v>3</v>
      </c>
      <c r="V48" s="78">
        <v>6</v>
      </c>
      <c r="W48" s="78">
        <v>9</v>
      </c>
      <c r="X48" s="78">
        <v>170</v>
      </c>
      <c r="Y48" s="49"/>
      <c r="Z48" s="49"/>
      <c r="AA48" s="49"/>
      <c r="AB48" s="49"/>
      <c r="AC48" s="76"/>
      <c r="AD48" s="49">
        <v>50</v>
      </c>
      <c r="AE48" s="49">
        <v>100</v>
      </c>
      <c r="AF48" s="200"/>
      <c r="AG48" s="201"/>
      <c r="AH48" s="201"/>
      <c r="AI48" s="201"/>
      <c r="AJ48" s="201"/>
      <c r="AK48" s="202"/>
    </row>
    <row r="49" spans="1:37" ht="12.75" customHeight="1">
      <c r="A49" s="68">
        <v>43213</v>
      </c>
      <c r="B49" s="4">
        <v>4</v>
      </c>
      <c r="C49" s="4">
        <v>7</v>
      </c>
      <c r="D49" s="34">
        <f t="shared" si="1"/>
        <v>91.85</v>
      </c>
      <c r="E49" s="37">
        <v>12</v>
      </c>
      <c r="F49" s="37">
        <v>3</v>
      </c>
      <c r="G49" s="34">
        <f t="shared" si="2"/>
        <v>245.48999999999998</v>
      </c>
      <c r="H49" s="37">
        <v>2</v>
      </c>
      <c r="I49" s="37">
        <v>7</v>
      </c>
      <c r="J49" s="34">
        <f t="shared" si="3"/>
        <v>51.769999999999996</v>
      </c>
      <c r="K49" s="4">
        <v>6</v>
      </c>
      <c r="L49" s="4">
        <v>1</v>
      </c>
      <c r="M49" s="3">
        <f t="shared" si="4"/>
        <v>121.91</v>
      </c>
      <c r="N49" s="3">
        <f t="shared" si="0"/>
        <v>389.10999999999996</v>
      </c>
      <c r="O49" s="60">
        <v>93.52</v>
      </c>
      <c r="P49" s="61">
        <v>13.36</v>
      </c>
      <c r="Q49" s="49">
        <v>119</v>
      </c>
      <c r="R49" s="71">
        <v>43213</v>
      </c>
      <c r="S49" s="49">
        <v>12505632</v>
      </c>
      <c r="T49" s="78">
        <v>11</v>
      </c>
      <c r="U49" s="78">
        <v>1</v>
      </c>
      <c r="V49" s="78">
        <v>2</v>
      </c>
      <c r="W49" s="78">
        <v>7</v>
      </c>
      <c r="X49" s="78">
        <v>171</v>
      </c>
      <c r="Y49" s="49"/>
      <c r="Z49" s="49"/>
      <c r="AA49" s="49"/>
      <c r="AB49" s="49"/>
      <c r="AC49" s="76"/>
      <c r="AD49" s="49">
        <v>50</v>
      </c>
      <c r="AE49" s="49">
        <v>100</v>
      </c>
      <c r="AF49" s="200"/>
      <c r="AG49" s="201"/>
      <c r="AH49" s="201"/>
      <c r="AI49" s="201"/>
      <c r="AJ49" s="201"/>
      <c r="AK49" s="202"/>
    </row>
    <row r="50" spans="1:37" ht="12.75" customHeight="1">
      <c r="A50" s="68">
        <v>43214</v>
      </c>
      <c r="B50" s="4">
        <v>9</v>
      </c>
      <c r="C50" s="4">
        <v>4</v>
      </c>
      <c r="D50" s="34">
        <f t="shared" si="1"/>
        <v>187.04</v>
      </c>
      <c r="E50" s="37">
        <v>3</v>
      </c>
      <c r="F50" s="37">
        <v>10</v>
      </c>
      <c r="G50" s="34">
        <f t="shared" si="2"/>
        <v>76.819999999999993</v>
      </c>
      <c r="H50" s="37">
        <v>2</v>
      </c>
      <c r="I50" s="37">
        <v>7</v>
      </c>
      <c r="J50" s="34">
        <f t="shared" si="3"/>
        <v>51.769999999999996</v>
      </c>
      <c r="K50" s="4">
        <v>6</v>
      </c>
      <c r="L50" s="4">
        <v>8</v>
      </c>
      <c r="M50" s="3">
        <f t="shared" si="4"/>
        <v>133.6</v>
      </c>
      <c r="N50" s="3">
        <f t="shared" si="0"/>
        <v>315.63</v>
      </c>
      <c r="O50" s="60">
        <v>95.19</v>
      </c>
      <c r="P50" s="61">
        <v>11.69</v>
      </c>
      <c r="Q50" s="49">
        <v>132</v>
      </c>
      <c r="R50" s="71">
        <v>43214</v>
      </c>
      <c r="S50" s="49">
        <v>12507729</v>
      </c>
      <c r="T50" s="78">
        <v>12</v>
      </c>
      <c r="U50" s="78">
        <v>3</v>
      </c>
      <c r="V50" s="78">
        <v>3</v>
      </c>
      <c r="W50" s="78">
        <v>10</v>
      </c>
      <c r="X50" s="78">
        <v>169</v>
      </c>
      <c r="Y50" s="49"/>
      <c r="Z50" s="49"/>
      <c r="AA50" s="49"/>
      <c r="AB50" s="49"/>
      <c r="AC50" s="76"/>
      <c r="AD50" s="49">
        <v>50</v>
      </c>
      <c r="AE50" s="49">
        <v>100</v>
      </c>
      <c r="AF50" s="200"/>
      <c r="AG50" s="201"/>
      <c r="AH50" s="201"/>
      <c r="AI50" s="201"/>
      <c r="AJ50" s="201"/>
      <c r="AK50" s="202"/>
    </row>
    <row r="51" spans="1:37" ht="12.75" customHeight="1">
      <c r="A51" s="68">
        <v>43215</v>
      </c>
      <c r="B51" s="4">
        <v>13</v>
      </c>
      <c r="C51" s="4">
        <v>1</v>
      </c>
      <c r="D51" s="34">
        <f t="shared" si="1"/>
        <v>262.19</v>
      </c>
      <c r="E51" s="37">
        <v>3</v>
      </c>
      <c r="F51" s="37">
        <v>10</v>
      </c>
      <c r="G51" s="34">
        <f t="shared" si="2"/>
        <v>76.819999999999993</v>
      </c>
      <c r="H51" s="37">
        <v>2</v>
      </c>
      <c r="I51" s="37">
        <v>7</v>
      </c>
      <c r="J51" s="34">
        <f t="shared" si="3"/>
        <v>51.769999999999996</v>
      </c>
      <c r="K51" s="4">
        <v>7</v>
      </c>
      <c r="L51" s="4">
        <v>4</v>
      </c>
      <c r="M51" s="3">
        <f t="shared" si="4"/>
        <v>146.95999999999998</v>
      </c>
      <c r="N51" s="3">
        <f t="shared" si="0"/>
        <v>390.78</v>
      </c>
      <c r="O51" s="60">
        <v>75.150000000000006</v>
      </c>
      <c r="P51" s="61">
        <v>13.36</v>
      </c>
      <c r="Q51" s="49">
        <v>143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65</v>
      </c>
      <c r="AE51" s="49">
        <v>115</v>
      </c>
      <c r="AF51" s="200"/>
      <c r="AG51" s="201"/>
      <c r="AH51" s="201"/>
      <c r="AI51" s="201"/>
      <c r="AJ51" s="201"/>
      <c r="AK51" s="202"/>
    </row>
    <row r="52" spans="1:37" ht="12.75" customHeight="1">
      <c r="A52" s="68">
        <v>43216</v>
      </c>
      <c r="B52" s="4">
        <v>4</v>
      </c>
      <c r="C52" s="4">
        <v>7</v>
      </c>
      <c r="D52" s="34">
        <f>(B52*12+C52)*1.67</f>
        <v>91.85</v>
      </c>
      <c r="E52" s="37">
        <v>9</v>
      </c>
      <c r="F52" s="37">
        <v>3</v>
      </c>
      <c r="G52" s="34">
        <f t="shared" si="2"/>
        <v>185.37</v>
      </c>
      <c r="H52" s="37">
        <v>2</v>
      </c>
      <c r="I52" s="37">
        <v>7</v>
      </c>
      <c r="J52" s="34">
        <f t="shared" si="3"/>
        <v>51.769999999999996</v>
      </c>
      <c r="K52" s="4">
        <v>8</v>
      </c>
      <c r="L52" s="4">
        <v>2</v>
      </c>
      <c r="M52" s="3">
        <f t="shared" si="4"/>
        <v>163.66</v>
      </c>
      <c r="N52" s="3">
        <f t="shared" si="0"/>
        <v>328.99</v>
      </c>
      <c r="O52" s="60">
        <v>108.55</v>
      </c>
      <c r="P52" s="61">
        <v>16.7</v>
      </c>
      <c r="Q52" s="49">
        <v>141</v>
      </c>
      <c r="R52" s="71">
        <v>43216</v>
      </c>
      <c r="S52" s="49">
        <v>12509827</v>
      </c>
      <c r="T52" s="78">
        <v>13</v>
      </c>
      <c r="U52" s="78">
        <v>0</v>
      </c>
      <c r="V52" s="78">
        <v>4</v>
      </c>
      <c r="W52" s="78">
        <v>7</v>
      </c>
      <c r="X52" s="78">
        <v>169</v>
      </c>
      <c r="Y52" s="49"/>
      <c r="Z52" s="49"/>
      <c r="AA52" s="49"/>
      <c r="AB52" s="49"/>
      <c r="AC52" s="76"/>
      <c r="AD52" s="49">
        <v>65</v>
      </c>
      <c r="AE52" s="49">
        <v>120</v>
      </c>
      <c r="AF52" s="200"/>
      <c r="AG52" s="201"/>
      <c r="AH52" s="201"/>
      <c r="AI52" s="201"/>
      <c r="AJ52" s="201"/>
      <c r="AK52" s="202"/>
    </row>
    <row r="53" spans="1:37" ht="12.75" customHeight="1">
      <c r="A53" s="68">
        <v>43217</v>
      </c>
      <c r="B53" s="4">
        <v>4</v>
      </c>
      <c r="C53" s="4">
        <v>7</v>
      </c>
      <c r="D53" s="34">
        <f>(B53*12+C53)*1.67</f>
        <v>91.85</v>
      </c>
      <c r="E53" s="37">
        <v>12</v>
      </c>
      <c r="F53" s="37">
        <v>11</v>
      </c>
      <c r="G53" s="34">
        <f t="shared" si="2"/>
        <v>258.84999999999997</v>
      </c>
      <c r="H53" s="37">
        <v>2</v>
      </c>
      <c r="I53" s="37">
        <v>7</v>
      </c>
      <c r="J53" s="34">
        <f t="shared" si="3"/>
        <v>51.769999999999996</v>
      </c>
      <c r="K53" s="4">
        <v>8</v>
      </c>
      <c r="L53" s="4">
        <v>8</v>
      </c>
      <c r="M53" s="3">
        <f t="shared" si="4"/>
        <v>173.68</v>
      </c>
      <c r="N53" s="3">
        <f t="shared" si="0"/>
        <v>402.46999999999991</v>
      </c>
      <c r="O53" s="60">
        <v>73.48</v>
      </c>
      <c r="P53" s="61">
        <v>10.02</v>
      </c>
      <c r="Q53" s="49">
        <v>145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70</v>
      </c>
      <c r="AE53" s="49">
        <v>130</v>
      </c>
      <c r="AF53" s="200" t="s">
        <v>103</v>
      </c>
      <c r="AG53" s="201"/>
      <c r="AH53" s="201"/>
      <c r="AI53" s="201"/>
      <c r="AJ53" s="201"/>
      <c r="AK53" s="202"/>
    </row>
    <row r="54" spans="1:37" ht="12.75" customHeight="1">
      <c r="A54" s="68">
        <v>43218</v>
      </c>
      <c r="B54" s="4">
        <v>10</v>
      </c>
      <c r="C54" s="4">
        <v>4</v>
      </c>
      <c r="D54" s="34">
        <f>(B54*12+C54)*1.67</f>
        <v>207.07999999999998</v>
      </c>
      <c r="E54" s="37">
        <v>4</v>
      </c>
      <c r="F54" s="37">
        <v>5</v>
      </c>
      <c r="G54" s="34">
        <f t="shared" si="2"/>
        <v>88.509999999999991</v>
      </c>
      <c r="H54" s="37">
        <v>2</v>
      </c>
      <c r="I54" s="37">
        <v>7</v>
      </c>
      <c r="J54" s="34">
        <f t="shared" si="3"/>
        <v>51.769999999999996</v>
      </c>
      <c r="K54" s="4">
        <v>9</v>
      </c>
      <c r="L54" s="4">
        <v>6</v>
      </c>
      <c r="M54" s="3">
        <f t="shared" si="4"/>
        <v>190.38</v>
      </c>
      <c r="N54" s="3">
        <f t="shared" si="0"/>
        <v>347.35999999999996</v>
      </c>
      <c r="O54" s="60">
        <v>115.23</v>
      </c>
      <c r="P54" s="61">
        <v>16.7</v>
      </c>
      <c r="Q54" s="49">
        <v>137</v>
      </c>
      <c r="R54" s="71">
        <v>43218</v>
      </c>
      <c r="S54" s="49">
        <v>12512413</v>
      </c>
      <c r="T54" s="78">
        <v>13</v>
      </c>
      <c r="U54" s="78">
        <v>0</v>
      </c>
      <c r="V54" s="78">
        <v>4</v>
      </c>
      <c r="W54" s="78">
        <v>5</v>
      </c>
      <c r="X54" s="78">
        <v>172</v>
      </c>
      <c r="Y54" s="49"/>
      <c r="Z54" s="49"/>
      <c r="AA54" s="49"/>
      <c r="AB54" s="49"/>
      <c r="AC54" s="76"/>
      <c r="AD54" s="49">
        <v>70</v>
      </c>
      <c r="AE54" s="49">
        <v>130</v>
      </c>
      <c r="AF54" s="200"/>
      <c r="AG54" s="201"/>
      <c r="AH54" s="201"/>
      <c r="AI54" s="201"/>
      <c r="AJ54" s="201"/>
      <c r="AK54" s="202"/>
    </row>
    <row r="55" spans="1:37" ht="12.75" customHeight="1">
      <c r="A55" s="68">
        <v>43219</v>
      </c>
      <c r="B55" s="4">
        <v>10</v>
      </c>
      <c r="C55" s="4">
        <v>4</v>
      </c>
      <c r="D55" s="34">
        <f>(B55*12+C55)*1.67</f>
        <v>207.07999999999998</v>
      </c>
      <c r="E55" s="37">
        <v>4</v>
      </c>
      <c r="F55" s="37">
        <v>5</v>
      </c>
      <c r="G55" s="34">
        <f t="shared" si="2"/>
        <v>88.509999999999991</v>
      </c>
      <c r="H55" s="37">
        <v>6</v>
      </c>
      <c r="I55" s="37">
        <v>11</v>
      </c>
      <c r="J55" s="34">
        <f t="shared" si="3"/>
        <v>138.60999999999999</v>
      </c>
      <c r="K55" s="4">
        <v>10</v>
      </c>
      <c r="L55" s="4">
        <v>3</v>
      </c>
      <c r="M55" s="3">
        <f t="shared" si="4"/>
        <v>205.41</v>
      </c>
      <c r="N55" s="3">
        <f t="shared" si="0"/>
        <v>434.19999999999993</v>
      </c>
      <c r="O55" s="60">
        <v>86.84</v>
      </c>
      <c r="P55" s="61">
        <v>15.03</v>
      </c>
      <c r="Q55" s="49">
        <v>141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85</v>
      </c>
      <c r="AE55" s="49">
        <v>125</v>
      </c>
      <c r="AF55" s="200"/>
      <c r="AG55" s="201"/>
      <c r="AH55" s="201"/>
      <c r="AI55" s="201"/>
      <c r="AJ55" s="201"/>
      <c r="AK55" s="202"/>
    </row>
    <row r="56" spans="1:37" ht="12.75" customHeight="1">
      <c r="A56" s="68">
        <v>43220</v>
      </c>
      <c r="B56" s="4">
        <v>10</v>
      </c>
      <c r="C56" s="4">
        <v>4</v>
      </c>
      <c r="D56" s="34">
        <f>(B56*12+C56)*1.67</f>
        <v>207.07999999999998</v>
      </c>
      <c r="E56" s="37">
        <v>4</v>
      </c>
      <c r="F56" s="37">
        <v>5</v>
      </c>
      <c r="G56" s="34">
        <f t="shared" si="2"/>
        <v>88.509999999999991</v>
      </c>
      <c r="H56" s="37">
        <v>11</v>
      </c>
      <c r="I56" s="37">
        <v>3</v>
      </c>
      <c r="J56" s="34">
        <f t="shared" si="3"/>
        <v>225.45</v>
      </c>
      <c r="K56" s="4">
        <v>10</v>
      </c>
      <c r="L56" s="4">
        <v>10</v>
      </c>
      <c r="M56" s="3">
        <f t="shared" si="4"/>
        <v>217.1</v>
      </c>
      <c r="N56" s="3">
        <f t="shared" si="0"/>
        <v>521.04</v>
      </c>
      <c r="O56" s="60">
        <v>86.84</v>
      </c>
      <c r="P56" s="61">
        <v>11.69</v>
      </c>
      <c r="Q56" s="49">
        <v>144</v>
      </c>
      <c r="R56" s="71"/>
      <c r="S56" s="63"/>
      <c r="T56" s="78"/>
      <c r="U56" s="78"/>
      <c r="V56" s="78"/>
      <c r="W56" s="78"/>
      <c r="X56" s="78"/>
      <c r="Y56" s="70"/>
      <c r="Z56" s="70"/>
      <c r="AA56" s="49"/>
      <c r="AB56" s="49"/>
      <c r="AC56" s="52"/>
      <c r="AD56" s="49">
        <v>100</v>
      </c>
      <c r="AE56" s="49">
        <v>155</v>
      </c>
      <c r="AF56" s="200"/>
      <c r="AG56" s="201"/>
      <c r="AH56" s="201"/>
      <c r="AI56" s="201"/>
      <c r="AJ56" s="201"/>
      <c r="AK56" s="202"/>
    </row>
    <row r="57" spans="1:37" ht="12.75" customHeight="1">
      <c r="A57" s="68"/>
      <c r="B57" s="92"/>
      <c r="C57" s="92"/>
      <c r="D57" s="34"/>
      <c r="E57" s="93"/>
      <c r="F57" s="93"/>
      <c r="G57" s="34"/>
      <c r="H57" s="93"/>
      <c r="I57" s="93"/>
      <c r="J57" s="34"/>
      <c r="K57" s="92"/>
      <c r="L57" s="92"/>
      <c r="M57" s="94"/>
      <c r="N57" s="94">
        <f t="shared" si="0"/>
        <v>0</v>
      </c>
      <c r="O57" s="60"/>
      <c r="P57" s="61"/>
      <c r="Q57" s="49"/>
      <c r="R57" s="75"/>
      <c r="S57" s="64"/>
      <c r="T57" s="80"/>
      <c r="U57" s="80"/>
      <c r="V57" s="80"/>
      <c r="W57" s="80"/>
      <c r="X57" s="80"/>
      <c r="Y57" s="74"/>
      <c r="Z57" s="74"/>
      <c r="AA57" s="49"/>
      <c r="AB57" s="49"/>
      <c r="AC57" s="52"/>
      <c r="AD57" s="49"/>
      <c r="AE57" s="49"/>
      <c r="AF57" s="200"/>
      <c r="AG57" s="201"/>
      <c r="AH57" s="201"/>
      <c r="AI57" s="201"/>
      <c r="AJ57" s="201"/>
      <c r="AK57" s="202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3164.6500000000005</v>
      </c>
      <c r="P59" s="46">
        <f>SUM(P28:P58)</f>
        <v>417.49999999999994</v>
      </c>
      <c r="Q59" s="47">
        <f>SUM(Q28:Q58)</f>
        <v>2809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26" zoomScale="90" zoomScaleNormal="90" workbookViewId="0">
      <selection activeCell="B58" sqref="B58:AE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68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2018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7"/>
      <c r="AG25" s="97"/>
      <c r="AH25" s="97"/>
      <c r="AI25" s="97"/>
      <c r="AJ25" s="97"/>
      <c r="AK25" s="98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43221</v>
      </c>
      <c r="B27" s="4">
        <v>10</v>
      </c>
      <c r="C27" s="4">
        <v>4</v>
      </c>
      <c r="D27" s="34">
        <f t="shared" ref="D27:D41" si="0">(B27*12+C27)*1.67</f>
        <v>207.07999999999998</v>
      </c>
      <c r="E27" s="4">
        <v>9</v>
      </c>
      <c r="F27" s="4">
        <v>0</v>
      </c>
      <c r="G27" s="34">
        <f t="shared" ref="G27:G41" si="1">(E27*12+F27)*1.67</f>
        <v>180.35999999999999</v>
      </c>
      <c r="H27" s="4">
        <v>11</v>
      </c>
      <c r="I27" s="4">
        <v>3</v>
      </c>
      <c r="J27" s="34">
        <f t="shared" ref="J27:J41" si="2">(H27*12+I27)*1.67</f>
        <v>225.45</v>
      </c>
      <c r="K27" s="48">
        <v>11</v>
      </c>
      <c r="L27" s="4">
        <v>10</v>
      </c>
      <c r="M27" s="3">
        <f t="shared" ref="M27:M41" si="3">(K27*12+L27)*1.67</f>
        <v>237.14</v>
      </c>
      <c r="N27" s="3">
        <f>D27+G27+J27</f>
        <v>612.88999999999987</v>
      </c>
      <c r="O27" s="60">
        <v>91.85</v>
      </c>
      <c r="P27" s="61">
        <v>20.04</v>
      </c>
      <c r="Q27" s="49">
        <v>144</v>
      </c>
      <c r="R27" s="72">
        <v>43222</v>
      </c>
      <c r="S27" s="52">
        <v>12514160</v>
      </c>
      <c r="T27" s="77">
        <v>10</v>
      </c>
      <c r="U27" s="77">
        <v>3</v>
      </c>
      <c r="V27" s="77">
        <v>1</v>
      </c>
      <c r="W27" s="77">
        <v>6</v>
      </c>
      <c r="X27" s="77">
        <v>176</v>
      </c>
      <c r="Y27" s="52"/>
      <c r="Z27" s="52"/>
      <c r="AA27" s="52"/>
      <c r="AB27" s="52"/>
      <c r="AC27" s="76"/>
      <c r="AD27" s="52">
        <v>85</v>
      </c>
      <c r="AE27" s="52">
        <v>145</v>
      </c>
      <c r="AF27" s="200"/>
      <c r="AG27" s="201"/>
      <c r="AH27" s="201"/>
      <c r="AI27" s="201"/>
      <c r="AJ27" s="201"/>
      <c r="AK27" s="202"/>
    </row>
    <row r="28" spans="1:37" ht="12.75" customHeight="1">
      <c r="A28" s="68">
        <v>43222</v>
      </c>
      <c r="B28" s="4">
        <v>1</v>
      </c>
      <c r="C28" s="4">
        <v>6</v>
      </c>
      <c r="D28" s="34">
        <f t="shared" si="0"/>
        <v>30.06</v>
      </c>
      <c r="E28" s="4">
        <v>13</v>
      </c>
      <c r="F28" s="4">
        <v>1</v>
      </c>
      <c r="G28" s="34">
        <f t="shared" si="1"/>
        <v>262.19</v>
      </c>
      <c r="H28" s="4">
        <v>3</v>
      </c>
      <c r="I28" s="4">
        <v>1</v>
      </c>
      <c r="J28" s="34">
        <f t="shared" si="2"/>
        <v>61.79</v>
      </c>
      <c r="K28" s="48">
        <v>5</v>
      </c>
      <c r="L28" s="4">
        <v>7</v>
      </c>
      <c r="M28" s="3">
        <f t="shared" si="3"/>
        <v>111.89</v>
      </c>
      <c r="N28" s="3">
        <f t="shared" ref="N28:N57" si="4">D28+G28+J28</f>
        <v>354.04</v>
      </c>
      <c r="O28" s="60">
        <v>81.83</v>
      </c>
      <c r="P28" s="61">
        <v>15.03</v>
      </c>
      <c r="Q28" s="49">
        <v>144</v>
      </c>
      <c r="R28" s="72">
        <v>43222</v>
      </c>
      <c r="S28" s="52">
        <v>12515869</v>
      </c>
      <c r="T28" s="77">
        <v>11</v>
      </c>
      <c r="U28" s="77">
        <v>4</v>
      </c>
      <c r="V28" s="77">
        <v>3</v>
      </c>
      <c r="W28" s="77">
        <v>1</v>
      </c>
      <c r="X28" s="77">
        <v>165</v>
      </c>
      <c r="Y28" s="52">
        <v>393179</v>
      </c>
      <c r="Z28" s="52">
        <v>140</v>
      </c>
      <c r="AA28" s="52"/>
      <c r="AB28" s="52"/>
      <c r="AC28" s="76"/>
      <c r="AD28" s="52">
        <v>90</v>
      </c>
      <c r="AE28" s="52">
        <v>150</v>
      </c>
      <c r="AF28" s="200"/>
      <c r="AG28" s="201"/>
      <c r="AH28" s="201"/>
      <c r="AI28" s="201"/>
      <c r="AJ28" s="201"/>
      <c r="AK28" s="202"/>
    </row>
    <row r="29" spans="1:37" ht="12.75" customHeight="1">
      <c r="A29" s="68">
        <v>43223</v>
      </c>
      <c r="B29" s="36">
        <v>5</v>
      </c>
      <c r="C29" s="36">
        <v>8</v>
      </c>
      <c r="D29" s="34">
        <f t="shared" si="0"/>
        <v>113.56</v>
      </c>
      <c r="E29" s="37">
        <v>4</v>
      </c>
      <c r="F29" s="37">
        <v>6</v>
      </c>
      <c r="G29" s="34">
        <f t="shared" si="1"/>
        <v>90.179999999999993</v>
      </c>
      <c r="H29" s="37">
        <v>3</v>
      </c>
      <c r="I29" s="37">
        <v>1</v>
      </c>
      <c r="J29" s="34">
        <f t="shared" si="2"/>
        <v>61.79</v>
      </c>
      <c r="K29" s="4">
        <v>6</v>
      </c>
      <c r="L29" s="4">
        <v>3</v>
      </c>
      <c r="M29" s="3">
        <f t="shared" si="3"/>
        <v>125.25</v>
      </c>
      <c r="N29" s="3">
        <f t="shared" si="4"/>
        <v>265.53000000000003</v>
      </c>
      <c r="O29" s="60">
        <v>83.5</v>
      </c>
      <c r="P29" s="61">
        <v>13.36</v>
      </c>
      <c r="Q29" s="49">
        <v>138</v>
      </c>
      <c r="R29" s="71">
        <v>43223</v>
      </c>
      <c r="S29" s="49">
        <v>12518215</v>
      </c>
      <c r="T29" s="78">
        <v>13</v>
      </c>
      <c r="U29" s="78">
        <v>0</v>
      </c>
      <c r="V29" s="78">
        <v>4</v>
      </c>
      <c r="W29" s="78">
        <v>6</v>
      </c>
      <c r="X29" s="78">
        <v>170</v>
      </c>
      <c r="Y29" s="49"/>
      <c r="Z29" s="49"/>
      <c r="AA29" s="49"/>
      <c r="AB29" s="52"/>
      <c r="AC29" s="76"/>
      <c r="AD29" s="49">
        <v>95</v>
      </c>
      <c r="AE29" s="49">
        <v>145</v>
      </c>
      <c r="AF29" s="200"/>
      <c r="AG29" s="201"/>
      <c r="AH29" s="201"/>
      <c r="AI29" s="201"/>
      <c r="AJ29" s="201"/>
      <c r="AK29" s="202"/>
    </row>
    <row r="30" spans="1:37" ht="12.75" customHeight="1">
      <c r="A30" s="68">
        <v>43224</v>
      </c>
      <c r="B30" s="36">
        <v>9</v>
      </c>
      <c r="C30" s="36">
        <v>8</v>
      </c>
      <c r="D30" s="34">
        <f t="shared" si="0"/>
        <v>193.72</v>
      </c>
      <c r="E30" s="37">
        <v>4</v>
      </c>
      <c r="F30" s="37">
        <v>6</v>
      </c>
      <c r="G30" s="34">
        <f t="shared" si="1"/>
        <v>90.179999999999993</v>
      </c>
      <c r="H30" s="37">
        <v>3</v>
      </c>
      <c r="I30" s="37">
        <v>1</v>
      </c>
      <c r="J30" s="34">
        <f t="shared" si="2"/>
        <v>61.79</v>
      </c>
      <c r="K30" s="4">
        <v>7</v>
      </c>
      <c r="L30" s="4">
        <v>1</v>
      </c>
      <c r="M30" s="3">
        <f t="shared" si="3"/>
        <v>141.94999999999999</v>
      </c>
      <c r="N30" s="3">
        <f t="shared" si="4"/>
        <v>345.69</v>
      </c>
      <c r="O30" s="60">
        <v>80.16</v>
      </c>
      <c r="P30" s="61">
        <v>16.7</v>
      </c>
      <c r="Q30" s="49">
        <v>136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95</v>
      </c>
      <c r="AE30" s="49">
        <v>150</v>
      </c>
      <c r="AF30" s="200"/>
      <c r="AG30" s="201"/>
      <c r="AH30" s="201"/>
      <c r="AI30" s="201"/>
      <c r="AJ30" s="201"/>
      <c r="AK30" s="202"/>
    </row>
    <row r="31" spans="1:37" ht="12.75" customHeight="1">
      <c r="A31" s="68">
        <v>43225</v>
      </c>
      <c r="B31" s="36">
        <v>13</v>
      </c>
      <c r="C31" s="36">
        <v>8</v>
      </c>
      <c r="D31" s="34">
        <f t="shared" si="0"/>
        <v>273.88</v>
      </c>
      <c r="E31" s="37">
        <v>4</v>
      </c>
      <c r="F31" s="37">
        <v>6</v>
      </c>
      <c r="G31" s="34">
        <f t="shared" si="1"/>
        <v>90.179999999999993</v>
      </c>
      <c r="H31" s="37">
        <v>3</v>
      </c>
      <c r="I31" s="37">
        <v>1</v>
      </c>
      <c r="J31" s="34">
        <f t="shared" si="2"/>
        <v>61.79</v>
      </c>
      <c r="K31" s="4">
        <v>7</v>
      </c>
      <c r="L31" s="4">
        <v>8</v>
      </c>
      <c r="M31" s="3">
        <f t="shared" si="3"/>
        <v>153.63999999999999</v>
      </c>
      <c r="N31" s="3">
        <f t="shared" si="4"/>
        <v>425.85</v>
      </c>
      <c r="O31" s="60">
        <v>80.16</v>
      </c>
      <c r="P31" s="61">
        <v>11.69</v>
      </c>
      <c r="Q31" s="49">
        <v>136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80</v>
      </c>
      <c r="AE31" s="49">
        <v>140</v>
      </c>
      <c r="AF31" s="203"/>
      <c r="AG31" s="204"/>
      <c r="AH31" s="204"/>
      <c r="AI31" s="204"/>
      <c r="AJ31" s="204"/>
      <c r="AK31" s="205"/>
    </row>
    <row r="32" spans="1:37" ht="12.75" customHeight="1">
      <c r="A32" s="68">
        <v>43226</v>
      </c>
      <c r="B32" s="36">
        <v>5</v>
      </c>
      <c r="C32" s="36">
        <v>0</v>
      </c>
      <c r="D32" s="34">
        <f t="shared" si="0"/>
        <v>100.19999999999999</v>
      </c>
      <c r="E32" s="37">
        <v>8</v>
      </c>
      <c r="F32" s="37">
        <v>7</v>
      </c>
      <c r="G32" s="34">
        <f t="shared" si="1"/>
        <v>172.01</v>
      </c>
      <c r="H32" s="37">
        <v>3</v>
      </c>
      <c r="I32" s="37">
        <v>1</v>
      </c>
      <c r="J32" s="34">
        <f t="shared" si="2"/>
        <v>61.79</v>
      </c>
      <c r="K32" s="4">
        <v>8</v>
      </c>
      <c r="L32" s="4">
        <v>6</v>
      </c>
      <c r="M32" s="3">
        <f t="shared" si="3"/>
        <v>170.34</v>
      </c>
      <c r="N32" s="3">
        <f t="shared" si="4"/>
        <v>334</v>
      </c>
      <c r="O32" s="60">
        <v>81.83</v>
      </c>
      <c r="P32" s="61">
        <v>16.7</v>
      </c>
      <c r="Q32" s="49">
        <v>136</v>
      </c>
      <c r="R32" s="71">
        <v>43226</v>
      </c>
      <c r="S32" s="49">
        <v>12521709</v>
      </c>
      <c r="T32" s="78">
        <v>13</v>
      </c>
      <c r="U32" s="78">
        <v>8</v>
      </c>
      <c r="V32" s="78">
        <v>5</v>
      </c>
      <c r="W32" s="78">
        <v>0</v>
      </c>
      <c r="X32" s="78">
        <v>172</v>
      </c>
      <c r="Y32" s="70"/>
      <c r="Z32" s="49"/>
      <c r="AA32" s="49"/>
      <c r="AB32" s="52"/>
      <c r="AC32" s="76"/>
      <c r="AD32" s="49">
        <v>80</v>
      </c>
      <c r="AE32" s="49">
        <v>140</v>
      </c>
      <c r="AF32" s="203"/>
      <c r="AG32" s="204"/>
      <c r="AH32" s="204"/>
      <c r="AI32" s="204"/>
      <c r="AJ32" s="204"/>
      <c r="AK32" s="205"/>
    </row>
    <row r="33" spans="1:37" ht="12.75" customHeight="1">
      <c r="A33" s="68">
        <v>43227</v>
      </c>
      <c r="B33" s="4">
        <v>5</v>
      </c>
      <c r="C33" s="4">
        <v>0</v>
      </c>
      <c r="D33" s="34">
        <f t="shared" si="0"/>
        <v>100.19999999999999</v>
      </c>
      <c r="E33" s="37">
        <v>12</v>
      </c>
      <c r="F33" s="37">
        <v>3</v>
      </c>
      <c r="G33" s="34">
        <f t="shared" si="1"/>
        <v>245.48999999999998</v>
      </c>
      <c r="H33" s="37">
        <v>3</v>
      </c>
      <c r="I33" s="37">
        <v>1</v>
      </c>
      <c r="J33" s="34">
        <f t="shared" si="2"/>
        <v>61.79</v>
      </c>
      <c r="K33" s="4">
        <v>9</v>
      </c>
      <c r="L33" s="4">
        <v>3</v>
      </c>
      <c r="M33" s="3">
        <f t="shared" si="3"/>
        <v>185.37</v>
      </c>
      <c r="N33" s="3">
        <f t="shared" si="4"/>
        <v>407.47999999999996</v>
      </c>
      <c r="O33" s="60">
        <v>73.48</v>
      </c>
      <c r="P33" s="61">
        <v>15.03</v>
      </c>
      <c r="Q33" s="49">
        <v>136</v>
      </c>
      <c r="R33" s="71"/>
      <c r="S33" s="49"/>
      <c r="T33" s="78"/>
      <c r="U33" s="78"/>
      <c r="V33" s="78"/>
      <c r="W33" s="78"/>
      <c r="X33" s="78"/>
      <c r="Y33" s="49"/>
      <c r="Z33" s="49"/>
      <c r="AA33" s="49"/>
      <c r="AB33" s="52"/>
      <c r="AC33" s="76"/>
      <c r="AD33" s="49">
        <v>80</v>
      </c>
      <c r="AE33" s="49">
        <v>140</v>
      </c>
      <c r="AF33" s="203"/>
      <c r="AG33" s="204"/>
      <c r="AH33" s="204"/>
      <c r="AI33" s="204"/>
      <c r="AJ33" s="204"/>
      <c r="AK33" s="205"/>
    </row>
    <row r="34" spans="1:37" ht="12.75" customHeight="1">
      <c r="A34" s="68">
        <v>43228</v>
      </c>
      <c r="B34" s="4">
        <v>9</v>
      </c>
      <c r="C34" s="4">
        <v>1</v>
      </c>
      <c r="D34" s="34">
        <f t="shared" si="0"/>
        <v>182.03</v>
      </c>
      <c r="E34" s="37">
        <v>12</v>
      </c>
      <c r="F34" s="37">
        <v>3</v>
      </c>
      <c r="G34" s="34">
        <f t="shared" si="1"/>
        <v>245.48999999999998</v>
      </c>
      <c r="H34" s="37">
        <v>3</v>
      </c>
      <c r="I34" s="37">
        <v>1</v>
      </c>
      <c r="J34" s="34">
        <f t="shared" si="2"/>
        <v>61.79</v>
      </c>
      <c r="K34" s="4">
        <v>10</v>
      </c>
      <c r="L34" s="4">
        <v>0</v>
      </c>
      <c r="M34" s="3">
        <f t="shared" si="3"/>
        <v>200.39999999999998</v>
      </c>
      <c r="N34" s="3">
        <f t="shared" si="4"/>
        <v>489.31</v>
      </c>
      <c r="O34" s="60">
        <v>81.83</v>
      </c>
      <c r="P34" s="61">
        <v>15.03</v>
      </c>
      <c r="Q34" s="49">
        <v>162</v>
      </c>
      <c r="R34" s="71"/>
      <c r="S34" s="49"/>
      <c r="T34" s="78"/>
      <c r="U34" s="78"/>
      <c r="V34" s="78"/>
      <c r="W34" s="78"/>
      <c r="X34" s="78"/>
      <c r="Y34" s="70"/>
      <c r="Z34" s="49"/>
      <c r="AA34" s="49"/>
      <c r="AB34" s="52"/>
      <c r="AC34" s="76"/>
      <c r="AD34" s="49">
        <v>80</v>
      </c>
      <c r="AE34" s="49">
        <v>145</v>
      </c>
      <c r="AF34" s="203"/>
      <c r="AG34" s="204"/>
      <c r="AH34" s="204"/>
      <c r="AI34" s="204"/>
      <c r="AJ34" s="204"/>
      <c r="AK34" s="205"/>
    </row>
    <row r="35" spans="1:37" ht="12.75" customHeight="1">
      <c r="A35" s="68">
        <v>43229</v>
      </c>
      <c r="B35" s="4">
        <v>12</v>
      </c>
      <c r="C35" s="4">
        <v>9</v>
      </c>
      <c r="D35" s="34">
        <f t="shared" si="0"/>
        <v>255.51</v>
      </c>
      <c r="E35" s="37">
        <v>3</v>
      </c>
      <c r="F35" s="37">
        <v>8</v>
      </c>
      <c r="G35" s="34">
        <f t="shared" si="1"/>
        <v>73.47999999999999</v>
      </c>
      <c r="H35" s="37">
        <v>3</v>
      </c>
      <c r="I35" s="37">
        <v>1</v>
      </c>
      <c r="J35" s="34">
        <f t="shared" si="2"/>
        <v>61.79</v>
      </c>
      <c r="K35" s="4">
        <v>10</v>
      </c>
      <c r="L35" s="4">
        <v>7</v>
      </c>
      <c r="M35" s="3">
        <f t="shared" si="3"/>
        <v>212.09</v>
      </c>
      <c r="N35" s="3">
        <f t="shared" si="4"/>
        <v>390.78000000000003</v>
      </c>
      <c r="O35" s="60">
        <v>73.48</v>
      </c>
      <c r="P35" s="61">
        <v>11.69</v>
      </c>
      <c r="Q35" s="49">
        <v>129</v>
      </c>
      <c r="R35" s="71">
        <v>43229</v>
      </c>
      <c r="S35" s="49">
        <v>12523589</v>
      </c>
      <c r="T35" s="78">
        <v>12</v>
      </c>
      <c r="U35" s="78">
        <v>3</v>
      </c>
      <c r="V35" s="78">
        <v>3</v>
      </c>
      <c r="W35" s="78">
        <v>8</v>
      </c>
      <c r="X35" s="78">
        <v>173</v>
      </c>
      <c r="Y35" s="49"/>
      <c r="Z35" s="49"/>
      <c r="AA35" s="49"/>
      <c r="AB35" s="49"/>
      <c r="AC35" s="76"/>
      <c r="AD35" s="49">
        <v>75</v>
      </c>
      <c r="AE35" s="49">
        <v>140</v>
      </c>
      <c r="AF35" s="200"/>
      <c r="AG35" s="201"/>
      <c r="AH35" s="201"/>
      <c r="AI35" s="201"/>
      <c r="AJ35" s="201"/>
      <c r="AK35" s="202"/>
    </row>
    <row r="36" spans="1:37" ht="12.75" customHeight="1">
      <c r="A36" s="68">
        <v>43230</v>
      </c>
      <c r="B36" s="4">
        <v>12</v>
      </c>
      <c r="C36" s="4">
        <v>9</v>
      </c>
      <c r="D36" s="34">
        <f t="shared" si="0"/>
        <v>255.51</v>
      </c>
      <c r="E36" s="37">
        <v>7</v>
      </c>
      <c r="F36" s="37">
        <v>5</v>
      </c>
      <c r="G36" s="34">
        <f t="shared" si="1"/>
        <v>148.63</v>
      </c>
      <c r="H36" s="37">
        <v>3</v>
      </c>
      <c r="I36" s="37">
        <v>1</v>
      </c>
      <c r="J36" s="34">
        <f t="shared" si="2"/>
        <v>61.79</v>
      </c>
      <c r="K36" s="4">
        <v>4</v>
      </c>
      <c r="L36" s="4">
        <v>4</v>
      </c>
      <c r="M36" s="3">
        <f t="shared" si="3"/>
        <v>86.84</v>
      </c>
      <c r="N36" s="3">
        <f t="shared" si="4"/>
        <v>465.93</v>
      </c>
      <c r="O36" s="60">
        <v>75.150000000000006</v>
      </c>
      <c r="P36" s="61">
        <v>15.03</v>
      </c>
      <c r="Q36" s="49">
        <v>138</v>
      </c>
      <c r="R36" s="71"/>
      <c r="S36" s="49"/>
      <c r="T36" s="78"/>
      <c r="U36" s="78"/>
      <c r="V36" s="78"/>
      <c r="W36" s="78"/>
      <c r="X36" s="78"/>
      <c r="Y36" s="49">
        <v>399722</v>
      </c>
      <c r="Z36" s="49">
        <v>140</v>
      </c>
      <c r="AA36" s="49"/>
      <c r="AB36" s="49"/>
      <c r="AC36" s="76"/>
      <c r="AD36" s="49">
        <v>75</v>
      </c>
      <c r="AE36" s="49">
        <v>140</v>
      </c>
      <c r="AF36" s="200"/>
      <c r="AG36" s="201"/>
      <c r="AH36" s="201"/>
      <c r="AI36" s="201"/>
      <c r="AJ36" s="201"/>
      <c r="AK36" s="202"/>
    </row>
    <row r="37" spans="1:37" ht="12.75" customHeight="1">
      <c r="A37" s="68">
        <v>43231</v>
      </c>
      <c r="B37" s="4">
        <v>4</v>
      </c>
      <c r="C37" s="4">
        <v>1</v>
      </c>
      <c r="D37" s="34">
        <f t="shared" si="0"/>
        <v>81.83</v>
      </c>
      <c r="E37" s="37">
        <v>7</v>
      </c>
      <c r="F37" s="37">
        <v>7</v>
      </c>
      <c r="G37" s="34">
        <f t="shared" si="1"/>
        <v>151.97</v>
      </c>
      <c r="H37" s="37">
        <v>3</v>
      </c>
      <c r="I37" s="37">
        <v>1</v>
      </c>
      <c r="J37" s="34">
        <f t="shared" si="2"/>
        <v>61.79</v>
      </c>
      <c r="K37" s="4">
        <v>4</v>
      </c>
      <c r="L37" s="4">
        <v>10</v>
      </c>
      <c r="M37" s="3">
        <f t="shared" si="3"/>
        <v>96.86</v>
      </c>
      <c r="N37" s="3">
        <f t="shared" si="4"/>
        <v>295.59000000000003</v>
      </c>
      <c r="O37" s="60">
        <v>3.34</v>
      </c>
      <c r="P37" s="61">
        <v>10.02</v>
      </c>
      <c r="Q37" s="49">
        <v>135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0</v>
      </c>
      <c r="AE37" s="49">
        <v>100</v>
      </c>
      <c r="AF37" s="200" t="s">
        <v>104</v>
      </c>
      <c r="AG37" s="201"/>
      <c r="AH37" s="201"/>
      <c r="AI37" s="201"/>
      <c r="AJ37" s="201"/>
      <c r="AK37" s="202"/>
    </row>
    <row r="38" spans="1:37" ht="12.75" customHeight="1">
      <c r="A38" s="68">
        <v>43232</v>
      </c>
      <c r="B38" s="4">
        <v>4</v>
      </c>
      <c r="C38" s="4">
        <v>1</v>
      </c>
      <c r="D38" s="34">
        <f t="shared" si="0"/>
        <v>81.83</v>
      </c>
      <c r="E38" s="37">
        <v>11</v>
      </c>
      <c r="F38" s="37">
        <v>10</v>
      </c>
      <c r="G38" s="34">
        <f t="shared" si="1"/>
        <v>237.14</v>
      </c>
      <c r="H38" s="37">
        <v>3</v>
      </c>
      <c r="I38" s="37">
        <v>1</v>
      </c>
      <c r="J38" s="34">
        <f t="shared" si="2"/>
        <v>61.79</v>
      </c>
      <c r="K38" s="4">
        <v>5</v>
      </c>
      <c r="L38" s="4">
        <v>4</v>
      </c>
      <c r="M38" s="3">
        <f t="shared" si="3"/>
        <v>106.88</v>
      </c>
      <c r="N38" s="3">
        <f t="shared" si="4"/>
        <v>380.76</v>
      </c>
      <c r="O38" s="60">
        <v>85.17</v>
      </c>
      <c r="P38" s="61">
        <v>10.02</v>
      </c>
      <c r="Q38" s="49">
        <v>130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70</v>
      </c>
      <c r="AE38" s="49">
        <v>125</v>
      </c>
      <c r="AF38" s="200" t="s">
        <v>103</v>
      </c>
      <c r="AG38" s="201"/>
      <c r="AH38" s="201"/>
      <c r="AI38" s="201"/>
      <c r="AJ38" s="201"/>
      <c r="AK38" s="202"/>
    </row>
    <row r="39" spans="1:37" ht="12.75" customHeight="1">
      <c r="A39" s="68">
        <v>43233</v>
      </c>
      <c r="B39" s="4">
        <v>8</v>
      </c>
      <c r="C39" s="4">
        <v>5</v>
      </c>
      <c r="D39" s="34">
        <f t="shared" si="0"/>
        <v>168.67</v>
      </c>
      <c r="E39" s="37">
        <v>3</v>
      </c>
      <c r="F39" s="37">
        <v>3</v>
      </c>
      <c r="G39" s="34">
        <f t="shared" si="1"/>
        <v>65.13</v>
      </c>
      <c r="H39" s="37">
        <v>3</v>
      </c>
      <c r="I39" s="37">
        <v>1</v>
      </c>
      <c r="J39" s="34">
        <f t="shared" si="2"/>
        <v>61.79</v>
      </c>
      <c r="K39" s="4">
        <v>6</v>
      </c>
      <c r="L39" s="4">
        <v>0</v>
      </c>
      <c r="M39" s="3">
        <f t="shared" si="3"/>
        <v>120.24</v>
      </c>
      <c r="N39" s="3">
        <f t="shared" si="4"/>
        <v>295.58999999999997</v>
      </c>
      <c r="O39" s="60">
        <v>87.04</v>
      </c>
      <c r="P39" s="61">
        <v>13.36</v>
      </c>
      <c r="Q39" s="49">
        <v>136</v>
      </c>
      <c r="R39" s="71">
        <v>43233</v>
      </c>
      <c r="S39" s="49">
        <v>12529866</v>
      </c>
      <c r="T39" s="78">
        <v>11</v>
      </c>
      <c r="U39" s="78">
        <v>9</v>
      </c>
      <c r="V39" s="78">
        <v>3</v>
      </c>
      <c r="W39" s="78">
        <v>3</v>
      </c>
      <c r="X39" s="78">
        <v>170</v>
      </c>
      <c r="Y39" s="49"/>
      <c r="Z39" s="49"/>
      <c r="AA39" s="49"/>
      <c r="AB39" s="49"/>
      <c r="AC39" s="76"/>
      <c r="AD39" s="49">
        <v>60</v>
      </c>
      <c r="AE39" s="49">
        <v>120</v>
      </c>
      <c r="AF39" s="200"/>
      <c r="AG39" s="201"/>
      <c r="AH39" s="201"/>
      <c r="AI39" s="201"/>
      <c r="AJ39" s="201"/>
      <c r="AK39" s="202"/>
    </row>
    <row r="40" spans="1:37" ht="12.75" customHeight="1">
      <c r="A40" s="68">
        <v>43234</v>
      </c>
      <c r="B40" s="4">
        <v>11</v>
      </c>
      <c r="C40" s="4">
        <v>9</v>
      </c>
      <c r="D40" s="34">
        <f t="shared" si="0"/>
        <v>235.47</v>
      </c>
      <c r="E40" s="37">
        <v>3</v>
      </c>
      <c r="F40" s="37">
        <v>3</v>
      </c>
      <c r="G40" s="34">
        <f t="shared" si="1"/>
        <v>65.13</v>
      </c>
      <c r="H40" s="37">
        <v>3</v>
      </c>
      <c r="I40" s="37">
        <v>1</v>
      </c>
      <c r="J40" s="34">
        <f t="shared" si="2"/>
        <v>61.79</v>
      </c>
      <c r="K40" s="4">
        <v>6</v>
      </c>
      <c r="L40" s="4">
        <v>9</v>
      </c>
      <c r="M40" s="3">
        <f t="shared" si="3"/>
        <v>135.26999999999998</v>
      </c>
      <c r="N40" s="3">
        <f t="shared" si="4"/>
        <v>362.39000000000004</v>
      </c>
      <c r="O40" s="60">
        <v>66.8</v>
      </c>
      <c r="P40" s="61">
        <v>15.03</v>
      </c>
      <c r="Q40" s="49">
        <v>135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75</v>
      </c>
      <c r="AE40" s="49">
        <v>125</v>
      </c>
      <c r="AF40" s="200"/>
      <c r="AG40" s="201"/>
      <c r="AH40" s="201"/>
      <c r="AI40" s="201"/>
      <c r="AJ40" s="201"/>
      <c r="AK40" s="202"/>
    </row>
    <row r="41" spans="1:37" ht="12.75" customHeight="1">
      <c r="A41" s="68">
        <v>43235</v>
      </c>
      <c r="B41" s="4">
        <v>3</v>
      </c>
      <c r="C41" s="4">
        <v>2</v>
      </c>
      <c r="D41" s="34">
        <f t="shared" si="0"/>
        <v>63.459999999999994</v>
      </c>
      <c r="E41" s="37">
        <v>7</v>
      </c>
      <c r="F41" s="37">
        <v>1</v>
      </c>
      <c r="G41" s="34">
        <f t="shared" si="1"/>
        <v>141.94999999999999</v>
      </c>
      <c r="H41" s="37">
        <v>3</v>
      </c>
      <c r="I41" s="37">
        <v>1</v>
      </c>
      <c r="J41" s="34">
        <f t="shared" si="2"/>
        <v>61.79</v>
      </c>
      <c r="K41" s="4">
        <v>7</v>
      </c>
      <c r="L41" s="4">
        <v>6</v>
      </c>
      <c r="M41" s="3">
        <f t="shared" si="3"/>
        <v>150.29999999999998</v>
      </c>
      <c r="N41" s="3">
        <f t="shared" si="4"/>
        <v>267.2</v>
      </c>
      <c r="O41" s="60">
        <v>76.819999999999993</v>
      </c>
      <c r="P41" s="61">
        <v>15.03</v>
      </c>
      <c r="Q41" s="49">
        <v>134</v>
      </c>
      <c r="R41" s="71">
        <v>43235</v>
      </c>
      <c r="S41" s="49">
        <v>12531858</v>
      </c>
      <c r="T41" s="78">
        <v>11</v>
      </c>
      <c r="U41" s="78">
        <v>8</v>
      </c>
      <c r="V41" s="78">
        <v>3</v>
      </c>
      <c r="W41" s="78">
        <v>2</v>
      </c>
      <c r="X41" s="78">
        <v>170</v>
      </c>
      <c r="Y41" s="49"/>
      <c r="Z41" s="49"/>
      <c r="AA41" s="49"/>
      <c r="AB41" s="49"/>
      <c r="AC41" s="76"/>
      <c r="AD41" s="49">
        <v>75</v>
      </c>
      <c r="AE41" s="49">
        <v>125</v>
      </c>
      <c r="AF41" s="200"/>
      <c r="AG41" s="201"/>
      <c r="AH41" s="201"/>
      <c r="AI41" s="201"/>
      <c r="AJ41" s="201"/>
      <c r="AK41" s="202"/>
    </row>
    <row r="42" spans="1:37" ht="12.75" customHeight="1">
      <c r="A42" s="68">
        <v>43236</v>
      </c>
      <c r="B42" s="4">
        <v>3</v>
      </c>
      <c r="C42" s="4">
        <v>2</v>
      </c>
      <c r="D42" s="34">
        <f>(B42*12+C42)*1.67</f>
        <v>63.459999999999994</v>
      </c>
      <c r="E42" s="37">
        <v>10</v>
      </c>
      <c r="F42" s="37">
        <v>6</v>
      </c>
      <c r="G42" s="34">
        <f>(E42*12+F42)*1.67</f>
        <v>210.42</v>
      </c>
      <c r="H42" s="37">
        <v>3</v>
      </c>
      <c r="I42" s="37">
        <v>1</v>
      </c>
      <c r="J42" s="34">
        <f>(H42*12+I42)*1.67</f>
        <v>61.79</v>
      </c>
      <c r="K42" s="4">
        <v>8</v>
      </c>
      <c r="L42" s="4">
        <v>2</v>
      </c>
      <c r="M42" s="3">
        <f>(K42*12+L42)*1.67</f>
        <v>163.66</v>
      </c>
      <c r="N42" s="3">
        <f t="shared" si="4"/>
        <v>335.67</v>
      </c>
      <c r="O42" s="60">
        <v>68.47</v>
      </c>
      <c r="P42" s="61">
        <v>13.36</v>
      </c>
      <c r="Q42" s="49">
        <v>137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75</v>
      </c>
      <c r="AE42" s="49">
        <v>125</v>
      </c>
      <c r="AF42" s="200"/>
      <c r="AG42" s="201"/>
      <c r="AH42" s="201"/>
      <c r="AI42" s="201"/>
      <c r="AJ42" s="201"/>
      <c r="AK42" s="202"/>
    </row>
    <row r="43" spans="1:37" ht="12.75" customHeight="1">
      <c r="A43" s="68">
        <v>43237</v>
      </c>
      <c r="B43" s="4">
        <v>3</v>
      </c>
      <c r="C43" s="4">
        <v>2</v>
      </c>
      <c r="D43" s="34">
        <f t="shared" ref="D43:D51" si="5">(B43*12+C43)*1.67</f>
        <v>63.459999999999994</v>
      </c>
      <c r="E43" s="37">
        <v>14</v>
      </c>
      <c r="F43" s="37">
        <v>1</v>
      </c>
      <c r="G43" s="34">
        <f t="shared" ref="G43:G58" si="6">(E43*12+F43)*1.67</f>
        <v>282.22999999999996</v>
      </c>
      <c r="H43" s="37">
        <v>3</v>
      </c>
      <c r="I43" s="37">
        <v>1</v>
      </c>
      <c r="J43" s="34">
        <f t="shared" ref="J43:J58" si="7">(H43*12+I43)*1.67</f>
        <v>61.79</v>
      </c>
      <c r="K43" s="4">
        <v>8</v>
      </c>
      <c r="L43" s="4">
        <v>11</v>
      </c>
      <c r="M43" s="3">
        <f t="shared" ref="M43:M58" si="8">(K43*12+L43)*1.67</f>
        <v>178.69</v>
      </c>
      <c r="N43" s="3">
        <f t="shared" si="4"/>
        <v>407.47999999999996</v>
      </c>
      <c r="O43" s="60">
        <v>71.81</v>
      </c>
      <c r="P43" s="61">
        <v>15.03</v>
      </c>
      <c r="Q43" s="49">
        <v>137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65</v>
      </c>
      <c r="AE43" s="49">
        <v>120</v>
      </c>
      <c r="AF43" s="200"/>
      <c r="AG43" s="201"/>
      <c r="AH43" s="201"/>
      <c r="AI43" s="201"/>
      <c r="AJ43" s="201"/>
      <c r="AK43" s="202"/>
    </row>
    <row r="44" spans="1:37" ht="12.75" customHeight="1">
      <c r="A44" s="68">
        <v>43238</v>
      </c>
      <c r="B44" s="4">
        <v>6</v>
      </c>
      <c r="C44" s="4">
        <v>10</v>
      </c>
      <c r="D44" s="34">
        <f t="shared" si="5"/>
        <v>136.94</v>
      </c>
      <c r="E44" s="37">
        <v>14</v>
      </c>
      <c r="F44" s="37">
        <v>1</v>
      </c>
      <c r="G44" s="34">
        <f t="shared" si="6"/>
        <v>282.22999999999996</v>
      </c>
      <c r="H44" s="37">
        <v>3</v>
      </c>
      <c r="I44" s="37">
        <v>1</v>
      </c>
      <c r="J44" s="34">
        <f t="shared" si="7"/>
        <v>61.79</v>
      </c>
      <c r="K44" s="4">
        <v>9</v>
      </c>
      <c r="L44" s="4">
        <v>8</v>
      </c>
      <c r="M44" s="3">
        <f t="shared" si="8"/>
        <v>193.72</v>
      </c>
      <c r="N44" s="3">
        <f t="shared" si="4"/>
        <v>480.96</v>
      </c>
      <c r="O44" s="60">
        <v>73.48</v>
      </c>
      <c r="P44" s="61">
        <v>15.03</v>
      </c>
      <c r="Q44" s="49">
        <v>137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75</v>
      </c>
      <c r="AE44" s="49">
        <v>130</v>
      </c>
      <c r="AF44" s="200"/>
      <c r="AG44" s="201"/>
      <c r="AH44" s="201"/>
      <c r="AI44" s="201"/>
      <c r="AJ44" s="201"/>
      <c r="AK44" s="202"/>
    </row>
    <row r="45" spans="1:37" ht="12.75" customHeight="1">
      <c r="A45" s="68">
        <v>43239</v>
      </c>
      <c r="B45" s="4">
        <v>10</v>
      </c>
      <c r="C45" s="4">
        <v>3</v>
      </c>
      <c r="D45" s="34">
        <f t="shared" si="5"/>
        <v>205.41</v>
      </c>
      <c r="E45" s="37">
        <v>14</v>
      </c>
      <c r="F45" s="37">
        <v>1</v>
      </c>
      <c r="G45" s="34">
        <f t="shared" si="6"/>
        <v>282.22999999999996</v>
      </c>
      <c r="H45" s="37">
        <v>3</v>
      </c>
      <c r="I45" s="37">
        <v>1</v>
      </c>
      <c r="J45" s="34">
        <f t="shared" si="7"/>
        <v>61.79</v>
      </c>
      <c r="K45" s="4">
        <v>3</v>
      </c>
      <c r="L45" s="4">
        <v>4</v>
      </c>
      <c r="M45" s="3">
        <f t="shared" si="8"/>
        <v>66.8</v>
      </c>
      <c r="N45" s="3">
        <f t="shared" si="4"/>
        <v>549.42999999999995</v>
      </c>
      <c r="O45" s="60">
        <v>68.47</v>
      </c>
      <c r="P45" s="61">
        <v>13.36</v>
      </c>
      <c r="Q45" s="49">
        <v>139</v>
      </c>
      <c r="R45" s="71"/>
      <c r="S45" s="49"/>
      <c r="T45" s="78"/>
      <c r="U45" s="78"/>
      <c r="V45" s="78"/>
      <c r="W45" s="78"/>
      <c r="X45" s="78"/>
      <c r="Y45" s="49">
        <v>399759</v>
      </c>
      <c r="Z45" s="49">
        <v>140</v>
      </c>
      <c r="AA45" s="49"/>
      <c r="AB45" s="49"/>
      <c r="AC45" s="76"/>
      <c r="AD45" s="49">
        <v>70</v>
      </c>
      <c r="AE45" s="49">
        <v>130</v>
      </c>
      <c r="AF45" s="200"/>
      <c r="AG45" s="201"/>
      <c r="AH45" s="201"/>
      <c r="AI45" s="201"/>
      <c r="AJ45" s="201"/>
      <c r="AK45" s="202"/>
    </row>
    <row r="46" spans="1:37" ht="12.75" customHeight="1">
      <c r="A46" s="68">
        <v>43240</v>
      </c>
      <c r="B46" s="4">
        <v>13</v>
      </c>
      <c r="C46" s="4">
        <v>10</v>
      </c>
      <c r="D46" s="34">
        <f t="shared" si="5"/>
        <v>277.21999999999997</v>
      </c>
      <c r="E46" s="37">
        <v>5</v>
      </c>
      <c r="F46" s="37">
        <v>7</v>
      </c>
      <c r="G46" s="34">
        <f t="shared" si="6"/>
        <v>111.89</v>
      </c>
      <c r="H46" s="37">
        <v>3</v>
      </c>
      <c r="I46" s="37">
        <v>1</v>
      </c>
      <c r="J46" s="34">
        <f t="shared" si="7"/>
        <v>61.79</v>
      </c>
      <c r="K46" s="4">
        <v>4</v>
      </c>
      <c r="L46" s="4">
        <v>1</v>
      </c>
      <c r="M46" s="3">
        <f t="shared" si="8"/>
        <v>81.83</v>
      </c>
      <c r="N46" s="3">
        <f t="shared" si="4"/>
        <v>450.9</v>
      </c>
      <c r="O46" s="60">
        <v>71.81</v>
      </c>
      <c r="P46" s="61">
        <v>15.03</v>
      </c>
      <c r="Q46" s="49">
        <v>139</v>
      </c>
      <c r="R46" s="71">
        <v>43240</v>
      </c>
      <c r="S46" s="49">
        <v>12535848</v>
      </c>
      <c r="T46" s="78">
        <v>14</v>
      </c>
      <c r="U46" s="78">
        <v>2</v>
      </c>
      <c r="V46" s="78">
        <v>5</v>
      </c>
      <c r="W46" s="78">
        <v>7</v>
      </c>
      <c r="X46" s="78">
        <v>172</v>
      </c>
      <c r="Y46" s="49"/>
      <c r="Z46" s="49"/>
      <c r="AA46" s="49"/>
      <c r="AB46" s="49"/>
      <c r="AC46" s="76"/>
      <c r="AD46" s="49">
        <v>70</v>
      </c>
      <c r="AE46" s="49">
        <v>120</v>
      </c>
      <c r="AF46" s="200"/>
      <c r="AG46" s="201"/>
      <c r="AH46" s="201"/>
      <c r="AI46" s="201"/>
      <c r="AJ46" s="201"/>
      <c r="AK46" s="202"/>
    </row>
    <row r="47" spans="1:37" ht="12.75" customHeight="1">
      <c r="A47" s="68">
        <v>43241</v>
      </c>
      <c r="B47" s="4">
        <v>5</v>
      </c>
      <c r="C47" s="4">
        <v>2</v>
      </c>
      <c r="D47" s="34">
        <f t="shared" si="5"/>
        <v>103.53999999999999</v>
      </c>
      <c r="E47" s="37">
        <v>8</v>
      </c>
      <c r="F47" s="37">
        <v>9</v>
      </c>
      <c r="G47" s="34">
        <f t="shared" si="6"/>
        <v>175.35</v>
      </c>
      <c r="H47" s="37">
        <v>3</v>
      </c>
      <c r="I47" s="37">
        <v>1</v>
      </c>
      <c r="J47" s="34">
        <f t="shared" si="7"/>
        <v>61.79</v>
      </c>
      <c r="K47" s="4">
        <v>4</v>
      </c>
      <c r="L47" s="4">
        <v>10</v>
      </c>
      <c r="M47" s="3">
        <f t="shared" si="8"/>
        <v>96.86</v>
      </c>
      <c r="N47" s="3">
        <f t="shared" si="4"/>
        <v>340.68</v>
      </c>
      <c r="O47" s="60">
        <v>63.46</v>
      </c>
      <c r="P47" s="61">
        <v>15.03</v>
      </c>
      <c r="Q47" s="49">
        <v>140</v>
      </c>
      <c r="R47" s="71">
        <v>43241</v>
      </c>
      <c r="S47" s="49">
        <v>12539263</v>
      </c>
      <c r="T47" s="78">
        <v>13</v>
      </c>
      <c r="U47" s="78">
        <v>9</v>
      </c>
      <c r="V47" s="78">
        <v>5</v>
      </c>
      <c r="W47" s="78">
        <v>2</v>
      </c>
      <c r="X47" s="78">
        <v>172</v>
      </c>
      <c r="Y47" s="49"/>
      <c r="Z47" s="49"/>
      <c r="AA47" s="49"/>
      <c r="AB47" s="49"/>
      <c r="AC47" s="76"/>
      <c r="AD47" s="49">
        <v>70</v>
      </c>
      <c r="AE47" s="49">
        <v>120</v>
      </c>
      <c r="AF47" s="200"/>
      <c r="AG47" s="201"/>
      <c r="AH47" s="201"/>
      <c r="AI47" s="201"/>
      <c r="AJ47" s="201"/>
      <c r="AK47" s="202"/>
    </row>
    <row r="48" spans="1:37" ht="12.75" customHeight="1">
      <c r="A48" s="68">
        <v>43242</v>
      </c>
      <c r="B48" s="4">
        <v>5</v>
      </c>
      <c r="C48" s="4">
        <v>2</v>
      </c>
      <c r="D48" s="34">
        <f t="shared" si="5"/>
        <v>103.53999999999999</v>
      </c>
      <c r="E48" s="37">
        <v>11</v>
      </c>
      <c r="F48" s="37">
        <v>6</v>
      </c>
      <c r="G48" s="34">
        <f t="shared" si="6"/>
        <v>230.45999999999998</v>
      </c>
      <c r="H48" s="37">
        <v>3</v>
      </c>
      <c r="I48" s="37">
        <v>1</v>
      </c>
      <c r="J48" s="34">
        <f t="shared" si="7"/>
        <v>61.79</v>
      </c>
      <c r="K48" s="4">
        <v>5</v>
      </c>
      <c r="L48" s="4">
        <v>6</v>
      </c>
      <c r="M48" s="3">
        <f t="shared" si="8"/>
        <v>110.22</v>
      </c>
      <c r="N48" s="3">
        <f t="shared" si="4"/>
        <v>395.79</v>
      </c>
      <c r="O48" s="60">
        <v>55.11</v>
      </c>
      <c r="P48" s="61">
        <v>13.36</v>
      </c>
      <c r="Q48" s="49">
        <v>140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60</v>
      </c>
      <c r="AE48" s="49">
        <v>110</v>
      </c>
      <c r="AF48" s="200"/>
      <c r="AG48" s="201"/>
      <c r="AH48" s="201"/>
      <c r="AI48" s="201"/>
      <c r="AJ48" s="201"/>
      <c r="AK48" s="202"/>
    </row>
    <row r="49" spans="1:37" ht="12.75" customHeight="1">
      <c r="A49" s="68">
        <v>43243</v>
      </c>
      <c r="B49" s="4">
        <v>8</v>
      </c>
      <c r="C49" s="4">
        <v>10</v>
      </c>
      <c r="D49" s="34">
        <f t="shared" si="5"/>
        <v>177.01999999999998</v>
      </c>
      <c r="E49" s="37">
        <v>2</v>
      </c>
      <c r="F49" s="37">
        <v>10</v>
      </c>
      <c r="G49" s="34">
        <f t="shared" si="6"/>
        <v>56.78</v>
      </c>
      <c r="H49" s="37">
        <v>3</v>
      </c>
      <c r="I49" s="37">
        <v>1</v>
      </c>
      <c r="J49" s="34">
        <f t="shared" si="7"/>
        <v>61.79</v>
      </c>
      <c r="K49" s="4">
        <v>6</v>
      </c>
      <c r="L49" s="4">
        <v>4</v>
      </c>
      <c r="M49" s="3">
        <f t="shared" si="8"/>
        <v>126.91999999999999</v>
      </c>
      <c r="N49" s="3">
        <f t="shared" si="4"/>
        <v>295.58999999999997</v>
      </c>
      <c r="O49" s="60">
        <v>73.48</v>
      </c>
      <c r="P49" s="61">
        <v>16.7</v>
      </c>
      <c r="Q49" s="49">
        <v>139</v>
      </c>
      <c r="R49" s="71">
        <v>43243</v>
      </c>
      <c r="S49" s="49">
        <v>12541437</v>
      </c>
      <c r="T49" s="78">
        <v>11</v>
      </c>
      <c r="U49" s="78">
        <v>6</v>
      </c>
      <c r="V49" s="78">
        <v>2</v>
      </c>
      <c r="W49" s="78">
        <v>10</v>
      </c>
      <c r="X49" s="78">
        <v>173</v>
      </c>
      <c r="Y49" s="49"/>
      <c r="Z49" s="49"/>
      <c r="AA49" s="49"/>
      <c r="AB49" s="49"/>
      <c r="AC49" s="76"/>
      <c r="AD49" s="49">
        <v>70</v>
      </c>
      <c r="AE49" s="49">
        <v>120</v>
      </c>
      <c r="AF49" s="200"/>
      <c r="AG49" s="201"/>
      <c r="AH49" s="201"/>
      <c r="AI49" s="201"/>
      <c r="AJ49" s="201"/>
      <c r="AK49" s="202"/>
    </row>
    <row r="50" spans="1:37" ht="12.75" customHeight="1">
      <c r="A50" s="68">
        <v>43244</v>
      </c>
      <c r="B50" s="4">
        <v>11</v>
      </c>
      <c r="C50" s="4">
        <v>7</v>
      </c>
      <c r="D50" s="34">
        <f t="shared" si="5"/>
        <v>232.13</v>
      </c>
      <c r="E50" s="37">
        <v>2</v>
      </c>
      <c r="F50" s="37">
        <v>10</v>
      </c>
      <c r="G50" s="34">
        <f t="shared" si="6"/>
        <v>56.78</v>
      </c>
      <c r="H50" s="37">
        <v>3</v>
      </c>
      <c r="I50" s="37">
        <v>1</v>
      </c>
      <c r="J50" s="34">
        <f t="shared" si="7"/>
        <v>61.79</v>
      </c>
      <c r="K50" s="4">
        <v>7</v>
      </c>
      <c r="L50" s="4">
        <v>0</v>
      </c>
      <c r="M50" s="3">
        <f t="shared" si="8"/>
        <v>140.28</v>
      </c>
      <c r="N50" s="3">
        <f t="shared" si="4"/>
        <v>350.7</v>
      </c>
      <c r="O50" s="60">
        <v>55.11</v>
      </c>
      <c r="P50" s="61">
        <v>13.36</v>
      </c>
      <c r="Q50" s="49">
        <v>137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70</v>
      </c>
      <c r="AE50" s="49">
        <v>125</v>
      </c>
      <c r="AF50" s="200"/>
      <c r="AG50" s="201"/>
      <c r="AH50" s="201"/>
      <c r="AI50" s="201"/>
      <c r="AJ50" s="201"/>
      <c r="AK50" s="202"/>
    </row>
    <row r="51" spans="1:37" ht="12.75" customHeight="1">
      <c r="A51" s="68">
        <v>43245</v>
      </c>
      <c r="B51" s="4">
        <v>3</v>
      </c>
      <c r="C51" s="4">
        <v>1</v>
      </c>
      <c r="D51" s="34">
        <f t="shared" si="5"/>
        <v>61.79</v>
      </c>
      <c r="E51" s="37">
        <v>5</v>
      </c>
      <c r="F51" s="37">
        <v>11</v>
      </c>
      <c r="G51" s="34">
        <f t="shared" si="6"/>
        <v>118.57</v>
      </c>
      <c r="H51" s="37">
        <v>3</v>
      </c>
      <c r="I51" s="37">
        <v>1</v>
      </c>
      <c r="J51" s="34">
        <f t="shared" si="7"/>
        <v>61.79</v>
      </c>
      <c r="K51" s="4">
        <v>7</v>
      </c>
      <c r="L51" s="4">
        <v>9</v>
      </c>
      <c r="M51" s="3">
        <f t="shared" si="8"/>
        <v>155.31</v>
      </c>
      <c r="N51" s="3">
        <f t="shared" si="4"/>
        <v>242.14999999999998</v>
      </c>
      <c r="O51" s="60">
        <v>61.79</v>
      </c>
      <c r="P51" s="61">
        <v>15.03</v>
      </c>
      <c r="Q51" s="49">
        <v>135</v>
      </c>
      <c r="R51" s="71" t="s">
        <v>105</v>
      </c>
      <c r="S51" s="49">
        <v>12544038</v>
      </c>
      <c r="T51" s="78">
        <v>11</v>
      </c>
      <c r="U51" s="78">
        <v>7</v>
      </c>
      <c r="V51" s="78">
        <v>3</v>
      </c>
      <c r="W51" s="78">
        <v>1</v>
      </c>
      <c r="X51" s="78">
        <v>170</v>
      </c>
      <c r="Y51" s="49"/>
      <c r="Z51" s="49"/>
      <c r="AA51" s="49"/>
      <c r="AB51" s="49"/>
      <c r="AC51" s="76"/>
      <c r="AD51" s="49">
        <v>55</v>
      </c>
      <c r="AE51" s="49">
        <v>110</v>
      </c>
      <c r="AF51" s="200"/>
      <c r="AG51" s="201"/>
      <c r="AH51" s="201"/>
      <c r="AI51" s="201"/>
      <c r="AJ51" s="201"/>
      <c r="AK51" s="202"/>
    </row>
    <row r="52" spans="1:37" ht="12.75" customHeight="1">
      <c r="A52" s="68">
        <v>43246</v>
      </c>
      <c r="B52" s="4">
        <v>3</v>
      </c>
      <c r="C52" s="4">
        <v>1</v>
      </c>
      <c r="D52" s="34">
        <f t="shared" ref="D52:D58" si="9">(B52*12+C52)*1.67</f>
        <v>61.79</v>
      </c>
      <c r="E52" s="37">
        <v>9</v>
      </c>
      <c r="F52" s="37">
        <v>3</v>
      </c>
      <c r="G52" s="34">
        <f t="shared" si="6"/>
        <v>185.37</v>
      </c>
      <c r="H52" s="37">
        <v>3</v>
      </c>
      <c r="I52" s="37">
        <v>1</v>
      </c>
      <c r="J52" s="34">
        <f t="shared" si="7"/>
        <v>61.79</v>
      </c>
      <c r="K52" s="4">
        <v>8</v>
      </c>
      <c r="L52" s="4">
        <v>5</v>
      </c>
      <c r="M52" s="3">
        <f t="shared" si="8"/>
        <v>168.67</v>
      </c>
      <c r="N52" s="3">
        <f t="shared" si="4"/>
        <v>308.95</v>
      </c>
      <c r="O52" s="60">
        <v>66.8</v>
      </c>
      <c r="P52" s="61">
        <v>13.36</v>
      </c>
      <c r="Q52" s="49">
        <v>132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65</v>
      </c>
      <c r="AE52" s="49">
        <v>110</v>
      </c>
      <c r="AF52" s="200"/>
      <c r="AG52" s="201"/>
      <c r="AH52" s="201"/>
      <c r="AI52" s="201"/>
      <c r="AJ52" s="201"/>
      <c r="AK52" s="202"/>
    </row>
    <row r="53" spans="1:37" ht="12.75" customHeight="1">
      <c r="A53" s="68">
        <v>43247</v>
      </c>
      <c r="B53" s="4">
        <v>3</v>
      </c>
      <c r="C53" s="4">
        <v>1</v>
      </c>
      <c r="D53" s="34">
        <f t="shared" si="9"/>
        <v>61.79</v>
      </c>
      <c r="E53" s="37">
        <v>12</v>
      </c>
      <c r="F53" s="37">
        <v>5</v>
      </c>
      <c r="G53" s="34">
        <f t="shared" si="6"/>
        <v>248.82999999999998</v>
      </c>
      <c r="H53" s="37">
        <v>3</v>
      </c>
      <c r="I53" s="37">
        <v>1</v>
      </c>
      <c r="J53" s="34">
        <f t="shared" si="7"/>
        <v>61.79</v>
      </c>
      <c r="K53" s="4">
        <v>9</v>
      </c>
      <c r="L53" s="4">
        <v>3</v>
      </c>
      <c r="M53" s="3">
        <f t="shared" si="8"/>
        <v>185.37</v>
      </c>
      <c r="N53" s="3">
        <f t="shared" si="4"/>
        <v>372.41</v>
      </c>
      <c r="O53" s="60">
        <v>63.46</v>
      </c>
      <c r="P53" s="61">
        <v>16.7</v>
      </c>
      <c r="Q53" s="49">
        <v>131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50</v>
      </c>
      <c r="AE53" s="49">
        <v>110</v>
      </c>
      <c r="AF53" s="200"/>
      <c r="AG53" s="201"/>
      <c r="AH53" s="201"/>
      <c r="AI53" s="201"/>
      <c r="AJ53" s="201"/>
      <c r="AK53" s="202"/>
    </row>
    <row r="54" spans="1:37" ht="12.75" customHeight="1">
      <c r="A54" s="68">
        <v>43248</v>
      </c>
      <c r="B54" s="4">
        <v>6</v>
      </c>
      <c r="C54" s="4">
        <v>3</v>
      </c>
      <c r="D54" s="34">
        <f t="shared" si="9"/>
        <v>125.25</v>
      </c>
      <c r="E54" s="37">
        <v>3</v>
      </c>
      <c r="F54" s="37">
        <v>11</v>
      </c>
      <c r="G54" s="34">
        <f t="shared" si="6"/>
        <v>78.489999999999995</v>
      </c>
      <c r="H54" s="37">
        <v>3</v>
      </c>
      <c r="I54" s="37">
        <v>1</v>
      </c>
      <c r="J54" s="34">
        <f t="shared" si="7"/>
        <v>61.79</v>
      </c>
      <c r="K54" s="4">
        <v>10</v>
      </c>
      <c r="L54" s="4">
        <v>1</v>
      </c>
      <c r="M54" s="3">
        <f t="shared" si="8"/>
        <v>202.07</v>
      </c>
      <c r="N54" s="3">
        <f t="shared" si="4"/>
        <v>265.53000000000003</v>
      </c>
      <c r="O54" s="60">
        <v>63.46</v>
      </c>
      <c r="P54" s="61">
        <v>16.7</v>
      </c>
      <c r="Q54" s="49">
        <v>130</v>
      </c>
      <c r="R54" s="71">
        <v>43248</v>
      </c>
      <c r="S54" s="49">
        <v>12547636</v>
      </c>
      <c r="T54" s="78">
        <v>12</v>
      </c>
      <c r="U54" s="78">
        <v>5</v>
      </c>
      <c r="V54" s="78">
        <v>3</v>
      </c>
      <c r="W54" s="78">
        <v>11</v>
      </c>
      <c r="X54" s="78">
        <v>170</v>
      </c>
      <c r="Y54" s="49"/>
      <c r="Z54" s="49"/>
      <c r="AA54" s="49"/>
      <c r="AB54" s="49"/>
      <c r="AC54" s="76"/>
      <c r="AD54" s="49">
        <v>50</v>
      </c>
      <c r="AE54" s="49">
        <v>110</v>
      </c>
      <c r="AF54" s="200"/>
      <c r="AG54" s="201"/>
      <c r="AH54" s="201"/>
      <c r="AI54" s="201"/>
      <c r="AJ54" s="201"/>
      <c r="AK54" s="202"/>
    </row>
    <row r="55" spans="1:37" ht="12.75" customHeight="1">
      <c r="A55" s="68">
        <v>43249</v>
      </c>
      <c r="B55" s="4">
        <v>9</v>
      </c>
      <c r="C55" s="4">
        <v>7</v>
      </c>
      <c r="D55" s="34">
        <f t="shared" si="9"/>
        <v>192.04999999999998</v>
      </c>
      <c r="E55" s="37">
        <v>3</v>
      </c>
      <c r="F55" s="37">
        <v>11</v>
      </c>
      <c r="G55" s="34">
        <f t="shared" si="6"/>
        <v>78.489999999999995</v>
      </c>
      <c r="H55" s="37">
        <v>3</v>
      </c>
      <c r="I55" s="37">
        <v>1</v>
      </c>
      <c r="J55" s="34">
        <f t="shared" si="7"/>
        <v>61.79</v>
      </c>
      <c r="K55" s="4">
        <v>10</v>
      </c>
      <c r="L55" s="4">
        <v>9</v>
      </c>
      <c r="M55" s="3">
        <f t="shared" si="8"/>
        <v>215.42999999999998</v>
      </c>
      <c r="N55" s="3">
        <f t="shared" si="4"/>
        <v>332.33</v>
      </c>
      <c r="O55" s="60">
        <v>66.8</v>
      </c>
      <c r="P55" s="61">
        <v>13.36</v>
      </c>
      <c r="Q55" s="49">
        <v>132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55</v>
      </c>
      <c r="AE55" s="49">
        <v>110</v>
      </c>
      <c r="AF55" s="200"/>
      <c r="AG55" s="201"/>
      <c r="AH55" s="201"/>
      <c r="AI55" s="201"/>
      <c r="AJ55" s="201"/>
      <c r="AK55" s="202"/>
    </row>
    <row r="56" spans="1:37" ht="12.75" customHeight="1">
      <c r="A56" s="68">
        <v>43250</v>
      </c>
      <c r="B56" s="4">
        <v>12</v>
      </c>
      <c r="C56" s="4">
        <v>5</v>
      </c>
      <c r="D56" s="34">
        <f t="shared" si="9"/>
        <v>248.82999999999998</v>
      </c>
      <c r="E56" s="37">
        <v>3</v>
      </c>
      <c r="F56" s="37">
        <v>11</v>
      </c>
      <c r="G56" s="34">
        <f t="shared" si="6"/>
        <v>78.489999999999995</v>
      </c>
      <c r="H56" s="37">
        <v>3</v>
      </c>
      <c r="I56" s="37">
        <v>1</v>
      </c>
      <c r="J56" s="34">
        <f t="shared" si="7"/>
        <v>61.79</v>
      </c>
      <c r="K56" s="4">
        <v>4</v>
      </c>
      <c r="L56" s="4">
        <v>5</v>
      </c>
      <c r="M56" s="3">
        <f t="shared" si="8"/>
        <v>88.509999999999991</v>
      </c>
      <c r="N56" s="3">
        <f t="shared" si="4"/>
        <v>389.11</v>
      </c>
      <c r="O56" s="60">
        <v>56.76</v>
      </c>
      <c r="P56" s="61">
        <v>13.36</v>
      </c>
      <c r="Q56" s="49">
        <v>130</v>
      </c>
      <c r="R56" s="71"/>
      <c r="S56" s="63"/>
      <c r="T56" s="78"/>
      <c r="U56" s="78"/>
      <c r="V56" s="78"/>
      <c r="W56" s="78"/>
      <c r="X56" s="78"/>
      <c r="Y56" s="101">
        <v>399963</v>
      </c>
      <c r="Z56" s="70">
        <v>140</v>
      </c>
      <c r="AA56" s="49"/>
      <c r="AB56" s="49"/>
      <c r="AC56" s="52"/>
      <c r="AD56" s="49">
        <v>55</v>
      </c>
      <c r="AE56" s="49">
        <v>110</v>
      </c>
      <c r="AF56" s="200"/>
      <c r="AG56" s="201"/>
      <c r="AH56" s="201"/>
      <c r="AI56" s="201"/>
      <c r="AJ56" s="201"/>
      <c r="AK56" s="202"/>
    </row>
    <row r="57" spans="1:37" ht="12.75" customHeight="1">
      <c r="A57" s="68">
        <v>43251</v>
      </c>
      <c r="B57" s="92">
        <v>3</v>
      </c>
      <c r="C57" s="92">
        <v>11</v>
      </c>
      <c r="D57" s="34">
        <f t="shared" si="9"/>
        <v>78.489999999999995</v>
      </c>
      <c r="E57" s="93">
        <v>7</v>
      </c>
      <c r="F57" s="93">
        <v>5</v>
      </c>
      <c r="G57" s="34">
        <f t="shared" si="6"/>
        <v>148.63</v>
      </c>
      <c r="H57" s="93">
        <v>3</v>
      </c>
      <c r="I57" s="93">
        <v>1</v>
      </c>
      <c r="J57" s="34">
        <f t="shared" si="7"/>
        <v>61.79</v>
      </c>
      <c r="K57" s="92">
        <v>5</v>
      </c>
      <c r="L57" s="92">
        <v>1</v>
      </c>
      <c r="M57" s="94">
        <f t="shared" si="8"/>
        <v>101.86999999999999</v>
      </c>
      <c r="N57" s="94">
        <f t="shared" si="4"/>
        <v>288.91000000000003</v>
      </c>
      <c r="O57" s="60">
        <v>70.14</v>
      </c>
      <c r="P57" s="61">
        <v>13.36</v>
      </c>
      <c r="Q57" s="49">
        <v>130</v>
      </c>
      <c r="R57" s="75">
        <v>43251</v>
      </c>
      <c r="S57" s="64">
        <v>12551243</v>
      </c>
      <c r="T57" s="80">
        <v>12</v>
      </c>
      <c r="U57" s="80">
        <v>4</v>
      </c>
      <c r="V57" s="80">
        <v>3</v>
      </c>
      <c r="W57" s="80">
        <v>11</v>
      </c>
      <c r="X57" s="80">
        <v>169</v>
      </c>
      <c r="Y57" s="101"/>
      <c r="Z57" s="74"/>
      <c r="AA57" s="49"/>
      <c r="AB57" s="49"/>
      <c r="AC57" s="52"/>
      <c r="AD57" s="49">
        <v>55</v>
      </c>
      <c r="AE57" s="49">
        <v>110</v>
      </c>
      <c r="AF57" s="200"/>
      <c r="AG57" s="201"/>
      <c r="AH57" s="201"/>
      <c r="AI57" s="201"/>
      <c r="AJ57" s="201"/>
      <c r="AK57" s="202"/>
    </row>
    <row r="58" spans="1:37" ht="12.75" customHeight="1">
      <c r="A58" s="102">
        <v>43252</v>
      </c>
      <c r="B58" s="4">
        <v>3</v>
      </c>
      <c r="C58" s="34">
        <v>11</v>
      </c>
      <c r="D58" s="4">
        <f t="shared" si="9"/>
        <v>78.489999999999995</v>
      </c>
      <c r="E58" s="4">
        <v>10</v>
      </c>
      <c r="F58" s="34">
        <v>5</v>
      </c>
      <c r="G58" s="48">
        <f t="shared" si="6"/>
        <v>208.75</v>
      </c>
      <c r="H58" s="4">
        <v>3</v>
      </c>
      <c r="I58" s="3">
        <v>1</v>
      </c>
      <c r="J58" s="3">
        <f t="shared" si="7"/>
        <v>61.79</v>
      </c>
      <c r="K58" s="60">
        <v>5</v>
      </c>
      <c r="L58" s="61">
        <v>9</v>
      </c>
      <c r="M58" s="49">
        <f t="shared" si="8"/>
        <v>115.22999999999999</v>
      </c>
      <c r="N58" s="103">
        <f>D58+G58+J58</f>
        <v>349.03000000000003</v>
      </c>
      <c r="O58" s="52">
        <v>60.12</v>
      </c>
      <c r="P58" s="77">
        <v>13.36</v>
      </c>
      <c r="Q58" s="77">
        <v>130</v>
      </c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>
        <v>40</v>
      </c>
      <c r="AE58" s="49">
        <v>100</v>
      </c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2141.1199999999994</v>
      </c>
      <c r="P59" s="46">
        <f>SUM(P28:P58)</f>
        <v>439.21000000000004</v>
      </c>
      <c r="Q59" s="47">
        <f>SUM(Q28:Q58)</f>
        <v>4220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C13" zoomScale="90" zoomScaleNormal="90" workbookViewId="0">
      <selection activeCell="AD57" sqref="AD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69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2018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99"/>
      <c r="AG25" s="99"/>
      <c r="AH25" s="99"/>
      <c r="AI25" s="99"/>
      <c r="AJ25" s="99"/>
      <c r="AK25" s="100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43252</v>
      </c>
      <c r="B27" s="4">
        <v>3</v>
      </c>
      <c r="C27" s="34">
        <v>11</v>
      </c>
      <c r="D27" s="4">
        <f>(B27*12+C27)*1.67</f>
        <v>78.489999999999995</v>
      </c>
      <c r="E27" s="4">
        <v>10</v>
      </c>
      <c r="F27" s="34">
        <v>5</v>
      </c>
      <c r="G27" s="48">
        <f>(E27*12+F27)*1.67</f>
        <v>208.75</v>
      </c>
      <c r="H27" s="4">
        <v>3</v>
      </c>
      <c r="I27" s="3">
        <v>1</v>
      </c>
      <c r="J27" s="3">
        <f>(H27*12+I27)*1.67</f>
        <v>61.79</v>
      </c>
      <c r="K27" s="60">
        <v>5</v>
      </c>
      <c r="L27" s="61">
        <v>9</v>
      </c>
      <c r="M27" s="49">
        <f>(K27*12+L27)*1.67</f>
        <v>115.22999999999999</v>
      </c>
      <c r="N27" s="103">
        <f>D27+G27+J27</f>
        <v>349.03000000000003</v>
      </c>
      <c r="O27" s="52">
        <v>60.12</v>
      </c>
      <c r="P27" s="77">
        <v>13.36</v>
      </c>
      <c r="Q27" s="77">
        <v>130</v>
      </c>
      <c r="R27" s="77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40</v>
      </c>
      <c r="AE27" s="49">
        <v>100</v>
      </c>
      <c r="AF27" s="200"/>
      <c r="AG27" s="201"/>
      <c r="AH27" s="201"/>
      <c r="AI27" s="201"/>
      <c r="AJ27" s="201"/>
      <c r="AK27" s="202"/>
    </row>
    <row r="28" spans="1:37" ht="12.75" customHeight="1">
      <c r="A28" s="68">
        <v>43253</v>
      </c>
      <c r="B28" s="4">
        <v>7</v>
      </c>
      <c r="C28" s="4">
        <v>3</v>
      </c>
      <c r="D28" s="34">
        <f t="shared" ref="D28:D41" si="0">(B28*12+C28)*1.67</f>
        <v>145.29</v>
      </c>
      <c r="E28" s="4">
        <v>1</v>
      </c>
      <c r="F28" s="4">
        <v>10</v>
      </c>
      <c r="G28" s="34">
        <f t="shared" ref="G28:G41" si="1">(E28*12+F28)*1.67</f>
        <v>36.739999999999995</v>
      </c>
      <c r="H28" s="4">
        <v>3</v>
      </c>
      <c r="I28" s="4">
        <v>1</v>
      </c>
      <c r="J28" s="34">
        <f t="shared" ref="J28:J41" si="2">(H28*12+I28)*1.67</f>
        <v>61.79</v>
      </c>
      <c r="K28" s="48">
        <v>6</v>
      </c>
      <c r="L28" s="4">
        <v>8</v>
      </c>
      <c r="M28" s="3">
        <f t="shared" ref="M28:M41" si="3">(K28*12+L28)*1.67</f>
        <v>133.6</v>
      </c>
      <c r="N28" s="3">
        <f t="shared" ref="N28:N57" si="4">D28+G28+J28</f>
        <v>243.81999999999996</v>
      </c>
      <c r="O28" s="60">
        <v>66.8</v>
      </c>
      <c r="P28" s="61">
        <v>18.37</v>
      </c>
      <c r="Q28" s="49">
        <v>131</v>
      </c>
      <c r="R28" s="72">
        <v>43253</v>
      </c>
      <c r="S28" s="52">
        <v>12553492</v>
      </c>
      <c r="T28" s="77">
        <v>10</v>
      </c>
      <c r="U28" s="77">
        <v>4</v>
      </c>
      <c r="V28" s="77">
        <v>1</v>
      </c>
      <c r="W28" s="77">
        <v>10</v>
      </c>
      <c r="X28" s="77">
        <v>170</v>
      </c>
      <c r="Y28" s="52"/>
      <c r="Z28" s="52"/>
      <c r="AA28" s="52"/>
      <c r="AB28" s="52"/>
      <c r="AC28" s="76"/>
      <c r="AD28" s="52">
        <v>40</v>
      </c>
      <c r="AE28" s="52">
        <v>100</v>
      </c>
      <c r="AF28" s="200"/>
      <c r="AG28" s="201"/>
      <c r="AH28" s="201"/>
      <c r="AI28" s="201"/>
      <c r="AJ28" s="201"/>
      <c r="AK28" s="202"/>
    </row>
    <row r="29" spans="1:37" ht="12.75" customHeight="1">
      <c r="A29" s="68">
        <v>43254</v>
      </c>
      <c r="B29" s="36">
        <v>10</v>
      </c>
      <c r="C29" s="36">
        <v>3</v>
      </c>
      <c r="D29" s="34">
        <f t="shared" si="0"/>
        <v>205.41</v>
      </c>
      <c r="E29" s="37">
        <v>1</v>
      </c>
      <c r="F29" s="37">
        <v>10</v>
      </c>
      <c r="G29" s="34">
        <f t="shared" si="1"/>
        <v>36.739999999999995</v>
      </c>
      <c r="H29" s="37">
        <v>3</v>
      </c>
      <c r="I29" s="37">
        <v>1</v>
      </c>
      <c r="J29" s="34">
        <f t="shared" si="2"/>
        <v>61.79</v>
      </c>
      <c r="K29" s="4">
        <v>7</v>
      </c>
      <c r="L29" s="4">
        <v>5</v>
      </c>
      <c r="M29" s="3">
        <f t="shared" si="3"/>
        <v>148.63</v>
      </c>
      <c r="N29" s="3">
        <f t="shared" si="4"/>
        <v>303.94</v>
      </c>
      <c r="O29" s="60">
        <v>60.12</v>
      </c>
      <c r="P29" s="61">
        <v>15.03</v>
      </c>
      <c r="Q29" s="49">
        <v>120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40</v>
      </c>
      <c r="AE29" s="49">
        <v>100</v>
      </c>
      <c r="AF29" s="200"/>
      <c r="AG29" s="201"/>
      <c r="AH29" s="201"/>
      <c r="AI29" s="201"/>
      <c r="AJ29" s="201"/>
      <c r="AK29" s="202"/>
    </row>
    <row r="30" spans="1:37" ht="12.75" customHeight="1">
      <c r="A30" s="68">
        <v>43255</v>
      </c>
      <c r="B30" s="36">
        <v>1</v>
      </c>
      <c r="C30" s="36">
        <v>9</v>
      </c>
      <c r="D30" s="34">
        <f t="shared" si="0"/>
        <v>35.07</v>
      </c>
      <c r="E30" s="37">
        <v>4</v>
      </c>
      <c r="F30" s="37">
        <v>10</v>
      </c>
      <c r="G30" s="34">
        <f t="shared" si="1"/>
        <v>96.86</v>
      </c>
      <c r="H30" s="37">
        <v>3</v>
      </c>
      <c r="I30" s="37">
        <v>1</v>
      </c>
      <c r="J30" s="34">
        <f t="shared" si="2"/>
        <v>61.79</v>
      </c>
      <c r="K30" s="4">
        <v>8</v>
      </c>
      <c r="L30" s="4">
        <v>3</v>
      </c>
      <c r="M30" s="3">
        <f t="shared" si="3"/>
        <v>165.32999999999998</v>
      </c>
      <c r="N30" s="3">
        <f t="shared" si="4"/>
        <v>193.72</v>
      </c>
      <c r="O30" s="60">
        <v>60.12</v>
      </c>
      <c r="P30" s="61">
        <v>16.7</v>
      </c>
      <c r="Q30" s="49">
        <v>130</v>
      </c>
      <c r="R30" s="73">
        <v>43255</v>
      </c>
      <c r="S30" s="49">
        <v>1255583</v>
      </c>
      <c r="T30" s="78">
        <v>10</v>
      </c>
      <c r="U30" s="78">
        <v>3</v>
      </c>
      <c r="V30" s="78">
        <v>1</v>
      </c>
      <c r="W30" s="78">
        <v>9</v>
      </c>
      <c r="X30" s="78">
        <v>171</v>
      </c>
      <c r="Y30" s="70"/>
      <c r="Z30" s="49"/>
      <c r="AA30" s="49"/>
      <c r="AB30" s="52"/>
      <c r="AC30" s="76"/>
      <c r="AD30" s="49">
        <v>40</v>
      </c>
      <c r="AE30" s="49">
        <v>100</v>
      </c>
      <c r="AF30" s="200"/>
      <c r="AG30" s="201"/>
      <c r="AH30" s="201"/>
      <c r="AI30" s="201"/>
      <c r="AJ30" s="201"/>
      <c r="AK30" s="202"/>
    </row>
    <row r="31" spans="1:37" ht="12.75" customHeight="1">
      <c r="A31" s="68">
        <v>43256</v>
      </c>
      <c r="B31" s="36">
        <v>1</v>
      </c>
      <c r="C31" s="36">
        <v>9</v>
      </c>
      <c r="D31" s="34">
        <f t="shared" si="0"/>
        <v>35.07</v>
      </c>
      <c r="E31" s="37">
        <v>7</v>
      </c>
      <c r="F31" s="37">
        <v>9</v>
      </c>
      <c r="G31" s="34">
        <f t="shared" si="1"/>
        <v>155.31</v>
      </c>
      <c r="H31" s="37">
        <v>3</v>
      </c>
      <c r="I31" s="37">
        <v>1</v>
      </c>
      <c r="J31" s="34">
        <f t="shared" si="2"/>
        <v>61.79</v>
      </c>
      <c r="K31" s="4">
        <v>9</v>
      </c>
      <c r="L31" s="4">
        <v>0</v>
      </c>
      <c r="M31" s="3">
        <f t="shared" si="3"/>
        <v>180.35999999999999</v>
      </c>
      <c r="N31" s="3">
        <f t="shared" si="4"/>
        <v>252.17</v>
      </c>
      <c r="O31" s="60">
        <v>58.45</v>
      </c>
      <c r="P31" s="61">
        <v>15.03</v>
      </c>
      <c r="Q31" s="49">
        <v>120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40</v>
      </c>
      <c r="AE31" s="49">
        <v>100</v>
      </c>
      <c r="AF31" s="203"/>
      <c r="AG31" s="204"/>
      <c r="AH31" s="204"/>
      <c r="AI31" s="204"/>
      <c r="AJ31" s="204"/>
      <c r="AK31" s="205"/>
    </row>
    <row r="32" spans="1:37" ht="12.75" customHeight="1">
      <c r="A32" s="68">
        <v>43257</v>
      </c>
      <c r="B32" s="36">
        <v>1</v>
      </c>
      <c r="C32" s="36">
        <v>9</v>
      </c>
      <c r="D32" s="34">
        <f t="shared" si="0"/>
        <v>35.07</v>
      </c>
      <c r="E32" s="37">
        <v>10</v>
      </c>
      <c r="F32" s="37">
        <v>6</v>
      </c>
      <c r="G32" s="34">
        <f t="shared" si="1"/>
        <v>210.42</v>
      </c>
      <c r="H32" s="37">
        <v>3</v>
      </c>
      <c r="I32" s="37">
        <v>1</v>
      </c>
      <c r="J32" s="34">
        <f t="shared" si="2"/>
        <v>61.79</v>
      </c>
      <c r="K32" s="4">
        <v>10</v>
      </c>
      <c r="L32" s="4">
        <v>0</v>
      </c>
      <c r="M32" s="3">
        <f t="shared" si="3"/>
        <v>200.39999999999998</v>
      </c>
      <c r="N32" s="3">
        <f t="shared" si="4"/>
        <v>307.27999999999997</v>
      </c>
      <c r="O32" s="60">
        <v>55.11</v>
      </c>
      <c r="P32" s="61">
        <v>20.04</v>
      </c>
      <c r="Q32" s="49">
        <v>108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40</v>
      </c>
      <c r="AE32" s="49">
        <v>100</v>
      </c>
      <c r="AF32" s="203"/>
      <c r="AG32" s="204"/>
      <c r="AH32" s="204"/>
      <c r="AI32" s="204"/>
      <c r="AJ32" s="204"/>
      <c r="AK32" s="205"/>
    </row>
    <row r="33" spans="1:37" ht="12.75" customHeight="1">
      <c r="A33" s="68">
        <v>43258</v>
      </c>
      <c r="B33" s="4">
        <v>5</v>
      </c>
      <c r="C33" s="4">
        <v>4</v>
      </c>
      <c r="D33" s="34">
        <f t="shared" si="0"/>
        <v>106.88</v>
      </c>
      <c r="E33" s="37">
        <v>1</v>
      </c>
      <c r="F33" s="37">
        <v>11</v>
      </c>
      <c r="G33" s="34">
        <f t="shared" si="1"/>
        <v>38.409999999999997</v>
      </c>
      <c r="H33" s="37">
        <v>3</v>
      </c>
      <c r="I33" s="37">
        <v>1</v>
      </c>
      <c r="J33" s="34">
        <f t="shared" si="2"/>
        <v>61.79</v>
      </c>
      <c r="K33" s="4">
        <v>10</v>
      </c>
      <c r="L33" s="4">
        <v>11</v>
      </c>
      <c r="M33" s="3">
        <f>(K33*12+L33)*1.67</f>
        <v>218.76999999999998</v>
      </c>
      <c r="N33" s="3">
        <f t="shared" si="4"/>
        <v>207.07999999999998</v>
      </c>
      <c r="O33" s="60">
        <v>71.81</v>
      </c>
      <c r="P33" s="61">
        <v>18.37</v>
      </c>
      <c r="Q33" s="49">
        <v>107</v>
      </c>
      <c r="R33" s="71">
        <v>43258</v>
      </c>
      <c r="S33" s="49">
        <v>12558883</v>
      </c>
      <c r="T33" s="78">
        <v>10</v>
      </c>
      <c r="U33" s="78">
        <v>5</v>
      </c>
      <c r="V33" s="78">
        <v>1</v>
      </c>
      <c r="W33" s="78">
        <v>11</v>
      </c>
      <c r="X33" s="78">
        <v>170</v>
      </c>
      <c r="Y33" s="49"/>
      <c r="Z33" s="49"/>
      <c r="AA33" s="49"/>
      <c r="AB33" s="52"/>
      <c r="AC33" s="76"/>
      <c r="AD33" s="49">
        <v>40</v>
      </c>
      <c r="AE33" s="49">
        <v>100</v>
      </c>
      <c r="AF33" s="203"/>
      <c r="AG33" s="204"/>
      <c r="AH33" s="204"/>
      <c r="AI33" s="204"/>
      <c r="AJ33" s="204"/>
      <c r="AK33" s="205"/>
    </row>
    <row r="34" spans="1:37" ht="12.75" customHeight="1">
      <c r="A34" s="68">
        <v>43259</v>
      </c>
      <c r="B34" s="4">
        <v>8</v>
      </c>
      <c r="C34" s="4">
        <v>2</v>
      </c>
      <c r="D34" s="34">
        <f t="shared" si="0"/>
        <v>163.66</v>
      </c>
      <c r="E34" s="37">
        <v>1</v>
      </c>
      <c r="F34" s="37">
        <v>11</v>
      </c>
      <c r="G34" s="34">
        <f t="shared" si="1"/>
        <v>38.409999999999997</v>
      </c>
      <c r="H34" s="37">
        <v>3</v>
      </c>
      <c r="I34" s="37">
        <v>1</v>
      </c>
      <c r="J34" s="34">
        <f t="shared" si="2"/>
        <v>61.79</v>
      </c>
      <c r="K34" s="4">
        <v>4</v>
      </c>
      <c r="L34" s="4">
        <v>10</v>
      </c>
      <c r="M34" s="3">
        <f t="shared" si="3"/>
        <v>96.86</v>
      </c>
      <c r="N34" s="3">
        <f t="shared" si="4"/>
        <v>263.86</v>
      </c>
      <c r="O34" s="60">
        <v>56.78</v>
      </c>
      <c r="P34" s="61">
        <v>18.37</v>
      </c>
      <c r="Q34" s="49">
        <v>113</v>
      </c>
      <c r="R34" s="71"/>
      <c r="S34" s="49"/>
      <c r="T34" s="78"/>
      <c r="U34" s="78"/>
      <c r="V34" s="78"/>
      <c r="W34" s="78"/>
      <c r="X34" s="78"/>
      <c r="Y34" s="70">
        <v>400091</v>
      </c>
      <c r="Z34" s="49">
        <v>140</v>
      </c>
      <c r="AA34" s="49"/>
      <c r="AB34" s="52"/>
      <c r="AC34" s="76"/>
      <c r="AD34" s="49">
        <v>40</v>
      </c>
      <c r="AE34" s="49">
        <v>100</v>
      </c>
      <c r="AF34" s="203"/>
      <c r="AG34" s="204"/>
      <c r="AH34" s="204"/>
      <c r="AI34" s="204"/>
      <c r="AJ34" s="204"/>
      <c r="AK34" s="205"/>
    </row>
    <row r="35" spans="1:37" ht="12.75" customHeight="1">
      <c r="A35" s="68">
        <v>43260</v>
      </c>
      <c r="B35" s="4">
        <v>11</v>
      </c>
      <c r="C35" s="4">
        <v>7</v>
      </c>
      <c r="D35" s="34">
        <f t="shared" si="0"/>
        <v>232.13</v>
      </c>
      <c r="E35" s="37">
        <v>1</v>
      </c>
      <c r="F35" s="37">
        <v>11</v>
      </c>
      <c r="G35" s="34">
        <f t="shared" si="1"/>
        <v>38.409999999999997</v>
      </c>
      <c r="H35" s="37">
        <v>3</v>
      </c>
      <c r="I35" s="37">
        <v>1</v>
      </c>
      <c r="J35" s="34">
        <f t="shared" si="2"/>
        <v>61.79</v>
      </c>
      <c r="K35" s="4">
        <v>5</v>
      </c>
      <c r="L35" s="4">
        <v>8</v>
      </c>
      <c r="M35" s="3">
        <f t="shared" si="3"/>
        <v>113.56</v>
      </c>
      <c r="N35" s="3">
        <f t="shared" si="4"/>
        <v>332.33</v>
      </c>
      <c r="O35" s="60">
        <v>68.47</v>
      </c>
      <c r="P35" s="61">
        <v>16.7</v>
      </c>
      <c r="Q35" s="49">
        <v>113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40</v>
      </c>
      <c r="AE35" s="49">
        <v>100</v>
      </c>
      <c r="AF35" s="200"/>
      <c r="AG35" s="201"/>
      <c r="AH35" s="201"/>
      <c r="AI35" s="201"/>
      <c r="AJ35" s="201"/>
      <c r="AK35" s="202"/>
    </row>
    <row r="36" spans="1:37" ht="12.75" customHeight="1">
      <c r="A36" s="68">
        <v>43261</v>
      </c>
      <c r="B36" s="4">
        <v>11</v>
      </c>
      <c r="C36" s="4">
        <v>7</v>
      </c>
      <c r="D36" s="34">
        <f t="shared" si="0"/>
        <v>232.13</v>
      </c>
      <c r="E36" s="37">
        <v>5</v>
      </c>
      <c r="F36" s="37">
        <v>3</v>
      </c>
      <c r="G36" s="34">
        <f t="shared" si="1"/>
        <v>105.21</v>
      </c>
      <c r="H36" s="37">
        <v>3</v>
      </c>
      <c r="I36" s="37">
        <v>1</v>
      </c>
      <c r="J36" s="34">
        <f t="shared" si="2"/>
        <v>61.79</v>
      </c>
      <c r="K36" s="4">
        <v>6</v>
      </c>
      <c r="L36" s="4">
        <v>6</v>
      </c>
      <c r="M36" s="3">
        <f t="shared" si="3"/>
        <v>130.26</v>
      </c>
      <c r="N36" s="3">
        <f t="shared" si="4"/>
        <v>399.13</v>
      </c>
      <c r="O36" s="60">
        <v>66.8</v>
      </c>
      <c r="P36" s="61">
        <v>16.7</v>
      </c>
      <c r="Q36" s="49">
        <v>112</v>
      </c>
      <c r="R36" s="71"/>
      <c r="S36" s="49"/>
      <c r="T36" s="78"/>
      <c r="U36" s="78"/>
      <c r="V36" s="78"/>
      <c r="W36" s="78"/>
      <c r="X36" s="78"/>
      <c r="Y36" s="49"/>
      <c r="Z36" s="49"/>
      <c r="AA36" s="49"/>
      <c r="AB36" s="49"/>
      <c r="AC36" s="76"/>
      <c r="AD36" s="49">
        <v>40</v>
      </c>
      <c r="AE36" s="49">
        <v>100</v>
      </c>
      <c r="AF36" s="200"/>
      <c r="AG36" s="201"/>
      <c r="AH36" s="201"/>
      <c r="AI36" s="201"/>
      <c r="AJ36" s="201"/>
      <c r="AK36" s="202"/>
    </row>
    <row r="37" spans="1:37" ht="12.75" customHeight="1">
      <c r="A37" s="68">
        <v>43262</v>
      </c>
      <c r="B37" s="4">
        <v>2</v>
      </c>
      <c r="C37" s="4">
        <v>11</v>
      </c>
      <c r="D37" s="34">
        <f t="shared" si="0"/>
        <v>58.449999999999996</v>
      </c>
      <c r="E37" s="37">
        <v>8</v>
      </c>
      <c r="F37" s="37">
        <v>0</v>
      </c>
      <c r="G37" s="34">
        <f t="shared" si="1"/>
        <v>160.32</v>
      </c>
      <c r="H37" s="37">
        <v>3</v>
      </c>
      <c r="I37" s="37">
        <v>1</v>
      </c>
      <c r="J37" s="34">
        <f t="shared" si="2"/>
        <v>61.79</v>
      </c>
      <c r="K37" s="4">
        <v>7</v>
      </c>
      <c r="L37" s="4">
        <v>6</v>
      </c>
      <c r="M37" s="3">
        <f t="shared" si="3"/>
        <v>150.29999999999998</v>
      </c>
      <c r="N37" s="3">
        <f t="shared" si="4"/>
        <v>280.56</v>
      </c>
      <c r="O37" s="60">
        <v>55.11</v>
      </c>
      <c r="P37" s="61">
        <v>20.04</v>
      </c>
      <c r="Q37" s="49">
        <v>110</v>
      </c>
      <c r="R37" s="71">
        <v>43262</v>
      </c>
      <c r="S37" s="49">
        <v>12562469</v>
      </c>
      <c r="T37" s="78">
        <v>11</v>
      </c>
      <c r="U37" s="78">
        <v>5</v>
      </c>
      <c r="V37" s="78">
        <v>2</v>
      </c>
      <c r="W37" s="78">
        <v>11</v>
      </c>
      <c r="X37" s="78">
        <v>170</v>
      </c>
      <c r="Y37" s="49"/>
      <c r="Z37" s="49"/>
      <c r="AA37" s="49"/>
      <c r="AB37" s="49"/>
      <c r="AC37" s="76"/>
      <c r="AD37" s="49">
        <v>35</v>
      </c>
      <c r="AE37" s="49">
        <v>85</v>
      </c>
      <c r="AF37" s="200"/>
      <c r="AG37" s="201"/>
      <c r="AH37" s="201"/>
      <c r="AI37" s="201"/>
      <c r="AJ37" s="201"/>
      <c r="AK37" s="202"/>
    </row>
    <row r="38" spans="1:37" ht="12.75" customHeight="1">
      <c r="A38" s="68">
        <v>43263</v>
      </c>
      <c r="B38" s="4">
        <v>2</v>
      </c>
      <c r="C38" s="4">
        <v>11</v>
      </c>
      <c r="D38" s="34">
        <f t="shared" si="0"/>
        <v>58.449999999999996</v>
      </c>
      <c r="E38" s="37">
        <v>10</v>
      </c>
      <c r="F38" s="37">
        <v>11</v>
      </c>
      <c r="G38" s="34">
        <f t="shared" si="1"/>
        <v>218.76999999999998</v>
      </c>
      <c r="H38" s="37">
        <v>3</v>
      </c>
      <c r="I38" s="37">
        <v>1</v>
      </c>
      <c r="J38" s="34">
        <f t="shared" si="2"/>
        <v>61.79</v>
      </c>
      <c r="K38" s="4">
        <v>8</v>
      </c>
      <c r="L38" s="4">
        <v>3</v>
      </c>
      <c r="M38" s="3">
        <f t="shared" si="3"/>
        <v>165.32999999999998</v>
      </c>
      <c r="N38" s="3">
        <f t="shared" si="4"/>
        <v>339.01</v>
      </c>
      <c r="O38" s="60">
        <v>58.45</v>
      </c>
      <c r="P38" s="61">
        <v>15.03</v>
      </c>
      <c r="Q38" s="49">
        <v>110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30</v>
      </c>
      <c r="AE38" s="49">
        <v>85</v>
      </c>
      <c r="AF38" s="200"/>
      <c r="AG38" s="201"/>
      <c r="AH38" s="201"/>
      <c r="AI38" s="201"/>
      <c r="AJ38" s="201"/>
      <c r="AK38" s="202"/>
    </row>
    <row r="39" spans="1:37" ht="12.75" customHeight="1">
      <c r="A39" s="68">
        <v>43264</v>
      </c>
      <c r="B39" s="4">
        <v>5</v>
      </c>
      <c r="C39" s="4">
        <v>9</v>
      </c>
      <c r="D39" s="34">
        <f t="shared" si="0"/>
        <v>115.22999999999999</v>
      </c>
      <c r="E39" s="37">
        <v>10</v>
      </c>
      <c r="F39" s="37">
        <v>11</v>
      </c>
      <c r="G39" s="34">
        <f t="shared" si="1"/>
        <v>218.76999999999998</v>
      </c>
      <c r="H39" s="37">
        <v>3</v>
      </c>
      <c r="I39" s="37">
        <v>1</v>
      </c>
      <c r="J39" s="34">
        <f t="shared" si="2"/>
        <v>61.79</v>
      </c>
      <c r="K39" s="4">
        <v>9</v>
      </c>
      <c r="L39" s="4">
        <v>0</v>
      </c>
      <c r="M39" s="3">
        <f t="shared" si="3"/>
        <v>180.35999999999999</v>
      </c>
      <c r="N39" s="3">
        <f t="shared" si="4"/>
        <v>395.79</v>
      </c>
      <c r="O39" s="60">
        <v>56.78</v>
      </c>
      <c r="P39" s="61">
        <v>15.03</v>
      </c>
      <c r="Q39" s="49">
        <v>110</v>
      </c>
      <c r="R39" s="71"/>
      <c r="S39" s="49"/>
      <c r="T39" s="78"/>
      <c r="U39" s="78"/>
      <c r="V39" s="78"/>
      <c r="W39" s="78"/>
      <c r="X39" s="78"/>
      <c r="Y39" s="49"/>
      <c r="Z39" s="49"/>
      <c r="AA39" s="49"/>
      <c r="AB39" s="49"/>
      <c r="AC39" s="76"/>
      <c r="AD39" s="49">
        <v>30</v>
      </c>
      <c r="AE39" s="49">
        <v>85</v>
      </c>
      <c r="AF39" s="200"/>
      <c r="AG39" s="201"/>
      <c r="AH39" s="201"/>
      <c r="AI39" s="201"/>
      <c r="AJ39" s="201"/>
      <c r="AK39" s="202"/>
    </row>
    <row r="40" spans="1:37" ht="12.75" customHeight="1">
      <c r="A40" s="68">
        <v>43265</v>
      </c>
      <c r="B40" s="4">
        <v>8</v>
      </c>
      <c r="C40" s="4">
        <v>9</v>
      </c>
      <c r="D40" s="34">
        <f t="shared" si="0"/>
        <v>175.35</v>
      </c>
      <c r="E40" s="37">
        <v>2</v>
      </c>
      <c r="F40" s="37">
        <v>1</v>
      </c>
      <c r="G40" s="34">
        <f t="shared" si="1"/>
        <v>41.75</v>
      </c>
      <c r="H40" s="37">
        <v>3</v>
      </c>
      <c r="I40" s="37">
        <v>1</v>
      </c>
      <c r="J40" s="34">
        <f t="shared" si="2"/>
        <v>61.79</v>
      </c>
      <c r="K40" s="4">
        <v>9</v>
      </c>
      <c r="L40" s="4">
        <v>9</v>
      </c>
      <c r="M40" s="3">
        <f t="shared" si="3"/>
        <v>195.39</v>
      </c>
      <c r="N40" s="3">
        <f t="shared" si="4"/>
        <v>278.89</v>
      </c>
      <c r="O40" s="60">
        <v>60.12</v>
      </c>
      <c r="P40" s="61">
        <v>15.03</v>
      </c>
      <c r="Q40" s="49">
        <v>110</v>
      </c>
      <c r="R40" s="71">
        <v>43265</v>
      </c>
      <c r="S40" s="49">
        <v>12565841</v>
      </c>
      <c r="T40" s="78">
        <v>10</v>
      </c>
      <c r="U40" s="78">
        <v>10</v>
      </c>
      <c r="V40" s="78">
        <v>2</v>
      </c>
      <c r="W40" s="78">
        <v>1</v>
      </c>
      <c r="X40" s="78">
        <v>175</v>
      </c>
      <c r="Y40" s="49"/>
      <c r="Z40" s="49"/>
      <c r="AA40" s="49"/>
      <c r="AB40" s="49"/>
      <c r="AC40" s="76"/>
      <c r="AD40" s="49">
        <v>30</v>
      </c>
      <c r="AE40" s="49">
        <v>85</v>
      </c>
      <c r="AF40" s="200"/>
      <c r="AG40" s="201"/>
      <c r="AH40" s="201"/>
      <c r="AI40" s="201"/>
      <c r="AJ40" s="201"/>
      <c r="AK40" s="202"/>
    </row>
    <row r="41" spans="1:37" ht="12.75" customHeight="1">
      <c r="A41" s="68">
        <v>43266</v>
      </c>
      <c r="B41" s="4">
        <v>11</v>
      </c>
      <c r="C41" s="4">
        <v>10</v>
      </c>
      <c r="D41" s="34">
        <f t="shared" si="0"/>
        <v>237.14</v>
      </c>
      <c r="E41" s="37">
        <v>2</v>
      </c>
      <c r="F41" s="37">
        <v>1</v>
      </c>
      <c r="G41" s="34">
        <f t="shared" si="1"/>
        <v>41.75</v>
      </c>
      <c r="H41" s="37">
        <v>3</v>
      </c>
      <c r="I41" s="37">
        <v>1</v>
      </c>
      <c r="J41" s="34">
        <f t="shared" si="2"/>
        <v>61.79</v>
      </c>
      <c r="K41" s="4">
        <v>10</v>
      </c>
      <c r="L41" s="4">
        <v>10</v>
      </c>
      <c r="M41" s="3">
        <f t="shared" si="3"/>
        <v>217.1</v>
      </c>
      <c r="N41" s="3">
        <f t="shared" si="4"/>
        <v>340.68</v>
      </c>
      <c r="O41" s="60">
        <v>61.79</v>
      </c>
      <c r="P41" s="61">
        <v>21.71</v>
      </c>
      <c r="Q41" s="49">
        <v>100</v>
      </c>
      <c r="R41" s="71"/>
      <c r="S41" s="49"/>
      <c r="T41" s="78"/>
      <c r="U41" s="78"/>
      <c r="V41" s="78"/>
      <c r="W41" s="78"/>
      <c r="X41" s="78"/>
      <c r="Y41" s="49"/>
      <c r="Z41" s="49"/>
      <c r="AA41" s="49"/>
      <c r="AB41" s="49"/>
      <c r="AC41" s="76"/>
      <c r="AD41" s="49">
        <v>30</v>
      </c>
      <c r="AE41" s="49">
        <v>85</v>
      </c>
      <c r="AF41" s="200"/>
      <c r="AG41" s="201"/>
      <c r="AH41" s="201"/>
      <c r="AI41" s="201"/>
      <c r="AJ41" s="201"/>
      <c r="AK41" s="202"/>
    </row>
    <row r="42" spans="1:37" ht="12.75" customHeight="1">
      <c r="A42" s="68">
        <v>43267</v>
      </c>
      <c r="B42" s="4">
        <v>11</v>
      </c>
      <c r="C42" s="4">
        <v>10</v>
      </c>
      <c r="D42" s="34">
        <f>(B42*12+C42)*1.67</f>
        <v>237.14</v>
      </c>
      <c r="E42" s="37">
        <v>5</v>
      </c>
      <c r="F42" s="37">
        <v>0</v>
      </c>
      <c r="G42" s="34">
        <f>(E42*12+F42)*1.67</f>
        <v>100.19999999999999</v>
      </c>
      <c r="H42" s="37">
        <v>3</v>
      </c>
      <c r="I42" s="37">
        <v>1</v>
      </c>
      <c r="J42" s="34">
        <f>(H42*12+I42)*1.67</f>
        <v>61.79</v>
      </c>
      <c r="K42" s="4">
        <v>11</v>
      </c>
      <c r="L42" s="4">
        <v>8</v>
      </c>
      <c r="M42" s="3">
        <f>(K42*12+L42)*1.67</f>
        <v>233.79999999999998</v>
      </c>
      <c r="N42" s="3">
        <f t="shared" si="4"/>
        <v>399.13</v>
      </c>
      <c r="O42" s="60">
        <v>58.45</v>
      </c>
      <c r="P42" s="61">
        <v>16.7</v>
      </c>
      <c r="Q42" s="49">
        <v>100</v>
      </c>
      <c r="R42" s="71"/>
      <c r="S42" s="49"/>
      <c r="T42" s="78"/>
      <c r="U42" s="78"/>
      <c r="V42" s="78"/>
      <c r="W42" s="78"/>
      <c r="X42" s="78"/>
      <c r="Y42" s="49"/>
      <c r="Z42" s="49"/>
      <c r="AA42" s="49"/>
      <c r="AB42" s="49"/>
      <c r="AC42" s="76"/>
      <c r="AD42" s="49">
        <v>30</v>
      </c>
      <c r="AE42" s="49">
        <v>85</v>
      </c>
      <c r="AF42" s="200"/>
      <c r="AG42" s="201"/>
      <c r="AH42" s="201"/>
      <c r="AI42" s="201"/>
      <c r="AJ42" s="201"/>
      <c r="AK42" s="202"/>
    </row>
    <row r="43" spans="1:37" ht="12.75" customHeight="1">
      <c r="A43" s="68">
        <v>43268</v>
      </c>
      <c r="B43" s="4">
        <v>3</v>
      </c>
      <c r="C43" s="4">
        <v>3</v>
      </c>
      <c r="D43" s="34">
        <f t="shared" ref="D43:D51" si="5">(B43*12+C43)*1.67</f>
        <v>65.13</v>
      </c>
      <c r="E43" s="37">
        <v>8</v>
      </c>
      <c r="F43" s="37">
        <v>2</v>
      </c>
      <c r="G43" s="34">
        <f t="shared" ref="G43:G57" si="6">(E43*12+F43)*1.67</f>
        <v>163.66</v>
      </c>
      <c r="H43" s="37">
        <v>3</v>
      </c>
      <c r="I43" s="37">
        <v>1</v>
      </c>
      <c r="J43" s="34">
        <f t="shared" ref="J43:J57" si="7">(H43*12+I43)*1.67</f>
        <v>61.79</v>
      </c>
      <c r="K43" s="4">
        <v>12</v>
      </c>
      <c r="L43" s="4">
        <v>8</v>
      </c>
      <c r="M43" s="3">
        <f t="shared" ref="M43:M57" si="8">(K43*12+L43)*1.67</f>
        <v>253.83999999999997</v>
      </c>
      <c r="N43" s="3">
        <f t="shared" si="4"/>
        <v>290.58</v>
      </c>
      <c r="O43" s="60">
        <v>63.46</v>
      </c>
      <c r="P43" s="61">
        <v>20.04</v>
      </c>
      <c r="Q43" s="49">
        <v>103</v>
      </c>
      <c r="R43" s="71">
        <v>43268</v>
      </c>
      <c r="S43" s="49">
        <v>12569195</v>
      </c>
      <c r="T43" s="78">
        <v>11</v>
      </c>
      <c r="U43" s="78">
        <v>10</v>
      </c>
      <c r="V43" s="78">
        <v>3</v>
      </c>
      <c r="W43" s="78">
        <v>3</v>
      </c>
      <c r="X43" s="78">
        <v>173</v>
      </c>
      <c r="Y43" s="49"/>
      <c r="Z43" s="49"/>
      <c r="AA43" s="49"/>
      <c r="AB43" s="49"/>
      <c r="AC43" s="76"/>
      <c r="AD43" s="49">
        <v>25</v>
      </c>
      <c r="AE43" s="49">
        <v>85</v>
      </c>
      <c r="AF43" s="200"/>
      <c r="AG43" s="201"/>
      <c r="AH43" s="201"/>
      <c r="AI43" s="201"/>
      <c r="AJ43" s="201"/>
      <c r="AK43" s="202"/>
    </row>
    <row r="44" spans="1:37" ht="12.75" customHeight="1">
      <c r="A44" s="68">
        <v>43269</v>
      </c>
      <c r="B44" s="4">
        <v>3</v>
      </c>
      <c r="C44" s="4">
        <v>3</v>
      </c>
      <c r="D44" s="34">
        <f t="shared" si="5"/>
        <v>65.13</v>
      </c>
      <c r="E44" s="37">
        <v>10</v>
      </c>
      <c r="F44" s="37">
        <v>11</v>
      </c>
      <c r="G44" s="34">
        <f t="shared" si="6"/>
        <v>218.76999999999998</v>
      </c>
      <c r="H44" s="37">
        <v>3</v>
      </c>
      <c r="I44" s="37">
        <v>1</v>
      </c>
      <c r="J44" s="34">
        <f t="shared" si="7"/>
        <v>61.79</v>
      </c>
      <c r="K44" s="4">
        <v>13</v>
      </c>
      <c r="L44" s="4">
        <v>6</v>
      </c>
      <c r="M44" s="3">
        <f t="shared" si="8"/>
        <v>270.53999999999996</v>
      </c>
      <c r="N44" s="3">
        <f t="shared" si="4"/>
        <v>345.69</v>
      </c>
      <c r="O44" s="60">
        <v>55.11</v>
      </c>
      <c r="P44" s="61">
        <v>16.7</v>
      </c>
      <c r="Q44" s="49">
        <v>102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30</v>
      </c>
      <c r="AE44" s="49">
        <v>85</v>
      </c>
      <c r="AF44" s="200"/>
      <c r="AG44" s="201"/>
      <c r="AH44" s="201"/>
      <c r="AI44" s="201"/>
      <c r="AJ44" s="201"/>
      <c r="AK44" s="202"/>
    </row>
    <row r="45" spans="1:37" ht="12.75" customHeight="1">
      <c r="A45" s="68">
        <v>43270</v>
      </c>
      <c r="B45" s="4">
        <v>6</v>
      </c>
      <c r="C45" s="4">
        <v>4</v>
      </c>
      <c r="D45" s="34">
        <f t="shared" si="5"/>
        <v>126.91999999999999</v>
      </c>
      <c r="E45" s="37">
        <v>10</v>
      </c>
      <c r="F45" s="37">
        <v>11</v>
      </c>
      <c r="G45" s="34">
        <f t="shared" si="6"/>
        <v>218.76999999999998</v>
      </c>
      <c r="H45" s="37">
        <v>3</v>
      </c>
      <c r="I45" s="37">
        <v>1</v>
      </c>
      <c r="J45" s="34">
        <f t="shared" si="7"/>
        <v>61.79</v>
      </c>
      <c r="K45" s="4">
        <v>7</v>
      </c>
      <c r="L45" s="4">
        <v>5</v>
      </c>
      <c r="M45" s="3">
        <f t="shared" si="8"/>
        <v>148.63</v>
      </c>
      <c r="N45" s="3">
        <f t="shared" si="4"/>
        <v>407.47999999999996</v>
      </c>
      <c r="O45" s="60">
        <v>61.79</v>
      </c>
      <c r="P45" s="61">
        <v>18.37</v>
      </c>
      <c r="Q45" s="49">
        <v>99</v>
      </c>
      <c r="R45" s="71"/>
      <c r="S45" s="49"/>
      <c r="T45" s="78"/>
      <c r="U45" s="78"/>
      <c r="V45" s="78"/>
      <c r="W45" s="78"/>
      <c r="X45" s="78"/>
      <c r="Y45" s="49">
        <v>400220</v>
      </c>
      <c r="Z45" s="49">
        <v>140</v>
      </c>
      <c r="AA45" s="49"/>
      <c r="AB45" s="49"/>
      <c r="AC45" s="76"/>
      <c r="AD45" s="49">
        <v>25</v>
      </c>
      <c r="AE45" s="49">
        <v>85</v>
      </c>
      <c r="AF45" s="200"/>
      <c r="AG45" s="201"/>
      <c r="AH45" s="201"/>
      <c r="AI45" s="201"/>
      <c r="AJ45" s="201"/>
      <c r="AK45" s="202"/>
    </row>
    <row r="46" spans="1:37" ht="12.75" customHeight="1">
      <c r="A46" s="68">
        <v>43271</v>
      </c>
      <c r="B46" s="4">
        <v>9</v>
      </c>
      <c r="C46" s="4">
        <v>1</v>
      </c>
      <c r="D46" s="34">
        <f t="shared" si="5"/>
        <v>182.03</v>
      </c>
      <c r="E46" s="37">
        <v>2</v>
      </c>
      <c r="F46" s="37">
        <v>0</v>
      </c>
      <c r="G46" s="34">
        <f t="shared" si="6"/>
        <v>40.08</v>
      </c>
      <c r="H46" s="37">
        <v>3</v>
      </c>
      <c r="I46" s="37">
        <v>1</v>
      </c>
      <c r="J46" s="34">
        <f t="shared" si="7"/>
        <v>61.79</v>
      </c>
      <c r="K46" s="4">
        <v>8</v>
      </c>
      <c r="L46" s="4">
        <v>2</v>
      </c>
      <c r="M46" s="3">
        <f t="shared" si="8"/>
        <v>163.66</v>
      </c>
      <c r="N46" s="3">
        <f>D46+G46+J46</f>
        <v>283.90000000000003</v>
      </c>
      <c r="O46" s="60">
        <v>55.11</v>
      </c>
      <c r="P46" s="61">
        <v>15.03</v>
      </c>
      <c r="Q46" s="49">
        <v>92</v>
      </c>
      <c r="R46" s="71">
        <v>43271</v>
      </c>
      <c r="S46" s="49">
        <v>12572250</v>
      </c>
      <c r="T46" s="78">
        <v>10</v>
      </c>
      <c r="U46" s="78">
        <v>10</v>
      </c>
      <c r="V46" s="78">
        <v>2</v>
      </c>
      <c r="W46" s="78">
        <v>0</v>
      </c>
      <c r="X46" s="78">
        <v>176</v>
      </c>
      <c r="Y46" s="49"/>
      <c r="Z46" s="49"/>
      <c r="AA46" s="49"/>
      <c r="AB46" s="49"/>
      <c r="AC46" s="76"/>
      <c r="AD46" s="49">
        <v>25</v>
      </c>
      <c r="AE46" s="49">
        <v>85</v>
      </c>
      <c r="AF46" s="200"/>
      <c r="AG46" s="201"/>
      <c r="AH46" s="201"/>
      <c r="AI46" s="201"/>
      <c r="AJ46" s="201"/>
      <c r="AK46" s="202"/>
    </row>
    <row r="47" spans="1:37" ht="12.75" customHeight="1">
      <c r="A47" s="68">
        <v>43272</v>
      </c>
      <c r="B47" s="4">
        <v>12</v>
      </c>
      <c r="C47" s="4">
        <v>2</v>
      </c>
      <c r="D47" s="34">
        <f t="shared" si="5"/>
        <v>243.82</v>
      </c>
      <c r="E47" s="37">
        <v>2</v>
      </c>
      <c r="F47" s="37">
        <v>0</v>
      </c>
      <c r="G47" s="34">
        <f t="shared" si="6"/>
        <v>40.08</v>
      </c>
      <c r="H47" s="37">
        <v>3</v>
      </c>
      <c r="I47" s="37">
        <v>1</v>
      </c>
      <c r="J47" s="34">
        <f t="shared" si="7"/>
        <v>61.79</v>
      </c>
      <c r="K47" s="4">
        <v>9</v>
      </c>
      <c r="L47" s="4">
        <v>0</v>
      </c>
      <c r="M47" s="3">
        <f t="shared" si="8"/>
        <v>180.35999999999999</v>
      </c>
      <c r="N47" s="3">
        <f t="shared" si="4"/>
        <v>345.69</v>
      </c>
      <c r="O47" s="60">
        <v>61.79</v>
      </c>
      <c r="P47" s="61">
        <v>16.7</v>
      </c>
      <c r="Q47" s="49">
        <v>93</v>
      </c>
      <c r="R47" s="71"/>
      <c r="S47" s="49"/>
      <c r="T47" s="78"/>
      <c r="U47" s="78"/>
      <c r="V47" s="78"/>
      <c r="W47" s="78"/>
      <c r="X47" s="78"/>
      <c r="Y47" s="49"/>
      <c r="Z47" s="49"/>
      <c r="AA47" s="49"/>
      <c r="AB47" s="49"/>
      <c r="AC47" s="76"/>
      <c r="AD47" s="49">
        <v>25</v>
      </c>
      <c r="AE47" s="49">
        <v>85</v>
      </c>
      <c r="AF47" s="200"/>
      <c r="AG47" s="201"/>
      <c r="AH47" s="201"/>
      <c r="AI47" s="201"/>
      <c r="AJ47" s="201"/>
      <c r="AK47" s="202"/>
    </row>
    <row r="48" spans="1:37" ht="12.75" customHeight="1">
      <c r="A48" s="68">
        <v>43273</v>
      </c>
      <c r="B48" s="4">
        <v>14</v>
      </c>
      <c r="C48" s="4">
        <v>7</v>
      </c>
      <c r="D48" s="34">
        <f t="shared" si="5"/>
        <v>292.25</v>
      </c>
      <c r="E48" s="37">
        <v>2</v>
      </c>
      <c r="F48" s="37">
        <v>0</v>
      </c>
      <c r="G48" s="34">
        <f t="shared" si="6"/>
        <v>40.08</v>
      </c>
      <c r="H48" s="37">
        <v>3</v>
      </c>
      <c r="I48" s="37">
        <v>1</v>
      </c>
      <c r="J48" s="34">
        <f t="shared" si="7"/>
        <v>61.79</v>
      </c>
      <c r="K48" s="4">
        <v>9</v>
      </c>
      <c r="L48" s="4">
        <v>9</v>
      </c>
      <c r="M48" s="3">
        <f t="shared" si="8"/>
        <v>195.39</v>
      </c>
      <c r="N48" s="3">
        <f t="shared" si="4"/>
        <v>394.12</v>
      </c>
      <c r="O48" s="60">
        <v>48.43</v>
      </c>
      <c r="P48" s="61">
        <v>15.03</v>
      </c>
      <c r="Q48" s="49">
        <v>30</v>
      </c>
      <c r="R48" s="71"/>
      <c r="S48" s="49"/>
      <c r="T48" s="78"/>
      <c r="U48" s="78"/>
      <c r="V48" s="78"/>
      <c r="W48" s="78"/>
      <c r="X48" s="78"/>
      <c r="Y48" s="49"/>
      <c r="Z48" s="49"/>
      <c r="AA48" s="49"/>
      <c r="AB48" s="49"/>
      <c r="AC48" s="76"/>
      <c r="AD48" s="49">
        <v>25</v>
      </c>
      <c r="AE48" s="49">
        <v>85</v>
      </c>
      <c r="AF48" s="200"/>
      <c r="AG48" s="201"/>
      <c r="AH48" s="201"/>
      <c r="AI48" s="201"/>
      <c r="AJ48" s="201"/>
      <c r="AK48" s="202"/>
    </row>
    <row r="49" spans="1:37" ht="12.75" customHeight="1">
      <c r="A49" s="68">
        <v>43274</v>
      </c>
      <c r="B49" s="4">
        <v>5</v>
      </c>
      <c r="C49" s="4">
        <v>5</v>
      </c>
      <c r="D49" s="34">
        <f t="shared" si="5"/>
        <v>108.55</v>
      </c>
      <c r="E49" s="37">
        <v>5</v>
      </c>
      <c r="F49" s="37">
        <v>9</v>
      </c>
      <c r="G49" s="34">
        <f t="shared" si="6"/>
        <v>115.22999999999999</v>
      </c>
      <c r="H49" s="37">
        <v>3</v>
      </c>
      <c r="I49" s="37">
        <v>1</v>
      </c>
      <c r="J49" s="34">
        <f t="shared" si="7"/>
        <v>61.79</v>
      </c>
      <c r="K49" s="4">
        <v>4</v>
      </c>
      <c r="L49" s="4">
        <v>0</v>
      </c>
      <c r="M49" s="3">
        <f t="shared" si="8"/>
        <v>80.16</v>
      </c>
      <c r="N49" s="3">
        <f t="shared" si="4"/>
        <v>285.57</v>
      </c>
      <c r="O49" s="60">
        <v>75.150000000000006</v>
      </c>
      <c r="P49" s="61">
        <v>16.7</v>
      </c>
      <c r="Q49" s="49">
        <v>90</v>
      </c>
      <c r="R49" s="71">
        <v>43274</v>
      </c>
      <c r="S49" s="49">
        <v>12576897</v>
      </c>
      <c r="T49" s="78">
        <v>13</v>
      </c>
      <c r="U49" s="78">
        <v>11</v>
      </c>
      <c r="V49" s="78">
        <v>5</v>
      </c>
      <c r="W49" s="78">
        <v>5</v>
      </c>
      <c r="X49" s="78">
        <v>170</v>
      </c>
      <c r="Y49" s="49">
        <v>400280</v>
      </c>
      <c r="Z49" s="49">
        <v>140</v>
      </c>
      <c r="AA49" s="49"/>
      <c r="AB49" s="49"/>
      <c r="AC49" s="76"/>
      <c r="AD49" s="49">
        <v>25</v>
      </c>
      <c r="AE49" s="49">
        <v>85</v>
      </c>
      <c r="AF49" s="200"/>
      <c r="AG49" s="201"/>
      <c r="AH49" s="201"/>
      <c r="AI49" s="201"/>
      <c r="AJ49" s="201"/>
      <c r="AK49" s="202"/>
    </row>
    <row r="50" spans="1:37" ht="12.75" customHeight="1">
      <c r="A50" s="68">
        <v>43275</v>
      </c>
      <c r="B50" s="4">
        <v>5</v>
      </c>
      <c r="C50" s="4">
        <v>5</v>
      </c>
      <c r="D50" s="34">
        <f t="shared" si="5"/>
        <v>108.55</v>
      </c>
      <c r="E50" s="37">
        <v>8</v>
      </c>
      <c r="F50" s="37">
        <v>7</v>
      </c>
      <c r="G50" s="34">
        <f t="shared" si="6"/>
        <v>172.01</v>
      </c>
      <c r="H50" s="37">
        <v>3</v>
      </c>
      <c r="I50" s="37">
        <v>1</v>
      </c>
      <c r="J50" s="34">
        <f t="shared" si="7"/>
        <v>61.79</v>
      </c>
      <c r="K50" s="4">
        <v>5</v>
      </c>
      <c r="L50" s="4">
        <v>1</v>
      </c>
      <c r="M50" s="3">
        <f t="shared" si="8"/>
        <v>101.86999999999999</v>
      </c>
      <c r="N50" s="3">
        <f t="shared" si="4"/>
        <v>342.35</v>
      </c>
      <c r="O50" s="60">
        <v>56.78</v>
      </c>
      <c r="P50" s="61">
        <v>21.71</v>
      </c>
      <c r="Q50" s="49">
        <v>88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25</v>
      </c>
      <c r="AE50" s="49">
        <v>75</v>
      </c>
      <c r="AF50" s="200"/>
      <c r="AG50" s="201"/>
      <c r="AH50" s="201"/>
      <c r="AI50" s="201"/>
      <c r="AJ50" s="201"/>
      <c r="AK50" s="202"/>
    </row>
    <row r="51" spans="1:37" ht="12.75" customHeight="1">
      <c r="A51" s="68">
        <v>43276</v>
      </c>
      <c r="B51" s="4">
        <v>5</v>
      </c>
      <c r="C51" s="4">
        <v>5</v>
      </c>
      <c r="D51" s="34">
        <f t="shared" si="5"/>
        <v>108.55</v>
      </c>
      <c r="E51" s="37">
        <v>11</v>
      </c>
      <c r="F51" s="37">
        <v>6</v>
      </c>
      <c r="G51" s="34">
        <f t="shared" si="6"/>
        <v>230.45999999999998</v>
      </c>
      <c r="H51" s="37">
        <v>3</v>
      </c>
      <c r="I51" s="37">
        <v>1</v>
      </c>
      <c r="J51" s="34">
        <f t="shared" si="7"/>
        <v>61.79</v>
      </c>
      <c r="K51" s="4">
        <v>6</v>
      </c>
      <c r="L51" s="4">
        <v>0</v>
      </c>
      <c r="M51" s="3">
        <f t="shared" si="8"/>
        <v>120.24</v>
      </c>
      <c r="N51" s="3">
        <f t="shared" si="4"/>
        <v>400.8</v>
      </c>
      <c r="O51" s="60">
        <v>58.45</v>
      </c>
      <c r="P51" s="61">
        <v>18.37</v>
      </c>
      <c r="Q51" s="49">
        <v>86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75</v>
      </c>
      <c r="AF51" s="200"/>
      <c r="AG51" s="201"/>
      <c r="AH51" s="201"/>
      <c r="AI51" s="201"/>
      <c r="AJ51" s="201"/>
      <c r="AK51" s="202"/>
    </row>
    <row r="52" spans="1:37" ht="12.75" customHeight="1">
      <c r="A52" s="68">
        <v>43277</v>
      </c>
      <c r="B52" s="4">
        <v>8</v>
      </c>
      <c r="C52" s="4">
        <v>4</v>
      </c>
      <c r="D52" s="34">
        <f t="shared" ref="D52:D57" si="9">(B52*12+C52)*1.67</f>
        <v>167</v>
      </c>
      <c r="E52" s="37">
        <v>3</v>
      </c>
      <c r="F52" s="37">
        <v>1</v>
      </c>
      <c r="G52" s="34">
        <f t="shared" si="6"/>
        <v>61.79</v>
      </c>
      <c r="H52" s="37">
        <v>3</v>
      </c>
      <c r="I52" s="37">
        <v>1</v>
      </c>
      <c r="J52" s="34">
        <f t="shared" si="7"/>
        <v>61.79</v>
      </c>
      <c r="K52" s="4">
        <v>6</v>
      </c>
      <c r="L52" s="4">
        <v>10</v>
      </c>
      <c r="M52" s="3">
        <f t="shared" si="8"/>
        <v>136.94</v>
      </c>
      <c r="N52" s="3">
        <f t="shared" si="4"/>
        <v>290.58</v>
      </c>
      <c r="O52" s="60">
        <v>58.45</v>
      </c>
      <c r="P52" s="61">
        <v>16.7</v>
      </c>
      <c r="Q52" s="49">
        <v>83</v>
      </c>
      <c r="R52" s="71">
        <v>43277</v>
      </c>
      <c r="S52" s="49">
        <v>12580292</v>
      </c>
      <c r="T52" s="78">
        <v>11</v>
      </c>
      <c r="U52" s="78">
        <v>6</v>
      </c>
      <c r="V52" s="78">
        <v>3</v>
      </c>
      <c r="W52" s="78">
        <v>0</v>
      </c>
      <c r="X52" s="78">
        <v>170</v>
      </c>
      <c r="Y52" s="49"/>
      <c r="Z52" s="49"/>
      <c r="AA52" s="49"/>
      <c r="AB52" s="49"/>
      <c r="AC52" s="76"/>
      <c r="AD52" s="49">
        <v>25</v>
      </c>
      <c r="AE52" s="49">
        <v>75</v>
      </c>
      <c r="AF52" s="200"/>
      <c r="AG52" s="201"/>
      <c r="AH52" s="201"/>
      <c r="AI52" s="201"/>
      <c r="AJ52" s="201"/>
      <c r="AK52" s="202"/>
    </row>
    <row r="53" spans="1:37" ht="12.75" customHeight="1">
      <c r="A53" s="68">
        <v>43278</v>
      </c>
      <c r="B53" s="4">
        <v>11</v>
      </c>
      <c r="C53" s="4">
        <v>0</v>
      </c>
      <c r="D53" s="34">
        <f t="shared" si="9"/>
        <v>220.44</v>
      </c>
      <c r="E53" s="37">
        <v>3</v>
      </c>
      <c r="F53" s="37">
        <v>1</v>
      </c>
      <c r="G53" s="34">
        <f t="shared" si="6"/>
        <v>61.79</v>
      </c>
      <c r="H53" s="37">
        <v>3</v>
      </c>
      <c r="I53" s="37">
        <v>1</v>
      </c>
      <c r="J53" s="34">
        <f t="shared" si="7"/>
        <v>61.79</v>
      </c>
      <c r="K53" s="4">
        <v>7</v>
      </c>
      <c r="L53" s="4">
        <v>10</v>
      </c>
      <c r="M53" s="3">
        <f t="shared" si="8"/>
        <v>156.97999999999999</v>
      </c>
      <c r="N53" s="3">
        <f t="shared" si="4"/>
        <v>344.02000000000004</v>
      </c>
      <c r="O53" s="60">
        <v>53.44</v>
      </c>
      <c r="P53" s="61">
        <v>20.04</v>
      </c>
      <c r="Q53" s="49">
        <v>81</v>
      </c>
      <c r="R53" s="71"/>
      <c r="S53" s="49"/>
      <c r="T53" s="78"/>
      <c r="U53" s="78"/>
      <c r="V53" s="78"/>
      <c r="W53" s="78"/>
      <c r="X53" s="78"/>
      <c r="Y53" s="49"/>
      <c r="Z53" s="49"/>
      <c r="AA53" s="49"/>
      <c r="AB53" s="49"/>
      <c r="AC53" s="76"/>
      <c r="AD53" s="49">
        <v>25</v>
      </c>
      <c r="AE53" s="49">
        <v>75</v>
      </c>
      <c r="AF53" s="200"/>
      <c r="AG53" s="201"/>
      <c r="AH53" s="201"/>
      <c r="AI53" s="201"/>
      <c r="AJ53" s="201"/>
      <c r="AK53" s="202"/>
    </row>
    <row r="54" spans="1:37" ht="12.75" customHeight="1">
      <c r="A54" s="68">
        <v>43279</v>
      </c>
      <c r="B54" s="4">
        <v>11</v>
      </c>
      <c r="C54" s="4">
        <v>0</v>
      </c>
      <c r="D54" s="34">
        <f t="shared" si="9"/>
        <v>220.44</v>
      </c>
      <c r="E54" s="37">
        <v>4</v>
      </c>
      <c r="F54" s="37">
        <v>3</v>
      </c>
      <c r="G54" s="34">
        <f t="shared" si="6"/>
        <v>85.17</v>
      </c>
      <c r="H54" s="37">
        <v>3</v>
      </c>
      <c r="I54" s="37">
        <v>1</v>
      </c>
      <c r="J54" s="34">
        <f t="shared" si="7"/>
        <v>61.79</v>
      </c>
      <c r="K54" s="4">
        <v>8</v>
      </c>
      <c r="L54" s="4">
        <v>5</v>
      </c>
      <c r="M54" s="3">
        <f t="shared" si="8"/>
        <v>168.67</v>
      </c>
      <c r="N54" s="3">
        <f t="shared" si="4"/>
        <v>367.40000000000003</v>
      </c>
      <c r="O54" s="60">
        <v>23.38</v>
      </c>
      <c r="P54" s="61">
        <v>11.69</v>
      </c>
      <c r="Q54" s="49">
        <v>63</v>
      </c>
      <c r="R54" s="71"/>
      <c r="S54" s="49"/>
      <c r="T54" s="78"/>
      <c r="U54" s="78"/>
      <c r="V54" s="78"/>
      <c r="W54" s="78"/>
      <c r="X54" s="78"/>
      <c r="Y54" s="49"/>
      <c r="Z54" s="49"/>
      <c r="AA54" s="49"/>
      <c r="AB54" s="49"/>
      <c r="AC54" s="76"/>
      <c r="AD54" s="49">
        <v>20</v>
      </c>
      <c r="AE54" s="49">
        <v>50</v>
      </c>
      <c r="AF54" s="200" t="s">
        <v>106</v>
      </c>
      <c r="AG54" s="201"/>
      <c r="AH54" s="201"/>
      <c r="AI54" s="201"/>
      <c r="AJ54" s="201"/>
      <c r="AK54" s="202"/>
    </row>
    <row r="55" spans="1:37" ht="12.75" customHeight="1">
      <c r="A55" s="68">
        <v>43280</v>
      </c>
      <c r="B55" s="4">
        <v>11</v>
      </c>
      <c r="C55" s="4">
        <v>0</v>
      </c>
      <c r="D55" s="34">
        <f t="shared" si="9"/>
        <v>220.44</v>
      </c>
      <c r="E55" s="37">
        <v>8</v>
      </c>
      <c r="F55" s="37">
        <v>5</v>
      </c>
      <c r="G55" s="34">
        <f t="shared" si="6"/>
        <v>168.67</v>
      </c>
      <c r="H55" s="37">
        <v>3</v>
      </c>
      <c r="I55" s="37">
        <v>1</v>
      </c>
      <c r="J55" s="34">
        <f t="shared" si="7"/>
        <v>61.79</v>
      </c>
      <c r="K55" s="4">
        <v>10</v>
      </c>
      <c r="L55" s="4">
        <v>4</v>
      </c>
      <c r="M55" s="3">
        <f t="shared" si="8"/>
        <v>207.07999999999998</v>
      </c>
      <c r="N55" s="3">
        <f t="shared" si="4"/>
        <v>450.90000000000003</v>
      </c>
      <c r="O55" s="60">
        <v>83.5</v>
      </c>
      <c r="P55" s="61">
        <v>38.409999999999997</v>
      </c>
      <c r="Q55" s="49">
        <v>62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75</v>
      </c>
      <c r="AF55" s="200"/>
      <c r="AG55" s="201"/>
      <c r="AH55" s="201"/>
      <c r="AI55" s="201"/>
      <c r="AJ55" s="201"/>
      <c r="AK55" s="202"/>
    </row>
    <row r="56" spans="1:37" ht="12.75" customHeight="1">
      <c r="A56" s="68">
        <v>43281</v>
      </c>
      <c r="B56" s="4">
        <v>2</v>
      </c>
      <c r="C56" s="4">
        <v>3</v>
      </c>
      <c r="D56" s="34">
        <f t="shared" si="9"/>
        <v>45.089999999999996</v>
      </c>
      <c r="E56" s="37">
        <v>11</v>
      </c>
      <c r="F56" s="37">
        <v>5</v>
      </c>
      <c r="G56" s="34">
        <f t="shared" si="6"/>
        <v>228.79</v>
      </c>
      <c r="H56" s="37">
        <v>3</v>
      </c>
      <c r="I56" s="37">
        <v>1</v>
      </c>
      <c r="J56" s="34">
        <f t="shared" si="7"/>
        <v>61.79</v>
      </c>
      <c r="K56" s="4">
        <v>11</v>
      </c>
      <c r="L56" s="4">
        <v>5</v>
      </c>
      <c r="M56" s="3">
        <f t="shared" si="8"/>
        <v>228.79</v>
      </c>
      <c r="N56" s="3">
        <f t="shared" si="4"/>
        <v>335.67</v>
      </c>
      <c r="O56" s="60">
        <v>60.12</v>
      </c>
      <c r="P56" s="61">
        <v>21.71</v>
      </c>
      <c r="Q56" s="49">
        <v>87</v>
      </c>
      <c r="R56" s="71">
        <v>43281</v>
      </c>
      <c r="S56" s="63">
        <v>12582966</v>
      </c>
      <c r="T56" s="78">
        <v>11</v>
      </c>
      <c r="U56" s="78">
        <v>0</v>
      </c>
      <c r="V56" s="78">
        <v>2</v>
      </c>
      <c r="W56" s="78">
        <v>3</v>
      </c>
      <c r="X56" s="78">
        <v>175</v>
      </c>
      <c r="Y56" s="101"/>
      <c r="Z56" s="70"/>
      <c r="AA56" s="49"/>
      <c r="AB56" s="49"/>
      <c r="AC56" s="52"/>
      <c r="AD56" s="49">
        <v>25</v>
      </c>
      <c r="AE56" s="49">
        <v>75</v>
      </c>
      <c r="AF56" s="200"/>
      <c r="AG56" s="201"/>
      <c r="AH56" s="201"/>
      <c r="AI56" s="201"/>
      <c r="AJ56" s="201"/>
      <c r="AK56" s="202"/>
    </row>
    <row r="57" spans="1:37" ht="12.75" customHeight="1">
      <c r="A57" s="68">
        <v>43282</v>
      </c>
      <c r="B57" s="92">
        <v>5</v>
      </c>
      <c r="C57" s="92">
        <v>3</v>
      </c>
      <c r="D57" s="34">
        <f t="shared" si="9"/>
        <v>105.21</v>
      </c>
      <c r="E57" s="93">
        <v>3</v>
      </c>
      <c r="F57" s="93">
        <v>0</v>
      </c>
      <c r="G57" s="34">
        <f t="shared" si="6"/>
        <v>60.12</v>
      </c>
      <c r="H57" s="93">
        <v>3</v>
      </c>
      <c r="I57" s="93">
        <v>1</v>
      </c>
      <c r="J57" s="34">
        <f t="shared" si="7"/>
        <v>61.79</v>
      </c>
      <c r="K57" s="92">
        <v>12</v>
      </c>
      <c r="L57" s="92">
        <v>6</v>
      </c>
      <c r="M57" s="94">
        <f t="shared" si="8"/>
        <v>250.5</v>
      </c>
      <c r="N57" s="94">
        <f t="shared" si="4"/>
        <v>227.11999999999998</v>
      </c>
      <c r="O57" s="60">
        <v>60.12</v>
      </c>
      <c r="P57" s="61">
        <v>21.71</v>
      </c>
      <c r="Q57" s="49">
        <v>88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75</v>
      </c>
      <c r="AF57" s="200"/>
      <c r="AG57" s="201"/>
      <c r="AH57" s="201"/>
      <c r="AI57" s="201"/>
      <c r="AJ57" s="201"/>
      <c r="AK57" s="202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1790.24</v>
      </c>
      <c r="P59" s="46">
        <f>SUM(P28:P58)</f>
        <v>547.76</v>
      </c>
      <c r="Q59" s="47">
        <f>SUM(Q28:Q58)</f>
        <v>2941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30" zoomScale="90" zoomScaleNormal="90" workbookViewId="0">
      <selection activeCell="C9" sqref="C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8" width="3.625" style="1" customWidth="1"/>
    <col min="9" max="10" width="6.625" style="1" customWidth="1"/>
    <col min="11" max="12" width="3.625" style="1" customWidth="1"/>
    <col min="13" max="13" width="5.625" style="1" customWidth="1"/>
    <col min="14" max="14" width="8.375" style="1" customWidth="1"/>
    <col min="15" max="15" width="7.25" style="1" customWidth="1"/>
    <col min="16" max="16" width="7" style="1" customWidth="1"/>
    <col min="17" max="17" width="6.5" style="1" customWidth="1"/>
    <col min="18" max="18" width="11.625" style="1" customWidth="1"/>
    <col min="19" max="19" width="8.875" style="1" customWidth="1"/>
    <col min="20" max="20" width="4.25" style="1" customWidth="1"/>
    <col min="21" max="21" width="4.875" style="1" customWidth="1"/>
    <col min="22" max="22" width="2.875" style="1" customWidth="1"/>
    <col min="23" max="23" width="5.125" style="1" customWidth="1"/>
    <col min="24" max="24" width="6.75" style="1" customWidth="1"/>
    <col min="25" max="25" width="12.75" style="1" customWidth="1"/>
    <col min="26" max="27" width="7.125" style="1" customWidth="1"/>
    <col min="28" max="28" width="4.25" style="1" customWidth="1"/>
    <col min="29" max="29" width="5.75" style="1" customWidth="1"/>
    <col min="30" max="30" width="4.75" style="1" customWidth="1"/>
    <col min="31" max="31" width="5.25" style="1" customWidth="1"/>
    <col min="32" max="33" width="3.125" style="1" customWidth="1"/>
    <col min="34" max="35" width="3.75" style="1" customWidth="1"/>
    <col min="36" max="36" width="4.375" style="1" customWidth="1"/>
    <col min="37" max="37" width="164.625" style="1" customWidth="1"/>
    <col min="38" max="16384" width="10.25" style="1"/>
  </cols>
  <sheetData>
    <row r="1" spans="1:37" ht="12.75" customHeight="1">
      <c r="A1" s="5" t="s">
        <v>65</v>
      </c>
      <c r="B1" s="5"/>
      <c r="C1" s="5"/>
      <c r="D1" s="5"/>
      <c r="E1" s="5"/>
      <c r="F1" s="5"/>
      <c r="G1" s="6"/>
      <c r="H1" s="5"/>
      <c r="I1" s="5"/>
      <c r="J1" s="6"/>
      <c r="K1" s="6"/>
      <c r="L1" s="6"/>
      <c r="M1" s="6"/>
      <c r="N1" s="6"/>
      <c r="O1" s="6"/>
      <c r="P1" s="6" t="s">
        <v>0</v>
      </c>
      <c r="Q1" s="6"/>
      <c r="R1" s="6"/>
      <c r="S1" s="6"/>
      <c r="T1" s="6"/>
      <c r="U1" s="6"/>
      <c r="V1" s="6"/>
      <c r="W1" s="6"/>
      <c r="X1" s="7"/>
      <c r="Y1" s="5"/>
      <c r="Z1" s="5"/>
      <c r="AA1" s="5"/>
      <c r="AB1" s="5"/>
      <c r="AC1" s="5"/>
      <c r="AD1" s="5"/>
      <c r="AE1" s="5"/>
      <c r="AF1" s="5"/>
      <c r="AG1" s="5"/>
      <c r="AH1" s="8"/>
      <c r="AI1" s="8"/>
      <c r="AJ1" s="8"/>
      <c r="AK1" s="5"/>
    </row>
    <row r="2" spans="1:37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8" customHeight="1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2"/>
      <c r="AK3" s="9"/>
    </row>
    <row r="4" spans="1:37" ht="12.75" customHeight="1">
      <c r="A4" s="153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5"/>
      <c r="AK4" s="9"/>
    </row>
    <row r="5" spans="1:37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12.75" customHeight="1">
      <c r="A6" s="9" t="s">
        <v>3</v>
      </c>
      <c r="B6" s="156" t="s">
        <v>92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9"/>
      <c r="N6" s="9" t="s">
        <v>4</v>
      </c>
      <c r="O6" s="24" t="s">
        <v>77</v>
      </c>
      <c r="P6" s="157"/>
      <c r="Q6" s="157"/>
      <c r="R6" s="157"/>
      <c r="S6" s="24" t="s">
        <v>5</v>
      </c>
      <c r="T6" s="24"/>
      <c r="U6" s="24"/>
      <c r="V6" s="24"/>
      <c r="W6" s="24"/>
      <c r="X6" s="158" t="s">
        <v>6</v>
      </c>
      <c r="Y6" s="15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59" t="s">
        <v>7</v>
      </c>
      <c r="AE7" s="159"/>
      <c r="AF7" s="159"/>
      <c r="AG7" s="159"/>
      <c r="AH7" s="160"/>
      <c r="AI7" s="160"/>
      <c r="AJ7" s="160"/>
      <c r="AK7" s="9"/>
    </row>
    <row r="8" spans="1:37" ht="12.75" customHeight="1">
      <c r="A8" s="9" t="s">
        <v>8</v>
      </c>
      <c r="B8" s="9"/>
      <c r="C8" s="161" t="s">
        <v>70</v>
      </c>
      <c r="D8" s="161"/>
      <c r="E8" s="161"/>
      <c r="F8" s="161"/>
      <c r="G8" s="9" t="s">
        <v>9</v>
      </c>
      <c r="H8" s="9"/>
      <c r="I8" s="9"/>
      <c r="J8" s="9" t="s">
        <v>9</v>
      </c>
      <c r="K8" s="161">
        <v>2018</v>
      </c>
      <c r="L8" s="161"/>
      <c r="M8" s="9"/>
      <c r="N8" s="9" t="s">
        <v>10</v>
      </c>
      <c r="O8" s="50" t="s">
        <v>78</v>
      </c>
      <c r="P8" s="24"/>
      <c r="Q8" s="50"/>
      <c r="R8" s="24"/>
      <c r="S8" s="24"/>
      <c r="T8" s="24"/>
      <c r="U8" s="24"/>
      <c r="V8" s="24"/>
      <c r="W8" s="24"/>
      <c r="X8" s="24"/>
      <c r="Y8" s="24"/>
      <c r="Z8" s="9"/>
      <c r="AA8" s="9"/>
      <c r="AB8" s="9"/>
      <c r="AC8" s="11" t="s">
        <v>11</v>
      </c>
      <c r="AD8" s="159" t="s">
        <v>12</v>
      </c>
      <c r="AE8" s="159"/>
      <c r="AF8" s="159"/>
      <c r="AG8" s="159"/>
      <c r="AH8" s="162"/>
      <c r="AI8" s="163"/>
      <c r="AJ8" s="163"/>
      <c r="AK8" s="9"/>
    </row>
    <row r="9" spans="1:37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1" t="s">
        <v>13</v>
      </c>
      <c r="AD9" s="159" t="s">
        <v>14</v>
      </c>
      <c r="AE9" s="159"/>
      <c r="AF9" s="159"/>
      <c r="AG9" s="159"/>
      <c r="AH9" s="163"/>
      <c r="AI9" s="163"/>
      <c r="AJ9" s="163"/>
      <c r="AK9" s="9"/>
    </row>
    <row r="10" spans="1:37" ht="12.75" customHeight="1">
      <c r="A10" s="9" t="s">
        <v>15</v>
      </c>
      <c r="B10" s="9"/>
      <c r="C10" s="164" t="s">
        <v>52</v>
      </c>
      <c r="D10" s="164"/>
      <c r="E10" s="164"/>
      <c r="F10" s="164"/>
      <c r="G10" s="164"/>
      <c r="H10" s="164"/>
      <c r="I10" s="164"/>
      <c r="J10" s="164"/>
      <c r="K10" s="164"/>
      <c r="L10" s="164"/>
      <c r="M10" s="9"/>
      <c r="N10" s="67" t="s">
        <v>64</v>
      </c>
      <c r="O10" s="41"/>
      <c r="P10" s="41"/>
      <c r="Q10" s="160"/>
      <c r="R10" s="160"/>
      <c r="S10" s="41" t="s">
        <v>16</v>
      </c>
      <c r="T10" s="165"/>
      <c r="U10" s="166"/>
      <c r="V10" s="166"/>
      <c r="W10" s="166"/>
      <c r="X10" s="166"/>
      <c r="Y10" s="166"/>
      <c r="Z10" s="9"/>
      <c r="AA10" s="9"/>
      <c r="AB10" s="9"/>
      <c r="AC10" s="11" t="s">
        <v>17</v>
      </c>
      <c r="AD10" s="159" t="s">
        <v>18</v>
      </c>
      <c r="AE10" s="159"/>
      <c r="AF10" s="159"/>
      <c r="AG10" s="159"/>
      <c r="AH10" s="163"/>
      <c r="AI10" s="163"/>
      <c r="AJ10" s="163"/>
      <c r="AK10" s="9"/>
    </row>
    <row r="11" spans="1:37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9"/>
      <c r="AA11" s="9"/>
      <c r="AB11" s="9"/>
      <c r="AC11" s="11" t="s">
        <v>13</v>
      </c>
      <c r="AD11" s="167" t="s">
        <v>19</v>
      </c>
      <c r="AE11" s="167"/>
      <c r="AF11" s="167"/>
      <c r="AG11" s="167"/>
      <c r="AH11" s="162"/>
      <c r="AI11" s="163"/>
      <c r="AJ11" s="163"/>
      <c r="AK11" s="9"/>
    </row>
    <row r="12" spans="1:37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2.75" customHeight="1">
      <c r="A14" s="19"/>
      <c r="B14" s="168" t="s">
        <v>20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70"/>
      <c r="N14" s="18" t="s">
        <v>21</v>
      </c>
      <c r="O14" s="174" t="s">
        <v>22</v>
      </c>
      <c r="P14" s="174"/>
      <c r="Q14" s="174"/>
      <c r="R14" s="175" t="s">
        <v>23</v>
      </c>
      <c r="S14" s="176"/>
      <c r="T14" s="176"/>
      <c r="U14" s="176"/>
      <c r="V14" s="176"/>
      <c r="W14" s="176"/>
      <c r="X14" s="177"/>
      <c r="Y14" s="181" t="s">
        <v>24</v>
      </c>
      <c r="Z14" s="182"/>
      <c r="AA14" s="51"/>
      <c r="AB14" s="183" t="s">
        <v>55</v>
      </c>
      <c r="AC14" s="184"/>
      <c r="AD14" s="185" t="s">
        <v>25</v>
      </c>
      <c r="AE14" s="185"/>
      <c r="AF14" s="35"/>
      <c r="AG14" s="16"/>
      <c r="AH14" s="16"/>
      <c r="AI14" s="16"/>
      <c r="AJ14" s="16"/>
      <c r="AK14" s="29"/>
    </row>
    <row r="15" spans="1:37" ht="5.25" customHeight="1">
      <c r="A15" s="20"/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3"/>
      <c r="N15" s="20"/>
      <c r="O15" s="21"/>
      <c r="P15" s="21"/>
      <c r="Q15" s="21"/>
      <c r="R15" s="178"/>
      <c r="S15" s="179"/>
      <c r="T15" s="179"/>
      <c r="U15" s="179"/>
      <c r="V15" s="179"/>
      <c r="W15" s="179"/>
      <c r="X15" s="180"/>
      <c r="Y15" s="23"/>
      <c r="Z15" s="25"/>
      <c r="AA15" s="24"/>
      <c r="AB15" s="23"/>
      <c r="AC15" s="24"/>
      <c r="AD15" s="26"/>
      <c r="AE15" s="26"/>
      <c r="AF15" s="23"/>
      <c r="AG15" s="24"/>
      <c r="AH15" s="24"/>
      <c r="AI15" s="24"/>
      <c r="AJ15" s="24"/>
      <c r="AK15" s="25"/>
    </row>
    <row r="16" spans="1:37" ht="4.5" customHeight="1">
      <c r="A16" s="21"/>
      <c r="B16" s="31"/>
      <c r="C16" s="9"/>
      <c r="D16" s="9"/>
      <c r="E16" s="30"/>
      <c r="F16" s="16"/>
      <c r="G16" s="29"/>
      <c r="H16" s="30"/>
      <c r="I16" s="16"/>
      <c r="J16" s="29"/>
      <c r="K16" s="9"/>
      <c r="L16" s="9"/>
      <c r="M16" s="9"/>
      <c r="N16" s="2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1"/>
      <c r="AG16" s="9"/>
      <c r="AH16" s="9"/>
      <c r="AI16" s="9"/>
      <c r="AJ16" s="9"/>
      <c r="AK16" s="32"/>
    </row>
    <row r="17" spans="1:37" ht="12.75" customHeight="1">
      <c r="A17" s="14" t="s">
        <v>26</v>
      </c>
      <c r="B17" s="186" t="s">
        <v>54</v>
      </c>
      <c r="C17" s="164"/>
      <c r="D17" s="164"/>
      <c r="E17" s="186" t="s">
        <v>54</v>
      </c>
      <c r="F17" s="164"/>
      <c r="G17" s="187"/>
      <c r="H17" s="186" t="s">
        <v>54</v>
      </c>
      <c r="I17" s="164"/>
      <c r="J17" s="187"/>
      <c r="K17" s="186" t="s">
        <v>53</v>
      </c>
      <c r="L17" s="164"/>
      <c r="M17" s="187"/>
      <c r="N17" s="20" t="s">
        <v>27</v>
      </c>
      <c r="O17" s="39"/>
      <c r="P17" s="39"/>
      <c r="Q17" s="39"/>
      <c r="R17" s="39"/>
      <c r="S17" s="39"/>
      <c r="T17" s="188" t="s">
        <v>61</v>
      </c>
      <c r="U17" s="189"/>
      <c r="V17" s="188" t="s">
        <v>62</v>
      </c>
      <c r="W17" s="189"/>
      <c r="X17" s="39"/>
      <c r="Y17" s="39"/>
      <c r="Z17" s="39"/>
      <c r="AA17" s="39"/>
      <c r="AB17" s="39"/>
      <c r="AC17" s="39"/>
      <c r="AD17" s="39"/>
      <c r="AE17" s="39"/>
      <c r="AF17" s="194" t="s">
        <v>28</v>
      </c>
      <c r="AG17" s="167"/>
      <c r="AH17" s="167"/>
      <c r="AI17" s="167"/>
      <c r="AJ17" s="167"/>
      <c r="AK17" s="195"/>
    </row>
    <row r="18" spans="1:37" ht="3" customHeight="1">
      <c r="A18" s="14"/>
      <c r="B18" s="31"/>
      <c r="C18" s="9"/>
      <c r="D18" s="9"/>
      <c r="E18" s="31"/>
      <c r="F18" s="9"/>
      <c r="G18" s="32"/>
      <c r="H18" s="31"/>
      <c r="I18" s="9"/>
      <c r="J18" s="32"/>
      <c r="K18" s="9"/>
      <c r="L18" s="9"/>
      <c r="M18" s="9"/>
      <c r="N18" s="20"/>
      <c r="O18" s="39"/>
      <c r="P18" s="39"/>
      <c r="Q18" s="39"/>
      <c r="R18" s="39"/>
      <c r="S18" s="39"/>
      <c r="T18" s="190"/>
      <c r="U18" s="191"/>
      <c r="V18" s="190"/>
      <c r="W18" s="191"/>
      <c r="X18" s="39"/>
      <c r="Y18" s="39"/>
      <c r="Z18" s="39"/>
      <c r="AA18" s="39"/>
      <c r="AB18" s="39"/>
      <c r="AC18" s="39"/>
      <c r="AD18" s="39"/>
      <c r="AE18" s="39"/>
      <c r="AF18" s="40"/>
      <c r="AG18" s="41"/>
      <c r="AH18" s="41"/>
      <c r="AI18" s="41"/>
      <c r="AJ18" s="41"/>
      <c r="AK18" s="42"/>
    </row>
    <row r="19" spans="1:37" ht="12.75" customHeight="1">
      <c r="A19" s="14" t="s">
        <v>29</v>
      </c>
      <c r="B19" s="186" t="s">
        <v>30</v>
      </c>
      <c r="C19" s="164"/>
      <c r="D19" s="164"/>
      <c r="E19" s="186" t="s">
        <v>30</v>
      </c>
      <c r="F19" s="164"/>
      <c r="G19" s="187"/>
      <c r="H19" s="186" t="s">
        <v>30</v>
      </c>
      <c r="I19" s="164"/>
      <c r="J19" s="187"/>
      <c r="K19" s="210" t="s">
        <v>76</v>
      </c>
      <c r="L19" s="196"/>
      <c r="M19" s="211"/>
      <c r="N19" s="20" t="s">
        <v>31</v>
      </c>
      <c r="O19" s="38" t="s">
        <v>32</v>
      </c>
      <c r="P19" s="38" t="s">
        <v>33</v>
      </c>
      <c r="Q19" s="38" t="s">
        <v>34</v>
      </c>
      <c r="R19" s="38" t="s">
        <v>35</v>
      </c>
      <c r="S19" s="38" t="s">
        <v>36</v>
      </c>
      <c r="T19" s="190"/>
      <c r="U19" s="191"/>
      <c r="V19" s="190"/>
      <c r="W19" s="191"/>
      <c r="X19" s="38" t="s">
        <v>37</v>
      </c>
      <c r="Y19" s="38" t="s">
        <v>36</v>
      </c>
      <c r="Z19" s="38" t="s">
        <v>37</v>
      </c>
      <c r="AA19" s="38" t="s">
        <v>59</v>
      </c>
      <c r="AB19" s="38" t="s">
        <v>56</v>
      </c>
      <c r="AC19" s="39" t="s">
        <v>56</v>
      </c>
      <c r="AD19" s="38" t="s">
        <v>38</v>
      </c>
      <c r="AE19" s="38" t="s">
        <v>39</v>
      </c>
      <c r="AF19" s="197" t="s">
        <v>48</v>
      </c>
      <c r="AG19" s="198"/>
      <c r="AH19" s="198"/>
      <c r="AI19" s="198"/>
      <c r="AJ19" s="198"/>
      <c r="AK19" s="199"/>
    </row>
    <row r="20" spans="1:37" ht="12.75" hidden="1" customHeight="1">
      <c r="A20" s="14"/>
      <c r="B20" s="31"/>
      <c r="C20" s="9"/>
      <c r="D20" s="9"/>
      <c r="E20" s="31"/>
      <c r="F20" s="9"/>
      <c r="G20" s="32"/>
      <c r="H20" s="31"/>
      <c r="I20" s="9"/>
      <c r="J20" s="32"/>
      <c r="K20" s="9"/>
      <c r="L20" s="9"/>
      <c r="M20" s="9"/>
      <c r="N20" s="21"/>
      <c r="O20" s="39"/>
      <c r="P20" s="39"/>
      <c r="Q20" s="39"/>
      <c r="R20" s="39"/>
      <c r="S20" s="38"/>
      <c r="T20" s="190"/>
      <c r="U20" s="191"/>
      <c r="V20" s="190"/>
      <c r="W20" s="191"/>
      <c r="X20" s="38"/>
      <c r="Y20" s="39"/>
      <c r="Z20" s="38"/>
      <c r="AA20" s="38"/>
      <c r="AB20" s="38"/>
      <c r="AC20" s="39"/>
      <c r="AD20" s="39"/>
      <c r="AE20" s="39"/>
      <c r="AF20" s="41"/>
      <c r="AG20" s="41"/>
      <c r="AH20" s="41"/>
      <c r="AI20" s="41"/>
      <c r="AJ20" s="41"/>
      <c r="AK20" s="55"/>
    </row>
    <row r="21" spans="1:37" ht="12" customHeight="1">
      <c r="A21" s="13"/>
      <c r="B21" s="69"/>
      <c r="C21" s="9">
        <v>1.67</v>
      </c>
      <c r="D21" s="12"/>
      <c r="E21" s="69"/>
      <c r="F21" s="9">
        <v>1.67</v>
      </c>
      <c r="G21" s="33"/>
      <c r="H21" s="69"/>
      <c r="I21" s="9">
        <v>1.67</v>
      </c>
      <c r="J21" s="33"/>
      <c r="K21" s="9"/>
      <c r="L21" s="9"/>
      <c r="M21" s="12"/>
      <c r="N21" s="54">
        <v>0</v>
      </c>
      <c r="O21" s="39"/>
      <c r="P21" s="39"/>
      <c r="Q21" s="39"/>
      <c r="R21" s="39"/>
      <c r="S21" s="38" t="s">
        <v>40</v>
      </c>
      <c r="T21" s="190"/>
      <c r="U21" s="191"/>
      <c r="V21" s="190"/>
      <c r="W21" s="191"/>
      <c r="X21" s="38" t="s">
        <v>32</v>
      </c>
      <c r="Y21" s="38" t="s">
        <v>40</v>
      </c>
      <c r="Z21" s="38" t="s">
        <v>33</v>
      </c>
      <c r="AA21" s="38" t="s">
        <v>60</v>
      </c>
      <c r="AB21" s="38" t="s">
        <v>57</v>
      </c>
      <c r="AC21" s="39" t="s">
        <v>58</v>
      </c>
      <c r="AD21" s="39"/>
      <c r="AE21" s="39"/>
      <c r="AF21" s="41"/>
      <c r="AG21" s="41"/>
      <c r="AH21" s="41"/>
      <c r="AI21" s="41"/>
      <c r="AJ21" s="41"/>
      <c r="AK21" s="42"/>
    </row>
    <row r="22" spans="1:37" ht="4.5" customHeight="1">
      <c r="A22" s="13"/>
      <c r="C22" s="9"/>
      <c r="D22" s="9"/>
      <c r="E22" s="31"/>
      <c r="F22" s="9"/>
      <c r="G22" s="32"/>
      <c r="H22" s="31"/>
      <c r="I22" s="9"/>
      <c r="J22" s="32"/>
      <c r="K22" s="9"/>
      <c r="L22" s="9"/>
      <c r="M22" s="9"/>
      <c r="N22" s="20"/>
      <c r="O22" s="39"/>
      <c r="P22" s="39"/>
      <c r="Q22" s="39"/>
      <c r="R22" s="39"/>
      <c r="S22" s="39"/>
      <c r="T22" s="190"/>
      <c r="U22" s="191"/>
      <c r="V22" s="190"/>
      <c r="W22" s="191"/>
      <c r="X22" s="39"/>
      <c r="Y22" s="39"/>
      <c r="Z22" s="39"/>
      <c r="AA22" s="39"/>
      <c r="AB22" s="39"/>
      <c r="AC22" s="39"/>
      <c r="AD22" s="39"/>
      <c r="AE22" s="39"/>
      <c r="AF22" s="41"/>
      <c r="AG22" s="41"/>
      <c r="AH22" s="41"/>
      <c r="AI22" s="41"/>
      <c r="AJ22" s="41"/>
      <c r="AK22" s="42"/>
    </row>
    <row r="23" spans="1:37" ht="3.75" customHeight="1">
      <c r="A23" s="27"/>
      <c r="B23" s="23"/>
      <c r="C23" s="24"/>
      <c r="D23" s="24"/>
      <c r="E23" s="23"/>
      <c r="F23" s="24"/>
      <c r="G23" s="25"/>
      <c r="H23" s="23"/>
      <c r="I23" s="24"/>
      <c r="J23" s="25"/>
      <c r="K23" s="24"/>
      <c r="L23" s="24"/>
      <c r="M23" s="25"/>
      <c r="N23" s="21"/>
      <c r="O23" s="39"/>
      <c r="P23" s="39"/>
      <c r="Q23" s="39"/>
      <c r="R23" s="39"/>
      <c r="S23" s="39"/>
      <c r="T23" s="192"/>
      <c r="U23" s="193"/>
      <c r="V23" s="192"/>
      <c r="W23" s="193"/>
      <c r="X23" s="39"/>
      <c r="Y23" s="39"/>
      <c r="Z23" s="39"/>
      <c r="AA23" s="39"/>
      <c r="AB23" s="39"/>
      <c r="AC23" s="39"/>
      <c r="AD23" s="39"/>
      <c r="AE23" s="39"/>
      <c r="AF23" s="41"/>
      <c r="AG23" s="41"/>
      <c r="AH23" s="41"/>
      <c r="AI23" s="41"/>
      <c r="AJ23" s="41"/>
      <c r="AK23" s="42"/>
    </row>
    <row r="24" spans="1:37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9"/>
      <c r="N24" s="21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41"/>
      <c r="AI24" s="41"/>
      <c r="AJ24" s="41"/>
      <c r="AK24" s="42"/>
    </row>
    <row r="25" spans="1:37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20" t="s">
        <v>43</v>
      </c>
      <c r="K25" s="38" t="s">
        <v>41</v>
      </c>
      <c r="L25" s="38" t="s">
        <v>42</v>
      </c>
      <c r="M25" s="10" t="s">
        <v>43</v>
      </c>
      <c r="N25" s="20" t="s">
        <v>43</v>
      </c>
      <c r="O25" s="38" t="s">
        <v>44</v>
      </c>
      <c r="P25" s="38" t="s">
        <v>44</v>
      </c>
      <c r="Q25" s="38" t="s">
        <v>45</v>
      </c>
      <c r="R25" s="38"/>
      <c r="S25" s="38"/>
      <c r="T25" s="38" t="s">
        <v>63</v>
      </c>
      <c r="U25" s="38" t="s">
        <v>42</v>
      </c>
      <c r="V25" s="38" t="s">
        <v>63</v>
      </c>
      <c r="W25" s="38" t="s">
        <v>42</v>
      </c>
      <c r="X25" s="38" t="s">
        <v>43</v>
      </c>
      <c r="Y25" s="38"/>
      <c r="Z25" s="38" t="s">
        <v>43</v>
      </c>
      <c r="AA25" s="38"/>
      <c r="AB25" s="38"/>
      <c r="AC25" s="43" t="s">
        <v>46</v>
      </c>
      <c r="AD25" s="38" t="s">
        <v>47</v>
      </c>
      <c r="AE25" s="38" t="s">
        <v>47</v>
      </c>
      <c r="AF25" s="104"/>
      <c r="AG25" s="104"/>
      <c r="AH25" s="104"/>
      <c r="AI25" s="104"/>
      <c r="AJ25" s="104"/>
      <c r="AK25" s="105"/>
    </row>
    <row r="26" spans="1:37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8"/>
      <c r="N26" s="22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7"/>
      <c r="AG26" s="58"/>
      <c r="AH26" s="58"/>
      <c r="AI26" s="58"/>
      <c r="AJ26" s="58"/>
      <c r="AK26" s="59"/>
    </row>
    <row r="27" spans="1:37" ht="12.75" customHeight="1">
      <c r="A27" s="68">
        <v>43282</v>
      </c>
      <c r="B27" s="4">
        <v>5</v>
      </c>
      <c r="C27" s="34">
        <v>3</v>
      </c>
      <c r="D27" s="4">
        <f>(B27*12+C27)*1.67</f>
        <v>105.21</v>
      </c>
      <c r="E27" s="4">
        <v>3</v>
      </c>
      <c r="F27" s="34">
        <v>0</v>
      </c>
      <c r="G27" s="48">
        <f>(E27*12+F27)*1.67</f>
        <v>60.12</v>
      </c>
      <c r="H27" s="4">
        <v>3</v>
      </c>
      <c r="I27" s="3">
        <v>1</v>
      </c>
      <c r="J27" s="3">
        <f>(H27*12+I27)*1.67</f>
        <v>61.79</v>
      </c>
      <c r="K27" s="52">
        <v>12</v>
      </c>
      <c r="L27" s="61">
        <v>6</v>
      </c>
      <c r="M27" s="49">
        <f>(K27*12+L27)*1.67</f>
        <v>250.5</v>
      </c>
      <c r="N27" s="103">
        <f>D27+G27+J27</f>
        <v>227.11999999999998</v>
      </c>
      <c r="O27" s="52"/>
      <c r="P27" s="77"/>
      <c r="Q27" s="77"/>
      <c r="R27" s="77"/>
      <c r="S27" s="77"/>
      <c r="T27" s="77"/>
      <c r="U27" s="52"/>
      <c r="V27" s="52"/>
      <c r="W27" s="52"/>
      <c r="X27" s="52"/>
      <c r="Y27" s="76"/>
      <c r="Z27" s="52"/>
      <c r="AA27" s="52"/>
      <c r="AB27" s="49"/>
      <c r="AC27" s="52"/>
      <c r="AD27" s="49">
        <v>25</v>
      </c>
      <c r="AE27" s="49">
        <v>75</v>
      </c>
      <c r="AF27" s="200"/>
      <c r="AG27" s="201"/>
      <c r="AH27" s="201"/>
      <c r="AI27" s="201"/>
      <c r="AJ27" s="201"/>
      <c r="AK27" s="202"/>
    </row>
    <row r="28" spans="1:37" ht="12.75" customHeight="1">
      <c r="A28" s="68">
        <v>43283</v>
      </c>
      <c r="B28" s="4">
        <v>8</v>
      </c>
      <c r="C28" s="4">
        <v>5</v>
      </c>
      <c r="D28" s="34">
        <f t="shared" ref="D28:D41" si="0">(B28*12+C28)*1.67</f>
        <v>168.67</v>
      </c>
      <c r="E28" s="4">
        <v>3</v>
      </c>
      <c r="F28" s="4">
        <v>0</v>
      </c>
      <c r="G28" s="34">
        <f t="shared" ref="G28:G41" si="1">(E28*12+F28)*1.67</f>
        <v>60.12</v>
      </c>
      <c r="H28" s="4">
        <v>3</v>
      </c>
      <c r="I28" s="4">
        <v>1</v>
      </c>
      <c r="J28" s="34">
        <f t="shared" ref="J28:J41" si="2">(H28*12+I28)*1.67</f>
        <v>61.79</v>
      </c>
      <c r="K28" s="48">
        <v>6</v>
      </c>
      <c r="L28" s="4">
        <v>7</v>
      </c>
      <c r="M28" s="3">
        <f t="shared" ref="M28:M41" si="3">(K28*12+L28)*1.67</f>
        <v>131.93</v>
      </c>
      <c r="N28" s="3">
        <f t="shared" ref="N28:N57" si="4">D28+G28+J28</f>
        <v>290.58</v>
      </c>
      <c r="O28" s="60">
        <v>63.46</v>
      </c>
      <c r="P28" s="61">
        <v>21.71</v>
      </c>
      <c r="Q28" s="49">
        <v>86</v>
      </c>
      <c r="R28" s="72"/>
      <c r="S28" s="52"/>
      <c r="T28" s="77"/>
      <c r="U28" s="77"/>
      <c r="V28" s="77"/>
      <c r="W28" s="77"/>
      <c r="X28" s="77"/>
      <c r="Y28" s="52">
        <v>40055</v>
      </c>
      <c r="Z28" s="52">
        <v>140</v>
      </c>
      <c r="AA28" s="52"/>
      <c r="AB28" s="52"/>
      <c r="AC28" s="76"/>
      <c r="AD28" s="52">
        <v>25</v>
      </c>
      <c r="AE28" s="52">
        <v>75</v>
      </c>
      <c r="AF28" s="200"/>
      <c r="AG28" s="201"/>
      <c r="AH28" s="201"/>
      <c r="AI28" s="201"/>
      <c r="AJ28" s="201"/>
      <c r="AK28" s="202"/>
    </row>
    <row r="29" spans="1:37" ht="12.75" customHeight="1">
      <c r="A29" s="68">
        <v>43284</v>
      </c>
      <c r="B29" s="36">
        <v>11</v>
      </c>
      <c r="C29" s="36">
        <v>4</v>
      </c>
      <c r="D29" s="34">
        <f t="shared" si="0"/>
        <v>227.12</v>
      </c>
      <c r="E29" s="37">
        <v>3</v>
      </c>
      <c r="F29" s="37">
        <v>0</v>
      </c>
      <c r="G29" s="34">
        <f t="shared" si="1"/>
        <v>60.12</v>
      </c>
      <c r="H29" s="37">
        <v>3</v>
      </c>
      <c r="I29" s="37">
        <v>1</v>
      </c>
      <c r="J29" s="34">
        <f t="shared" si="2"/>
        <v>61.79</v>
      </c>
      <c r="K29" s="4">
        <v>7</v>
      </c>
      <c r="L29" s="4">
        <v>7</v>
      </c>
      <c r="M29" s="3">
        <f t="shared" si="3"/>
        <v>151.97</v>
      </c>
      <c r="N29" s="3">
        <f t="shared" si="4"/>
        <v>349.03000000000003</v>
      </c>
      <c r="O29" s="60">
        <v>58.45</v>
      </c>
      <c r="P29" s="61">
        <v>20.04</v>
      </c>
      <c r="Q29" s="49">
        <v>83</v>
      </c>
      <c r="R29" s="71"/>
      <c r="S29" s="49"/>
      <c r="T29" s="78"/>
      <c r="U29" s="78"/>
      <c r="V29" s="78"/>
      <c r="W29" s="78"/>
      <c r="X29" s="78"/>
      <c r="Y29" s="49"/>
      <c r="Z29" s="49"/>
      <c r="AA29" s="49"/>
      <c r="AB29" s="52"/>
      <c r="AC29" s="76"/>
      <c r="AD29" s="49">
        <v>25</v>
      </c>
      <c r="AE29" s="49">
        <v>75</v>
      </c>
      <c r="AF29" s="200"/>
      <c r="AG29" s="201"/>
      <c r="AH29" s="201"/>
      <c r="AI29" s="201"/>
      <c r="AJ29" s="201"/>
      <c r="AK29" s="202"/>
    </row>
    <row r="30" spans="1:37" ht="12.75" customHeight="1">
      <c r="A30" s="68">
        <v>43285</v>
      </c>
      <c r="B30" s="36">
        <v>11</v>
      </c>
      <c r="C30" s="36">
        <v>4</v>
      </c>
      <c r="D30" s="34">
        <f t="shared" si="0"/>
        <v>227.12</v>
      </c>
      <c r="E30" s="37">
        <v>5</v>
      </c>
      <c r="F30" s="37">
        <v>9</v>
      </c>
      <c r="G30" s="34">
        <f t="shared" si="1"/>
        <v>115.22999999999999</v>
      </c>
      <c r="H30" s="37">
        <v>3</v>
      </c>
      <c r="I30" s="37">
        <v>1</v>
      </c>
      <c r="J30" s="34">
        <f t="shared" si="2"/>
        <v>61.79</v>
      </c>
      <c r="K30" s="4">
        <v>8</v>
      </c>
      <c r="L30" s="4">
        <v>6</v>
      </c>
      <c r="M30" s="3">
        <f t="shared" si="3"/>
        <v>170.34</v>
      </c>
      <c r="N30" s="3">
        <f t="shared" si="4"/>
        <v>404.14000000000004</v>
      </c>
      <c r="O30" s="60">
        <v>55.11</v>
      </c>
      <c r="P30" s="61">
        <v>18.37</v>
      </c>
      <c r="Q30" s="49">
        <v>82</v>
      </c>
      <c r="R30" s="73"/>
      <c r="S30" s="49"/>
      <c r="T30" s="78"/>
      <c r="U30" s="78"/>
      <c r="V30" s="78"/>
      <c r="W30" s="78"/>
      <c r="X30" s="78"/>
      <c r="Y30" s="70"/>
      <c r="Z30" s="49"/>
      <c r="AA30" s="49"/>
      <c r="AB30" s="52"/>
      <c r="AC30" s="76"/>
      <c r="AD30" s="49">
        <v>25</v>
      </c>
      <c r="AE30" s="49">
        <v>75</v>
      </c>
      <c r="AF30" s="200"/>
      <c r="AG30" s="201"/>
      <c r="AH30" s="201"/>
      <c r="AI30" s="201"/>
      <c r="AJ30" s="201"/>
      <c r="AK30" s="202"/>
    </row>
    <row r="31" spans="1:37" ht="12.75" customHeight="1">
      <c r="A31" s="68">
        <v>43286</v>
      </c>
      <c r="B31" s="36">
        <v>11</v>
      </c>
      <c r="C31" s="36">
        <v>4</v>
      </c>
      <c r="D31" s="34">
        <f t="shared" si="0"/>
        <v>227.12</v>
      </c>
      <c r="E31" s="37">
        <v>8</v>
      </c>
      <c r="F31" s="37">
        <v>11</v>
      </c>
      <c r="G31" s="34">
        <f t="shared" si="1"/>
        <v>178.69</v>
      </c>
      <c r="H31" s="37">
        <v>3</v>
      </c>
      <c r="I31" s="37">
        <v>1</v>
      </c>
      <c r="J31" s="34">
        <f t="shared" si="2"/>
        <v>61.79</v>
      </c>
      <c r="K31" s="4">
        <v>9</v>
      </c>
      <c r="L31" s="4">
        <v>7</v>
      </c>
      <c r="M31" s="3">
        <f t="shared" si="3"/>
        <v>192.04999999999998</v>
      </c>
      <c r="N31" s="3">
        <f t="shared" si="4"/>
        <v>467.6</v>
      </c>
      <c r="O31" s="60">
        <v>63.46</v>
      </c>
      <c r="P31" s="61">
        <v>21.71</v>
      </c>
      <c r="Q31" s="49">
        <v>78</v>
      </c>
      <c r="R31" s="71"/>
      <c r="S31" s="49"/>
      <c r="T31" s="78"/>
      <c r="U31" s="78"/>
      <c r="V31" s="78"/>
      <c r="W31" s="78"/>
      <c r="X31" s="78"/>
      <c r="Y31" s="70"/>
      <c r="Z31" s="49"/>
      <c r="AA31" s="49"/>
      <c r="AB31" s="52"/>
      <c r="AC31" s="76"/>
      <c r="AD31" s="49">
        <v>25</v>
      </c>
      <c r="AE31" s="49">
        <v>75</v>
      </c>
      <c r="AF31" s="203"/>
      <c r="AG31" s="204"/>
      <c r="AH31" s="204"/>
      <c r="AI31" s="204"/>
      <c r="AJ31" s="204"/>
      <c r="AK31" s="205"/>
    </row>
    <row r="32" spans="1:37" ht="12.75" customHeight="1">
      <c r="A32" s="68">
        <v>43287</v>
      </c>
      <c r="B32" s="36">
        <v>2</v>
      </c>
      <c r="C32" s="36">
        <v>5</v>
      </c>
      <c r="D32" s="34">
        <f t="shared" si="0"/>
        <v>48.43</v>
      </c>
      <c r="E32" s="37">
        <v>11</v>
      </c>
      <c r="F32" s="37">
        <v>8</v>
      </c>
      <c r="G32" s="34">
        <f t="shared" si="1"/>
        <v>233.79999999999998</v>
      </c>
      <c r="H32" s="37">
        <v>3</v>
      </c>
      <c r="I32" s="37">
        <v>1</v>
      </c>
      <c r="J32" s="34">
        <f t="shared" si="2"/>
        <v>61.79</v>
      </c>
      <c r="K32" s="4">
        <v>10</v>
      </c>
      <c r="L32" s="4">
        <v>6</v>
      </c>
      <c r="M32" s="3">
        <f t="shared" si="3"/>
        <v>210.42</v>
      </c>
      <c r="N32" s="3">
        <f t="shared" si="4"/>
        <v>344.02</v>
      </c>
      <c r="O32" s="60">
        <v>5.0999999999999996</v>
      </c>
      <c r="P32" s="61">
        <v>18.37</v>
      </c>
      <c r="Q32" s="49">
        <v>78</v>
      </c>
      <c r="R32" s="71"/>
      <c r="S32" s="49"/>
      <c r="T32" s="78"/>
      <c r="U32" s="78"/>
      <c r="V32" s="78"/>
      <c r="W32" s="78"/>
      <c r="X32" s="78"/>
      <c r="Y32" s="70"/>
      <c r="Z32" s="49"/>
      <c r="AA32" s="49"/>
      <c r="AB32" s="52"/>
      <c r="AC32" s="76"/>
      <c r="AD32" s="49">
        <v>25</v>
      </c>
      <c r="AE32" s="49">
        <v>75</v>
      </c>
      <c r="AF32" s="203"/>
      <c r="AG32" s="204"/>
      <c r="AH32" s="204"/>
      <c r="AI32" s="204"/>
      <c r="AJ32" s="204"/>
      <c r="AK32" s="205"/>
    </row>
    <row r="33" spans="1:37" ht="12.75" customHeight="1">
      <c r="A33" s="68">
        <v>43288</v>
      </c>
      <c r="B33" s="4">
        <v>5</v>
      </c>
      <c r="C33" s="4">
        <v>11</v>
      </c>
      <c r="D33" s="34">
        <f t="shared" si="0"/>
        <v>118.57</v>
      </c>
      <c r="E33" s="37">
        <v>11</v>
      </c>
      <c r="F33" s="37">
        <v>8</v>
      </c>
      <c r="G33" s="34">
        <f t="shared" si="1"/>
        <v>233.79999999999998</v>
      </c>
      <c r="H33" s="37">
        <v>3</v>
      </c>
      <c r="I33" s="37">
        <v>1</v>
      </c>
      <c r="J33" s="34">
        <f t="shared" si="2"/>
        <v>61.79</v>
      </c>
      <c r="K33" s="4">
        <v>4</v>
      </c>
      <c r="L33" s="4">
        <v>7</v>
      </c>
      <c r="M33" s="3">
        <f>(K33*12+L33)*1.67</f>
        <v>91.85</v>
      </c>
      <c r="N33" s="3">
        <f t="shared" si="4"/>
        <v>414.16</v>
      </c>
      <c r="O33" s="60">
        <v>70.14</v>
      </c>
      <c r="P33" s="61">
        <v>21.71</v>
      </c>
      <c r="Q33" s="49">
        <v>77</v>
      </c>
      <c r="R33" s="71"/>
      <c r="S33" s="49"/>
      <c r="T33" s="78"/>
      <c r="U33" s="78"/>
      <c r="V33" s="78"/>
      <c r="W33" s="78"/>
      <c r="X33" s="78"/>
      <c r="Y33" s="49">
        <v>400500</v>
      </c>
      <c r="Z33" s="49">
        <v>140</v>
      </c>
      <c r="AA33" s="49"/>
      <c r="AB33" s="52"/>
      <c r="AC33" s="76"/>
      <c r="AD33" s="49">
        <v>25</v>
      </c>
      <c r="AE33" s="49">
        <v>75</v>
      </c>
      <c r="AF33" s="203"/>
      <c r="AG33" s="204"/>
      <c r="AH33" s="204"/>
      <c r="AI33" s="204"/>
      <c r="AJ33" s="204"/>
      <c r="AK33" s="205"/>
    </row>
    <row r="34" spans="1:37" ht="12.75" customHeight="1">
      <c r="A34" s="68">
        <v>43289</v>
      </c>
      <c r="B34" s="4">
        <v>9</v>
      </c>
      <c r="C34" s="4">
        <v>0</v>
      </c>
      <c r="D34" s="34">
        <f t="shared" si="0"/>
        <v>180.35999999999999</v>
      </c>
      <c r="E34" s="37">
        <v>2</v>
      </c>
      <c r="F34" s="37">
        <v>11</v>
      </c>
      <c r="G34" s="34">
        <f t="shared" si="1"/>
        <v>58.449999999999996</v>
      </c>
      <c r="H34" s="37">
        <v>3</v>
      </c>
      <c r="I34" s="37">
        <v>1</v>
      </c>
      <c r="J34" s="34">
        <f t="shared" si="2"/>
        <v>61.79</v>
      </c>
      <c r="K34" s="4">
        <v>5</v>
      </c>
      <c r="L34" s="4">
        <v>8</v>
      </c>
      <c r="M34" s="3">
        <f t="shared" si="3"/>
        <v>113.56</v>
      </c>
      <c r="N34" s="3">
        <f t="shared" si="4"/>
        <v>300.59999999999997</v>
      </c>
      <c r="O34" s="60">
        <v>61.79</v>
      </c>
      <c r="P34" s="61">
        <v>21.71</v>
      </c>
      <c r="Q34" s="49">
        <v>76</v>
      </c>
      <c r="R34" s="71">
        <v>43289</v>
      </c>
      <c r="S34" s="49">
        <v>12592467</v>
      </c>
      <c r="T34" s="78">
        <v>11</v>
      </c>
      <c r="U34" s="78">
        <v>8</v>
      </c>
      <c r="V34" s="78">
        <v>2</v>
      </c>
      <c r="W34" s="78">
        <v>11</v>
      </c>
      <c r="X34" s="78">
        <v>175</v>
      </c>
      <c r="Y34" s="70"/>
      <c r="Z34" s="49"/>
      <c r="AA34" s="49"/>
      <c r="AB34" s="52"/>
      <c r="AC34" s="76"/>
      <c r="AD34" s="49">
        <v>25</v>
      </c>
      <c r="AE34" s="49">
        <v>75</v>
      </c>
      <c r="AF34" s="203"/>
      <c r="AG34" s="204"/>
      <c r="AH34" s="204"/>
      <c r="AI34" s="204"/>
      <c r="AJ34" s="204"/>
      <c r="AK34" s="205"/>
    </row>
    <row r="35" spans="1:37" ht="12.75" customHeight="1">
      <c r="A35" s="68">
        <v>43290</v>
      </c>
      <c r="B35" s="4">
        <v>12</v>
      </c>
      <c r="C35" s="4">
        <v>1</v>
      </c>
      <c r="D35" s="34">
        <f t="shared" si="0"/>
        <v>242.14999999999998</v>
      </c>
      <c r="E35" s="37">
        <v>2</v>
      </c>
      <c r="F35" s="37">
        <v>11</v>
      </c>
      <c r="G35" s="34">
        <f t="shared" si="1"/>
        <v>58.449999999999996</v>
      </c>
      <c r="H35" s="37">
        <v>3</v>
      </c>
      <c r="I35" s="37">
        <v>1</v>
      </c>
      <c r="J35" s="34">
        <f t="shared" si="2"/>
        <v>61.79</v>
      </c>
      <c r="K35" s="4">
        <v>6</v>
      </c>
      <c r="L35" s="4">
        <v>9</v>
      </c>
      <c r="M35" s="3">
        <f t="shared" si="3"/>
        <v>135.26999999999998</v>
      </c>
      <c r="N35" s="3">
        <f t="shared" si="4"/>
        <v>362.39</v>
      </c>
      <c r="O35" s="60">
        <v>61.79</v>
      </c>
      <c r="P35" s="61">
        <v>21.71</v>
      </c>
      <c r="Q35" s="49">
        <v>71</v>
      </c>
      <c r="R35" s="71"/>
      <c r="S35" s="49"/>
      <c r="T35" s="78"/>
      <c r="U35" s="78"/>
      <c r="V35" s="78"/>
      <c r="W35" s="78"/>
      <c r="X35" s="78"/>
      <c r="Y35" s="49"/>
      <c r="Z35" s="49"/>
      <c r="AA35" s="49"/>
      <c r="AB35" s="49"/>
      <c r="AC35" s="76"/>
      <c r="AD35" s="49">
        <v>25</v>
      </c>
      <c r="AE35" s="49">
        <v>75</v>
      </c>
      <c r="AF35" s="200"/>
      <c r="AG35" s="201"/>
      <c r="AH35" s="201"/>
      <c r="AI35" s="201"/>
      <c r="AJ35" s="201"/>
      <c r="AK35" s="202"/>
    </row>
    <row r="36" spans="1:37" ht="12.75" customHeight="1">
      <c r="A36" s="68">
        <v>43291</v>
      </c>
      <c r="B36" s="4">
        <v>3</v>
      </c>
      <c r="C36" s="4">
        <v>6</v>
      </c>
      <c r="D36" s="34">
        <f t="shared" si="0"/>
        <v>70.14</v>
      </c>
      <c r="E36" s="37">
        <v>6</v>
      </c>
      <c r="F36" s="37">
        <v>0</v>
      </c>
      <c r="G36" s="34">
        <f t="shared" si="1"/>
        <v>120.24</v>
      </c>
      <c r="H36" s="37">
        <v>3</v>
      </c>
      <c r="I36" s="37">
        <v>1</v>
      </c>
      <c r="J36" s="34">
        <f t="shared" si="2"/>
        <v>61.79</v>
      </c>
      <c r="K36" s="4">
        <v>7</v>
      </c>
      <c r="L36" s="4">
        <v>9</v>
      </c>
      <c r="M36" s="3">
        <f t="shared" si="3"/>
        <v>155.31</v>
      </c>
      <c r="N36" s="3">
        <f t="shared" si="4"/>
        <v>252.17</v>
      </c>
      <c r="O36" s="60">
        <v>61.79</v>
      </c>
      <c r="P36" s="61">
        <v>20.04</v>
      </c>
      <c r="Q36" s="49">
        <v>72</v>
      </c>
      <c r="R36" s="71">
        <v>43291</v>
      </c>
      <c r="S36" s="49">
        <v>12595917</v>
      </c>
      <c r="T36" s="78">
        <v>12</v>
      </c>
      <c r="U36" s="78">
        <v>1</v>
      </c>
      <c r="V36" s="78">
        <v>3</v>
      </c>
      <c r="W36" s="78">
        <v>6</v>
      </c>
      <c r="X36" s="78">
        <v>172</v>
      </c>
      <c r="Y36" s="49"/>
      <c r="Z36" s="49"/>
      <c r="AA36" s="49"/>
      <c r="AB36" s="49"/>
      <c r="AC36" s="76"/>
      <c r="AD36" s="49">
        <v>25</v>
      </c>
      <c r="AE36" s="49">
        <v>75</v>
      </c>
      <c r="AF36" s="200"/>
      <c r="AG36" s="201"/>
      <c r="AH36" s="201"/>
      <c r="AI36" s="201"/>
      <c r="AJ36" s="201"/>
      <c r="AK36" s="202"/>
    </row>
    <row r="37" spans="1:37" ht="12.75" customHeight="1">
      <c r="A37" s="68">
        <v>43292</v>
      </c>
      <c r="B37" s="4">
        <v>3</v>
      </c>
      <c r="C37" s="4">
        <v>6</v>
      </c>
      <c r="D37" s="34">
        <f t="shared" si="0"/>
        <v>70.14</v>
      </c>
      <c r="E37" s="37">
        <v>8</v>
      </c>
      <c r="F37" s="37">
        <v>4</v>
      </c>
      <c r="G37" s="34">
        <f t="shared" si="1"/>
        <v>167</v>
      </c>
      <c r="H37" s="37">
        <v>3</v>
      </c>
      <c r="I37" s="37">
        <v>1</v>
      </c>
      <c r="J37" s="34">
        <f t="shared" si="2"/>
        <v>61.79</v>
      </c>
      <c r="K37" s="4">
        <v>8</v>
      </c>
      <c r="L37" s="4">
        <v>7</v>
      </c>
      <c r="M37" s="3">
        <f t="shared" si="3"/>
        <v>172.01</v>
      </c>
      <c r="N37" s="3">
        <f t="shared" si="4"/>
        <v>298.93</v>
      </c>
      <c r="O37" s="60">
        <v>46.76</v>
      </c>
      <c r="P37" s="61">
        <v>16.7</v>
      </c>
      <c r="Q37" s="49">
        <v>71</v>
      </c>
      <c r="R37" s="71"/>
      <c r="S37" s="49"/>
      <c r="T37" s="78"/>
      <c r="U37" s="78"/>
      <c r="V37" s="78"/>
      <c r="W37" s="78"/>
      <c r="X37" s="78"/>
      <c r="Y37" s="49"/>
      <c r="Z37" s="49"/>
      <c r="AA37" s="49"/>
      <c r="AB37" s="49"/>
      <c r="AC37" s="76"/>
      <c r="AD37" s="49">
        <v>20</v>
      </c>
      <c r="AE37" s="49">
        <v>75</v>
      </c>
      <c r="AF37" s="200"/>
      <c r="AG37" s="201"/>
      <c r="AH37" s="201"/>
      <c r="AI37" s="201"/>
      <c r="AJ37" s="201"/>
      <c r="AK37" s="202"/>
    </row>
    <row r="38" spans="1:37" ht="12.75" customHeight="1">
      <c r="A38" s="68">
        <v>43293</v>
      </c>
      <c r="B38" s="4">
        <v>3</v>
      </c>
      <c r="C38" s="4">
        <v>6</v>
      </c>
      <c r="D38" s="34">
        <f t="shared" si="0"/>
        <v>70.14</v>
      </c>
      <c r="E38" s="37">
        <v>11</v>
      </c>
      <c r="F38" s="37">
        <v>6</v>
      </c>
      <c r="G38" s="34">
        <f t="shared" si="1"/>
        <v>230.45999999999998</v>
      </c>
      <c r="H38" s="37">
        <v>3</v>
      </c>
      <c r="I38" s="37">
        <v>1</v>
      </c>
      <c r="J38" s="34">
        <f t="shared" si="2"/>
        <v>61.79</v>
      </c>
      <c r="K38" s="4">
        <v>9</v>
      </c>
      <c r="L38" s="4">
        <v>7</v>
      </c>
      <c r="M38" s="3">
        <f t="shared" si="3"/>
        <v>192.04999999999998</v>
      </c>
      <c r="N38" s="3">
        <f t="shared" si="4"/>
        <v>362.39</v>
      </c>
      <c r="O38" s="60">
        <v>63.46</v>
      </c>
      <c r="P38" s="61">
        <v>20.04</v>
      </c>
      <c r="Q38" s="49">
        <v>71</v>
      </c>
      <c r="R38" s="71"/>
      <c r="S38" s="49"/>
      <c r="T38" s="78"/>
      <c r="U38" s="78"/>
      <c r="V38" s="78"/>
      <c r="W38" s="78"/>
      <c r="X38" s="78"/>
      <c r="Y38" s="49"/>
      <c r="Z38" s="49"/>
      <c r="AA38" s="49"/>
      <c r="AB38" s="49"/>
      <c r="AC38" s="76"/>
      <c r="AD38" s="49">
        <v>25</v>
      </c>
      <c r="AE38" s="49">
        <v>75</v>
      </c>
      <c r="AF38" s="200"/>
      <c r="AG38" s="201"/>
      <c r="AH38" s="201"/>
      <c r="AI38" s="201"/>
      <c r="AJ38" s="201"/>
      <c r="AK38" s="202"/>
    </row>
    <row r="39" spans="1:37" ht="12.75" customHeight="1">
      <c r="A39" s="68">
        <v>43294</v>
      </c>
      <c r="B39" s="4">
        <v>6</v>
      </c>
      <c r="C39" s="4">
        <v>7</v>
      </c>
      <c r="D39" s="34">
        <f t="shared" si="0"/>
        <v>131.93</v>
      </c>
      <c r="E39" s="37">
        <v>2</v>
      </c>
      <c r="F39" s="37">
        <v>9</v>
      </c>
      <c r="G39" s="34">
        <f t="shared" si="1"/>
        <v>55.11</v>
      </c>
      <c r="H39" s="37">
        <v>3</v>
      </c>
      <c r="I39" s="37">
        <v>1</v>
      </c>
      <c r="J39" s="34">
        <f t="shared" si="2"/>
        <v>61.79</v>
      </c>
      <c r="K39" s="4">
        <v>10</v>
      </c>
      <c r="L39" s="4">
        <v>7</v>
      </c>
      <c r="M39" s="3">
        <f t="shared" si="3"/>
        <v>212.09</v>
      </c>
      <c r="N39" s="3">
        <f t="shared" si="4"/>
        <v>248.83</v>
      </c>
      <c r="O39" s="60">
        <v>61.79</v>
      </c>
      <c r="P39" s="61">
        <v>20.04</v>
      </c>
      <c r="Q39" s="49">
        <v>75</v>
      </c>
      <c r="R39" s="71">
        <v>43294</v>
      </c>
      <c r="S39" s="49">
        <v>12599090</v>
      </c>
      <c r="T39" s="78">
        <v>11</v>
      </c>
      <c r="U39" s="78">
        <v>6</v>
      </c>
      <c r="V39" s="78">
        <v>2</v>
      </c>
      <c r="W39" s="78">
        <v>9</v>
      </c>
      <c r="X39" s="78">
        <v>175</v>
      </c>
      <c r="Y39" s="49"/>
      <c r="Z39" s="49"/>
      <c r="AA39" s="49"/>
      <c r="AB39" s="49"/>
      <c r="AC39" s="76"/>
      <c r="AD39" s="49">
        <v>25</v>
      </c>
      <c r="AE39" s="49">
        <v>75</v>
      </c>
      <c r="AF39" s="200"/>
      <c r="AG39" s="201"/>
      <c r="AH39" s="201"/>
      <c r="AI39" s="201"/>
      <c r="AJ39" s="201"/>
      <c r="AK39" s="202"/>
    </row>
    <row r="40" spans="1:37" ht="12.75" customHeight="1">
      <c r="A40" s="68">
        <v>43295</v>
      </c>
      <c r="B40" s="4">
        <v>9</v>
      </c>
      <c r="C40" s="4">
        <v>5</v>
      </c>
      <c r="D40" s="34">
        <f t="shared" si="0"/>
        <v>188.70999999999998</v>
      </c>
      <c r="E40" s="37">
        <v>2</v>
      </c>
      <c r="F40" s="37">
        <v>9</v>
      </c>
      <c r="G40" s="34">
        <f t="shared" si="1"/>
        <v>55.11</v>
      </c>
      <c r="H40" s="37">
        <v>3</v>
      </c>
      <c r="I40" s="37">
        <v>1</v>
      </c>
      <c r="J40" s="34">
        <f t="shared" si="2"/>
        <v>61.79</v>
      </c>
      <c r="K40" s="4">
        <v>11</v>
      </c>
      <c r="L40" s="4">
        <v>8</v>
      </c>
      <c r="M40" s="3">
        <f t="shared" si="3"/>
        <v>233.79999999999998</v>
      </c>
      <c r="N40" s="3">
        <f t="shared" si="4"/>
        <v>305.61</v>
      </c>
      <c r="O40" s="60">
        <v>56.78</v>
      </c>
      <c r="P40" s="61">
        <v>21.71</v>
      </c>
      <c r="Q40" s="49">
        <v>71</v>
      </c>
      <c r="R40" s="71"/>
      <c r="S40" s="49"/>
      <c r="T40" s="78"/>
      <c r="U40" s="78"/>
      <c r="V40" s="78"/>
      <c r="W40" s="78"/>
      <c r="X40" s="78"/>
      <c r="Y40" s="49"/>
      <c r="Z40" s="49"/>
      <c r="AA40" s="49"/>
      <c r="AB40" s="49"/>
      <c r="AC40" s="76"/>
      <c r="AD40" s="49">
        <v>25</v>
      </c>
      <c r="AE40" s="49">
        <v>75</v>
      </c>
      <c r="AF40" s="200"/>
      <c r="AG40" s="201"/>
      <c r="AH40" s="201"/>
      <c r="AI40" s="201"/>
      <c r="AJ40" s="201"/>
      <c r="AK40" s="202"/>
    </row>
    <row r="41" spans="1:37" ht="12.75" customHeight="1">
      <c r="A41" s="68">
        <v>43296</v>
      </c>
      <c r="B41" s="4">
        <v>12</v>
      </c>
      <c r="C41" s="4">
        <v>5</v>
      </c>
      <c r="D41" s="34">
        <f t="shared" si="0"/>
        <v>248.82999999999998</v>
      </c>
      <c r="E41" s="37">
        <v>2</v>
      </c>
      <c r="F41" s="37">
        <v>9</v>
      </c>
      <c r="G41" s="34">
        <f t="shared" si="1"/>
        <v>55.11</v>
      </c>
      <c r="H41" s="37">
        <v>3</v>
      </c>
      <c r="I41" s="37">
        <v>1</v>
      </c>
      <c r="J41" s="34">
        <f t="shared" si="2"/>
        <v>61.79</v>
      </c>
      <c r="K41" s="4">
        <v>5</v>
      </c>
      <c r="L41" s="4">
        <v>8</v>
      </c>
      <c r="M41" s="3">
        <f t="shared" si="3"/>
        <v>113.56</v>
      </c>
      <c r="N41" s="3">
        <f t="shared" si="4"/>
        <v>365.73</v>
      </c>
      <c r="O41" s="60">
        <v>60.12</v>
      </c>
      <c r="P41" s="61">
        <v>20.04</v>
      </c>
      <c r="Q41" s="49">
        <v>70</v>
      </c>
      <c r="R41" s="71"/>
      <c r="S41" s="49"/>
      <c r="T41" s="78"/>
      <c r="U41" s="78"/>
      <c r="V41" s="78"/>
      <c r="W41" s="78"/>
      <c r="X41" s="78"/>
      <c r="Y41" s="49">
        <v>400657</v>
      </c>
      <c r="Z41" s="49">
        <v>140</v>
      </c>
      <c r="AA41" s="49"/>
      <c r="AB41" s="49"/>
      <c r="AC41" s="76"/>
      <c r="AD41" s="49">
        <v>25</v>
      </c>
      <c r="AE41" s="49">
        <v>75</v>
      </c>
      <c r="AF41" s="200"/>
      <c r="AG41" s="201"/>
      <c r="AH41" s="201"/>
      <c r="AI41" s="201"/>
      <c r="AJ41" s="201"/>
      <c r="AK41" s="202"/>
    </row>
    <row r="42" spans="1:37" ht="12.75" customHeight="1">
      <c r="A42" s="68">
        <v>43297</v>
      </c>
      <c r="B42" s="4">
        <v>3</v>
      </c>
      <c r="C42" s="4">
        <v>6</v>
      </c>
      <c r="D42" s="34">
        <f>(B42*12+C42)*1.67</f>
        <v>70.14</v>
      </c>
      <c r="E42" s="37">
        <v>5</v>
      </c>
      <c r="F42" s="37">
        <v>6</v>
      </c>
      <c r="G42" s="34">
        <f>(E42*12+F42)*1.67</f>
        <v>110.22</v>
      </c>
      <c r="H42" s="37">
        <v>3</v>
      </c>
      <c r="I42" s="37">
        <v>1</v>
      </c>
      <c r="J42" s="34">
        <f>(H42*12+I42)*1.67</f>
        <v>61.79</v>
      </c>
      <c r="K42" s="4">
        <v>6</v>
      </c>
      <c r="L42" s="4">
        <v>8</v>
      </c>
      <c r="M42" s="3">
        <f>(K42*12+L42)*1.67</f>
        <v>133.6</v>
      </c>
      <c r="N42" s="3">
        <f t="shared" si="4"/>
        <v>242.15</v>
      </c>
      <c r="O42" s="60">
        <v>55.11</v>
      </c>
      <c r="P42" s="61">
        <v>20.04</v>
      </c>
      <c r="Q42" s="49">
        <v>69</v>
      </c>
      <c r="R42" s="71">
        <v>43297</v>
      </c>
      <c r="S42" s="49">
        <v>12602358</v>
      </c>
      <c r="T42" s="78">
        <v>12</v>
      </c>
      <c r="U42" s="78">
        <v>4</v>
      </c>
      <c r="V42" s="78">
        <v>3</v>
      </c>
      <c r="W42" s="78">
        <v>6</v>
      </c>
      <c r="X42" s="78">
        <v>177</v>
      </c>
      <c r="Y42" s="49"/>
      <c r="Z42" s="49"/>
      <c r="AA42" s="49"/>
      <c r="AB42" s="49"/>
      <c r="AC42" s="76"/>
      <c r="AD42" s="49">
        <v>25</v>
      </c>
      <c r="AE42" s="49">
        <v>75</v>
      </c>
      <c r="AF42" s="200"/>
      <c r="AG42" s="201"/>
      <c r="AH42" s="201"/>
      <c r="AI42" s="201"/>
      <c r="AJ42" s="201"/>
      <c r="AK42" s="202"/>
    </row>
    <row r="43" spans="1:37" ht="12.75" customHeight="1">
      <c r="A43" s="68">
        <v>43298</v>
      </c>
      <c r="B43" s="4">
        <v>3</v>
      </c>
      <c r="C43" s="4">
        <v>6</v>
      </c>
      <c r="D43" s="34">
        <f t="shared" ref="D43:D57" si="5">(B43*12+C43)*1.67</f>
        <v>70.14</v>
      </c>
      <c r="E43" s="37">
        <v>8</v>
      </c>
      <c r="F43" s="37">
        <v>3</v>
      </c>
      <c r="G43" s="34">
        <f t="shared" ref="G43:G57" si="6">(E43*12+F43)*1.67</f>
        <v>165.32999999999998</v>
      </c>
      <c r="H43" s="37">
        <v>3</v>
      </c>
      <c r="I43" s="37">
        <v>1</v>
      </c>
      <c r="J43" s="34">
        <f t="shared" ref="J43:J57" si="7">(H43*12+I43)*1.67</f>
        <v>61.79</v>
      </c>
      <c r="K43" s="4">
        <v>7</v>
      </c>
      <c r="L43" s="4">
        <v>8</v>
      </c>
      <c r="M43" s="3">
        <f t="shared" ref="M43:M57" si="8">(K43*12+L43)*1.67</f>
        <v>153.63999999999999</v>
      </c>
      <c r="N43" s="3">
        <f t="shared" si="4"/>
        <v>297.26</v>
      </c>
      <c r="O43" s="60">
        <v>55.11</v>
      </c>
      <c r="P43" s="61">
        <v>20.04</v>
      </c>
      <c r="Q43" s="49">
        <v>78</v>
      </c>
      <c r="R43" s="71"/>
      <c r="S43" s="49"/>
      <c r="T43" s="78"/>
      <c r="U43" s="78"/>
      <c r="V43" s="78"/>
      <c r="W43" s="78"/>
      <c r="X43" s="78"/>
      <c r="Y43" s="49"/>
      <c r="Z43" s="49"/>
      <c r="AA43" s="49"/>
      <c r="AB43" s="49"/>
      <c r="AC43" s="76"/>
      <c r="AD43" s="49">
        <v>25</v>
      </c>
      <c r="AE43" s="49">
        <v>75</v>
      </c>
      <c r="AF43" s="200"/>
      <c r="AG43" s="201"/>
      <c r="AH43" s="201"/>
      <c r="AI43" s="201"/>
      <c r="AJ43" s="201"/>
      <c r="AK43" s="202"/>
    </row>
    <row r="44" spans="1:37" ht="12.75" customHeight="1">
      <c r="A44" s="68">
        <v>43299</v>
      </c>
      <c r="B44" s="4">
        <v>3</v>
      </c>
      <c r="C44" s="4">
        <v>6</v>
      </c>
      <c r="D44" s="34">
        <f t="shared" si="5"/>
        <v>70.14</v>
      </c>
      <c r="E44" s="37">
        <v>11</v>
      </c>
      <c r="F44" s="37">
        <v>4</v>
      </c>
      <c r="G44" s="34">
        <f t="shared" si="6"/>
        <v>227.12</v>
      </c>
      <c r="H44" s="37">
        <v>3</v>
      </c>
      <c r="I44" s="37">
        <v>1</v>
      </c>
      <c r="J44" s="34">
        <f t="shared" si="7"/>
        <v>61.79</v>
      </c>
      <c r="K44" s="4">
        <v>8</v>
      </c>
      <c r="L44" s="4">
        <v>9</v>
      </c>
      <c r="M44" s="3">
        <f t="shared" si="8"/>
        <v>175.35</v>
      </c>
      <c r="N44" s="3">
        <f t="shared" si="4"/>
        <v>359.05</v>
      </c>
      <c r="O44" s="60">
        <v>61.79</v>
      </c>
      <c r="P44" s="61">
        <v>21.71</v>
      </c>
      <c r="Q44" s="49">
        <v>70</v>
      </c>
      <c r="R44" s="71"/>
      <c r="S44" s="49"/>
      <c r="T44" s="78"/>
      <c r="U44" s="78"/>
      <c r="V44" s="78"/>
      <c r="W44" s="78"/>
      <c r="X44" s="78"/>
      <c r="Y44" s="49"/>
      <c r="Z44" s="49"/>
      <c r="AA44" s="49"/>
      <c r="AB44" s="49"/>
      <c r="AC44" s="76"/>
      <c r="AD44" s="49">
        <v>25</v>
      </c>
      <c r="AE44" s="49">
        <v>75</v>
      </c>
      <c r="AF44" s="200"/>
      <c r="AG44" s="201"/>
      <c r="AH44" s="201"/>
      <c r="AI44" s="201"/>
      <c r="AJ44" s="201"/>
      <c r="AK44" s="202"/>
    </row>
    <row r="45" spans="1:37" ht="12.75" customHeight="1">
      <c r="A45" s="68">
        <v>43300</v>
      </c>
      <c r="B45" s="4">
        <v>6</v>
      </c>
      <c r="C45" s="4">
        <v>6</v>
      </c>
      <c r="D45" s="34">
        <f t="shared" si="5"/>
        <v>130.26</v>
      </c>
      <c r="E45" s="37">
        <v>11</v>
      </c>
      <c r="F45" s="37">
        <v>4</v>
      </c>
      <c r="G45" s="34">
        <f t="shared" si="6"/>
        <v>227.12</v>
      </c>
      <c r="H45" s="37">
        <v>3</v>
      </c>
      <c r="I45" s="37">
        <v>1</v>
      </c>
      <c r="J45" s="34">
        <f t="shared" si="7"/>
        <v>61.79</v>
      </c>
      <c r="K45" s="4">
        <v>9</v>
      </c>
      <c r="L45" s="4">
        <v>11</v>
      </c>
      <c r="M45" s="3">
        <f t="shared" si="8"/>
        <v>198.73</v>
      </c>
      <c r="N45" s="3">
        <f t="shared" si="4"/>
        <v>419.17</v>
      </c>
      <c r="O45" s="60">
        <v>60.12</v>
      </c>
      <c r="P45" s="61">
        <v>23.38</v>
      </c>
      <c r="Q45" s="49">
        <v>60</v>
      </c>
      <c r="R45" s="71"/>
      <c r="S45" s="49"/>
      <c r="T45" s="78"/>
      <c r="U45" s="78"/>
      <c r="V45" s="78"/>
      <c r="W45" s="78"/>
      <c r="X45" s="78"/>
      <c r="Y45" s="49"/>
      <c r="Z45" s="49"/>
      <c r="AA45" s="49"/>
      <c r="AB45" s="49"/>
      <c r="AC45" s="76"/>
      <c r="AD45" s="49">
        <v>25</v>
      </c>
      <c r="AE45" s="49">
        <v>75</v>
      </c>
      <c r="AF45" s="200"/>
      <c r="AG45" s="201"/>
      <c r="AH45" s="201"/>
      <c r="AI45" s="201"/>
      <c r="AJ45" s="201"/>
      <c r="AK45" s="202"/>
    </row>
    <row r="46" spans="1:37" ht="12.75" customHeight="1">
      <c r="A46" s="68">
        <v>43301</v>
      </c>
      <c r="B46" s="4">
        <v>9</v>
      </c>
      <c r="C46" s="4">
        <v>0</v>
      </c>
      <c r="D46" s="34">
        <f t="shared" si="5"/>
        <v>180.35999999999999</v>
      </c>
      <c r="E46" s="37">
        <v>11</v>
      </c>
      <c r="F46" s="37">
        <v>4</v>
      </c>
      <c r="G46" s="34">
        <f t="shared" si="6"/>
        <v>227.12</v>
      </c>
      <c r="H46" s="37">
        <v>3</v>
      </c>
      <c r="I46" s="37">
        <v>1</v>
      </c>
      <c r="J46" s="34">
        <f t="shared" si="7"/>
        <v>61.79</v>
      </c>
      <c r="K46" s="4">
        <v>10</v>
      </c>
      <c r="L46" s="4">
        <v>9</v>
      </c>
      <c r="M46" s="3">
        <f t="shared" si="8"/>
        <v>215.42999999999998</v>
      </c>
      <c r="N46" s="3">
        <f>D46+G46+J46</f>
        <v>469.27000000000004</v>
      </c>
      <c r="O46" s="60">
        <v>50.1</v>
      </c>
      <c r="P46" s="61">
        <v>16.7</v>
      </c>
      <c r="Q46" s="49">
        <v>39</v>
      </c>
      <c r="R46" s="71"/>
      <c r="S46" s="49"/>
      <c r="T46" s="78"/>
      <c r="U46" s="78"/>
      <c r="V46" s="78"/>
      <c r="W46" s="78"/>
      <c r="X46" s="78"/>
      <c r="Y46" s="49"/>
      <c r="Z46" s="49"/>
      <c r="AA46" s="49"/>
      <c r="AB46" s="49"/>
      <c r="AC46" s="76"/>
      <c r="AD46" s="49">
        <v>25</v>
      </c>
      <c r="AE46" s="49">
        <v>75</v>
      </c>
      <c r="AF46" s="200"/>
      <c r="AG46" s="201"/>
      <c r="AH46" s="201"/>
      <c r="AI46" s="201"/>
      <c r="AJ46" s="201"/>
      <c r="AK46" s="202"/>
    </row>
    <row r="47" spans="1:37" ht="12.75" customHeight="1">
      <c r="A47" s="68">
        <v>43302</v>
      </c>
      <c r="B47" s="4">
        <v>12</v>
      </c>
      <c r="C47" s="4">
        <v>5</v>
      </c>
      <c r="D47" s="34">
        <f t="shared" si="5"/>
        <v>248.82999999999998</v>
      </c>
      <c r="E47" s="37">
        <v>11</v>
      </c>
      <c r="F47" s="37">
        <v>4</v>
      </c>
      <c r="G47" s="34">
        <f t="shared" si="6"/>
        <v>227.12</v>
      </c>
      <c r="H47" s="37">
        <v>3</v>
      </c>
      <c r="I47" s="37">
        <v>1</v>
      </c>
      <c r="J47" s="34">
        <f t="shared" si="7"/>
        <v>61.79</v>
      </c>
      <c r="K47" s="4">
        <v>5</v>
      </c>
      <c r="L47" s="4">
        <v>1</v>
      </c>
      <c r="M47" s="3">
        <f t="shared" si="8"/>
        <v>101.86999999999999</v>
      </c>
      <c r="N47" s="3">
        <f t="shared" si="4"/>
        <v>537.74</v>
      </c>
      <c r="O47" s="60">
        <v>68.47</v>
      </c>
      <c r="P47" s="61">
        <v>26.72</v>
      </c>
      <c r="Q47" s="49">
        <v>41</v>
      </c>
      <c r="R47" s="71"/>
      <c r="S47" s="49"/>
      <c r="T47" s="78"/>
      <c r="U47" s="78"/>
      <c r="V47" s="78"/>
      <c r="W47" s="78"/>
      <c r="X47" s="78"/>
      <c r="Y47" s="49">
        <v>400786</v>
      </c>
      <c r="Z47" s="49">
        <v>140</v>
      </c>
      <c r="AA47" s="49"/>
      <c r="AB47" s="49"/>
      <c r="AC47" s="76"/>
      <c r="AD47" s="49">
        <v>25</v>
      </c>
      <c r="AE47" s="49">
        <v>75</v>
      </c>
      <c r="AF47" s="200"/>
      <c r="AG47" s="201"/>
      <c r="AH47" s="201"/>
      <c r="AI47" s="201"/>
      <c r="AJ47" s="201"/>
      <c r="AK47" s="202"/>
    </row>
    <row r="48" spans="1:37" ht="12.75" customHeight="1">
      <c r="A48" s="68">
        <v>43303</v>
      </c>
      <c r="B48" s="4">
        <v>12</v>
      </c>
      <c r="C48" s="4">
        <v>5</v>
      </c>
      <c r="D48" s="34">
        <f t="shared" si="5"/>
        <v>248.82999999999998</v>
      </c>
      <c r="E48" s="37">
        <v>2</v>
      </c>
      <c r="F48" s="37">
        <v>8</v>
      </c>
      <c r="G48" s="34">
        <f t="shared" si="6"/>
        <v>53.44</v>
      </c>
      <c r="H48" s="37">
        <v>5</v>
      </c>
      <c r="I48" s="37">
        <v>3</v>
      </c>
      <c r="J48" s="34">
        <f t="shared" si="7"/>
        <v>105.21</v>
      </c>
      <c r="K48" s="4">
        <v>6</v>
      </c>
      <c r="L48" s="4">
        <v>0</v>
      </c>
      <c r="M48" s="3">
        <f t="shared" si="8"/>
        <v>120.24</v>
      </c>
      <c r="N48" s="3">
        <f t="shared" si="4"/>
        <v>407.47999999999996</v>
      </c>
      <c r="O48" s="60">
        <v>43.42</v>
      </c>
      <c r="P48" s="61">
        <v>18.37</v>
      </c>
      <c r="Q48" s="49">
        <v>34</v>
      </c>
      <c r="R48" s="71">
        <v>43303</v>
      </c>
      <c r="S48" s="49">
        <v>12605785</v>
      </c>
      <c r="T48" s="78">
        <v>11</v>
      </c>
      <c r="U48" s="78">
        <v>3</v>
      </c>
      <c r="V48" s="78">
        <v>2</v>
      </c>
      <c r="W48" s="78">
        <v>8</v>
      </c>
      <c r="X48" s="78">
        <v>171</v>
      </c>
      <c r="Y48" s="49"/>
      <c r="Z48" s="49"/>
      <c r="AA48" s="49"/>
      <c r="AB48" s="49"/>
      <c r="AC48" s="76"/>
      <c r="AD48" s="49">
        <v>25</v>
      </c>
      <c r="AE48" s="49">
        <v>75</v>
      </c>
      <c r="AF48" s="200"/>
      <c r="AG48" s="201"/>
      <c r="AH48" s="201"/>
      <c r="AI48" s="201"/>
      <c r="AJ48" s="201"/>
      <c r="AK48" s="202"/>
    </row>
    <row r="49" spans="1:37" ht="12.75" customHeight="1">
      <c r="A49" s="68">
        <v>43304</v>
      </c>
      <c r="B49" s="4">
        <v>3</v>
      </c>
      <c r="C49" s="4">
        <v>7</v>
      </c>
      <c r="D49" s="34">
        <f t="shared" si="5"/>
        <v>71.81</v>
      </c>
      <c r="E49" s="37">
        <v>2</v>
      </c>
      <c r="F49" s="37">
        <v>8</v>
      </c>
      <c r="G49" s="34">
        <f t="shared" si="6"/>
        <v>53.44</v>
      </c>
      <c r="H49" s="37">
        <v>8</v>
      </c>
      <c r="I49" s="37">
        <v>10</v>
      </c>
      <c r="J49" s="34">
        <f t="shared" si="7"/>
        <v>177.01999999999998</v>
      </c>
      <c r="K49" s="4">
        <v>7</v>
      </c>
      <c r="L49" s="4">
        <v>4</v>
      </c>
      <c r="M49" s="3">
        <f t="shared" si="8"/>
        <v>146.95999999999998</v>
      </c>
      <c r="N49" s="3">
        <f t="shared" si="4"/>
        <v>302.27</v>
      </c>
      <c r="O49" s="60">
        <v>71.81</v>
      </c>
      <c r="P49" s="61">
        <v>26.72</v>
      </c>
      <c r="Q49" s="49">
        <v>42</v>
      </c>
      <c r="R49" s="71">
        <v>43304</v>
      </c>
      <c r="S49" s="49">
        <v>12609226</v>
      </c>
      <c r="T49" s="78">
        <v>12</v>
      </c>
      <c r="U49" s="78">
        <v>5</v>
      </c>
      <c r="V49" s="78">
        <v>3</v>
      </c>
      <c r="W49" s="78">
        <v>7</v>
      </c>
      <c r="X49" s="78">
        <v>176</v>
      </c>
      <c r="Y49" s="49"/>
      <c r="Z49" s="49"/>
      <c r="AA49" s="49"/>
      <c r="AB49" s="49"/>
      <c r="AC49" s="76"/>
      <c r="AD49" s="49">
        <v>25</v>
      </c>
      <c r="AE49" s="49">
        <v>75</v>
      </c>
      <c r="AF49" s="200"/>
      <c r="AG49" s="201"/>
      <c r="AH49" s="201"/>
      <c r="AI49" s="201"/>
      <c r="AJ49" s="201"/>
      <c r="AK49" s="202"/>
    </row>
    <row r="50" spans="1:37" ht="12.75" customHeight="1">
      <c r="A50" s="68">
        <v>43305</v>
      </c>
      <c r="B50" s="4">
        <v>3</v>
      </c>
      <c r="C50" s="4">
        <v>7</v>
      </c>
      <c r="D50" s="34">
        <f t="shared" si="5"/>
        <v>71.81</v>
      </c>
      <c r="E50" s="37">
        <v>2</v>
      </c>
      <c r="F50" s="37">
        <v>8</v>
      </c>
      <c r="G50" s="34">
        <f t="shared" si="6"/>
        <v>53.44</v>
      </c>
      <c r="H50" s="37">
        <v>11</v>
      </c>
      <c r="I50" s="37">
        <v>6</v>
      </c>
      <c r="J50" s="34">
        <f t="shared" si="7"/>
        <v>230.45999999999998</v>
      </c>
      <c r="K50" s="4">
        <v>8</v>
      </c>
      <c r="L50" s="4">
        <v>9</v>
      </c>
      <c r="M50" s="3">
        <f t="shared" si="8"/>
        <v>175.35</v>
      </c>
      <c r="N50" s="3">
        <f t="shared" si="4"/>
        <v>355.71</v>
      </c>
      <c r="O50" s="60">
        <v>53.44</v>
      </c>
      <c r="P50" s="61">
        <v>28.39</v>
      </c>
      <c r="Q50" s="49">
        <v>70</v>
      </c>
      <c r="R50" s="71"/>
      <c r="S50" s="49"/>
      <c r="T50" s="78"/>
      <c r="U50" s="78"/>
      <c r="V50" s="78"/>
      <c r="W50" s="78"/>
      <c r="X50" s="78"/>
      <c r="Y50" s="49"/>
      <c r="Z50" s="49"/>
      <c r="AA50" s="49"/>
      <c r="AB50" s="49"/>
      <c r="AC50" s="76"/>
      <c r="AD50" s="49">
        <v>30</v>
      </c>
      <c r="AE50" s="49">
        <v>100</v>
      </c>
      <c r="AF50" s="200"/>
      <c r="AG50" s="201"/>
      <c r="AH50" s="201"/>
      <c r="AI50" s="201"/>
      <c r="AJ50" s="201"/>
      <c r="AK50" s="202"/>
    </row>
    <row r="51" spans="1:37" ht="12.75" customHeight="1">
      <c r="A51" s="68">
        <v>43306</v>
      </c>
      <c r="B51" s="4">
        <v>6</v>
      </c>
      <c r="C51" s="4">
        <v>4</v>
      </c>
      <c r="D51" s="34">
        <f t="shared" si="5"/>
        <v>126.91999999999999</v>
      </c>
      <c r="E51" s="37">
        <v>2</v>
      </c>
      <c r="F51" s="37">
        <v>8</v>
      </c>
      <c r="G51" s="34">
        <f t="shared" si="6"/>
        <v>53.44</v>
      </c>
      <c r="H51" s="37">
        <v>11</v>
      </c>
      <c r="I51" s="37">
        <v>6</v>
      </c>
      <c r="J51" s="34">
        <f t="shared" si="7"/>
        <v>230.45999999999998</v>
      </c>
      <c r="K51" s="4">
        <v>9</v>
      </c>
      <c r="L51" s="4">
        <v>11</v>
      </c>
      <c r="M51" s="3">
        <f t="shared" si="8"/>
        <v>198.73</v>
      </c>
      <c r="N51" s="3">
        <f t="shared" si="4"/>
        <v>410.81999999999994</v>
      </c>
      <c r="O51" s="60">
        <v>55.11</v>
      </c>
      <c r="P51" s="61">
        <v>23.38</v>
      </c>
      <c r="Q51" s="49">
        <v>68</v>
      </c>
      <c r="R51" s="71"/>
      <c r="S51" s="49"/>
      <c r="T51" s="78"/>
      <c r="U51" s="78"/>
      <c r="V51" s="78"/>
      <c r="W51" s="78"/>
      <c r="X51" s="78"/>
      <c r="Y51" s="49"/>
      <c r="Z51" s="49"/>
      <c r="AA51" s="49"/>
      <c r="AB51" s="49"/>
      <c r="AC51" s="76"/>
      <c r="AD51" s="49">
        <v>25</v>
      </c>
      <c r="AE51" s="49">
        <v>75</v>
      </c>
      <c r="AF51" s="200"/>
      <c r="AG51" s="201"/>
      <c r="AH51" s="201"/>
      <c r="AI51" s="201"/>
      <c r="AJ51" s="201"/>
      <c r="AK51" s="202"/>
    </row>
    <row r="52" spans="1:37" ht="12.75" customHeight="1">
      <c r="A52" s="68">
        <v>43307</v>
      </c>
      <c r="B52" s="4">
        <v>8</v>
      </c>
      <c r="C52" s="4">
        <v>9</v>
      </c>
      <c r="D52" s="34">
        <f t="shared" si="5"/>
        <v>175.35</v>
      </c>
      <c r="E52" s="37">
        <v>2</v>
      </c>
      <c r="F52" s="37">
        <v>8</v>
      </c>
      <c r="G52" s="34">
        <f t="shared" si="6"/>
        <v>53.44</v>
      </c>
      <c r="H52" s="37">
        <v>11</v>
      </c>
      <c r="I52" s="37">
        <v>6</v>
      </c>
      <c r="J52" s="34">
        <f t="shared" si="7"/>
        <v>230.45999999999998</v>
      </c>
      <c r="K52" s="4">
        <v>11</v>
      </c>
      <c r="L52" s="4">
        <v>5</v>
      </c>
      <c r="M52" s="3">
        <f t="shared" si="8"/>
        <v>228.79</v>
      </c>
      <c r="N52" s="3">
        <f t="shared" si="4"/>
        <v>459.25</v>
      </c>
      <c r="O52" s="60">
        <v>48.43</v>
      </c>
      <c r="P52" s="61">
        <v>30.06</v>
      </c>
      <c r="Q52" s="49">
        <v>68</v>
      </c>
      <c r="R52" s="71"/>
      <c r="S52" s="49"/>
      <c r="T52" s="78"/>
      <c r="U52" s="78"/>
      <c r="V52" s="78"/>
      <c r="W52" s="78"/>
      <c r="X52" s="78"/>
      <c r="Y52" s="49"/>
      <c r="Z52" s="49"/>
      <c r="AA52" s="49"/>
      <c r="AB52" s="49"/>
      <c r="AC52" s="76"/>
      <c r="AD52" s="49">
        <v>25</v>
      </c>
      <c r="AE52" s="49">
        <v>75</v>
      </c>
      <c r="AF52" s="200"/>
      <c r="AG52" s="201"/>
      <c r="AH52" s="201"/>
      <c r="AI52" s="201"/>
      <c r="AJ52" s="201"/>
      <c r="AK52" s="202"/>
    </row>
    <row r="53" spans="1:37" ht="12.75" customHeight="1">
      <c r="A53" s="68">
        <v>43308</v>
      </c>
      <c r="B53" s="4">
        <v>11</v>
      </c>
      <c r="C53" s="4">
        <v>8</v>
      </c>
      <c r="D53" s="34">
        <f t="shared" si="5"/>
        <v>233.79999999999998</v>
      </c>
      <c r="E53" s="37">
        <v>2</v>
      </c>
      <c r="F53" s="37">
        <v>8</v>
      </c>
      <c r="G53" s="34">
        <f t="shared" si="6"/>
        <v>53.44</v>
      </c>
      <c r="H53" s="37">
        <v>2</v>
      </c>
      <c r="I53" s="37">
        <v>9</v>
      </c>
      <c r="J53" s="34">
        <f t="shared" si="7"/>
        <v>55.11</v>
      </c>
      <c r="K53" s="4">
        <v>12</v>
      </c>
      <c r="L53" s="4">
        <v>7</v>
      </c>
      <c r="M53" s="3">
        <f t="shared" si="8"/>
        <v>252.17</v>
      </c>
      <c r="N53" s="3">
        <f t="shared" si="4"/>
        <v>342.35</v>
      </c>
      <c r="O53" s="60">
        <v>58.45</v>
      </c>
      <c r="P53" s="61">
        <v>23.38</v>
      </c>
      <c r="Q53" s="49">
        <v>61</v>
      </c>
      <c r="R53" s="71">
        <v>43308</v>
      </c>
      <c r="S53" s="49">
        <v>12612619</v>
      </c>
      <c r="T53" s="78">
        <v>11</v>
      </c>
      <c r="U53" s="78">
        <v>6</v>
      </c>
      <c r="V53" s="78">
        <v>2</v>
      </c>
      <c r="W53" s="78">
        <v>9</v>
      </c>
      <c r="X53" s="78">
        <v>175</v>
      </c>
      <c r="Y53" s="49"/>
      <c r="Z53" s="49"/>
      <c r="AA53" s="49"/>
      <c r="AB53" s="49"/>
      <c r="AC53" s="76"/>
      <c r="AD53" s="49">
        <v>25</v>
      </c>
      <c r="AE53" s="49">
        <v>75</v>
      </c>
      <c r="AF53" s="200"/>
      <c r="AG53" s="201"/>
      <c r="AH53" s="201"/>
      <c r="AI53" s="201"/>
      <c r="AJ53" s="201"/>
      <c r="AK53" s="202"/>
    </row>
    <row r="54" spans="1:37" ht="12.75" customHeight="1">
      <c r="A54" s="68">
        <v>43309</v>
      </c>
      <c r="B54" s="4">
        <v>11</v>
      </c>
      <c r="C54" s="4">
        <v>8</v>
      </c>
      <c r="D54" s="34">
        <f t="shared" si="5"/>
        <v>233.79999999999998</v>
      </c>
      <c r="E54" s="37">
        <v>3</v>
      </c>
      <c r="F54" s="37">
        <v>2</v>
      </c>
      <c r="G54" s="34">
        <f t="shared" si="6"/>
        <v>63.459999999999994</v>
      </c>
      <c r="H54" s="37">
        <v>2</v>
      </c>
      <c r="I54" s="37">
        <v>9</v>
      </c>
      <c r="J54" s="34">
        <f t="shared" si="7"/>
        <v>55.11</v>
      </c>
      <c r="K54" s="4">
        <v>5</v>
      </c>
      <c r="L54" s="4">
        <v>9</v>
      </c>
      <c r="M54" s="3">
        <f t="shared" si="8"/>
        <v>115.22999999999999</v>
      </c>
      <c r="N54" s="3">
        <f t="shared" si="4"/>
        <v>352.37</v>
      </c>
      <c r="O54" s="60">
        <v>10.02</v>
      </c>
      <c r="P54" s="61">
        <v>10.02</v>
      </c>
      <c r="Q54" s="49">
        <v>45</v>
      </c>
      <c r="R54" s="71"/>
      <c r="S54" s="49"/>
      <c r="T54" s="78"/>
      <c r="U54" s="78"/>
      <c r="V54" s="78"/>
      <c r="W54" s="78"/>
      <c r="X54" s="78"/>
      <c r="Y54" s="49">
        <v>400834</v>
      </c>
      <c r="Z54" s="49">
        <v>140</v>
      </c>
      <c r="AA54" s="49"/>
      <c r="AB54" s="49"/>
      <c r="AC54" s="76"/>
      <c r="AD54" s="49">
        <v>25</v>
      </c>
      <c r="AE54" s="49">
        <v>75</v>
      </c>
      <c r="AF54" s="200" t="s">
        <v>104</v>
      </c>
      <c r="AG54" s="201"/>
      <c r="AH54" s="201"/>
      <c r="AI54" s="201"/>
      <c r="AJ54" s="201"/>
      <c r="AK54" s="202"/>
    </row>
    <row r="55" spans="1:37" ht="12.75" customHeight="1">
      <c r="A55" s="68">
        <v>43310</v>
      </c>
      <c r="B55" s="4">
        <v>11</v>
      </c>
      <c r="C55" s="4">
        <v>8</v>
      </c>
      <c r="D55" s="34">
        <f t="shared" si="5"/>
        <v>233.79999999999998</v>
      </c>
      <c r="E55" s="37">
        <v>7</v>
      </c>
      <c r="F55" s="37">
        <v>2</v>
      </c>
      <c r="G55" s="34">
        <f t="shared" si="6"/>
        <v>143.62</v>
      </c>
      <c r="H55" s="37">
        <v>2</v>
      </c>
      <c r="I55" s="37">
        <v>9</v>
      </c>
      <c r="J55" s="34">
        <f t="shared" si="7"/>
        <v>55.11</v>
      </c>
      <c r="K55" s="4">
        <v>7</v>
      </c>
      <c r="L55" s="4">
        <v>9</v>
      </c>
      <c r="M55" s="3">
        <f t="shared" si="8"/>
        <v>155.31</v>
      </c>
      <c r="N55" s="3">
        <f t="shared" si="4"/>
        <v>432.53</v>
      </c>
      <c r="O55" s="60">
        <v>80.16</v>
      </c>
      <c r="P55" s="61">
        <v>40.08</v>
      </c>
      <c r="Q55" s="49">
        <v>69</v>
      </c>
      <c r="R55" s="71"/>
      <c r="S55" s="63"/>
      <c r="T55" s="78"/>
      <c r="U55" s="78"/>
      <c r="V55" s="78"/>
      <c r="W55" s="78"/>
      <c r="X55" s="78"/>
      <c r="Y55" s="70"/>
      <c r="Z55" s="70"/>
      <c r="AA55" s="49"/>
      <c r="AB55" s="49"/>
      <c r="AC55" s="76"/>
      <c r="AD55" s="49">
        <v>25</v>
      </c>
      <c r="AE55" s="49">
        <v>75</v>
      </c>
      <c r="AF55" s="200"/>
      <c r="AG55" s="201"/>
      <c r="AH55" s="201"/>
      <c r="AI55" s="201"/>
      <c r="AJ55" s="201"/>
      <c r="AK55" s="202"/>
    </row>
    <row r="56" spans="1:37" ht="12.75" customHeight="1">
      <c r="A56" s="68">
        <v>43311</v>
      </c>
      <c r="B56" s="4">
        <v>2</v>
      </c>
      <c r="C56" s="4">
        <v>10</v>
      </c>
      <c r="D56" s="34">
        <f t="shared" si="5"/>
        <v>56.78</v>
      </c>
      <c r="E56" s="37">
        <v>7</v>
      </c>
      <c r="F56" s="37">
        <v>7</v>
      </c>
      <c r="G56" s="34">
        <f t="shared" si="6"/>
        <v>151.97</v>
      </c>
      <c r="H56" s="37">
        <v>2</v>
      </c>
      <c r="I56" s="37">
        <v>9</v>
      </c>
      <c r="J56" s="34">
        <f t="shared" si="7"/>
        <v>55.11</v>
      </c>
      <c r="K56" s="4">
        <v>7</v>
      </c>
      <c r="L56" s="4">
        <v>9</v>
      </c>
      <c r="M56" s="3">
        <f t="shared" si="8"/>
        <v>155.31</v>
      </c>
      <c r="N56" s="3">
        <f t="shared" si="4"/>
        <v>263.86</v>
      </c>
      <c r="O56" s="60">
        <v>8.35</v>
      </c>
      <c r="P56" s="61">
        <v>0</v>
      </c>
      <c r="Q56" s="49">
        <v>43</v>
      </c>
      <c r="R56" s="71">
        <v>43311</v>
      </c>
      <c r="S56" s="63">
        <v>12616145</v>
      </c>
      <c r="T56" s="78">
        <v>11</v>
      </c>
      <c r="U56" s="78">
        <v>7</v>
      </c>
      <c r="V56" s="78">
        <v>2</v>
      </c>
      <c r="W56" s="78">
        <v>10</v>
      </c>
      <c r="X56" s="78">
        <v>176</v>
      </c>
      <c r="Y56" s="101"/>
      <c r="Z56" s="70"/>
      <c r="AA56" s="49"/>
      <c r="AB56" s="49"/>
      <c r="AC56" s="52"/>
      <c r="AD56" s="49">
        <v>25</v>
      </c>
      <c r="AE56" s="49">
        <v>75</v>
      </c>
      <c r="AF56" s="200"/>
      <c r="AG56" s="201"/>
      <c r="AH56" s="201"/>
      <c r="AI56" s="201"/>
      <c r="AJ56" s="201"/>
      <c r="AK56" s="202"/>
    </row>
    <row r="57" spans="1:37" ht="12.75" customHeight="1">
      <c r="A57" s="68">
        <v>43312</v>
      </c>
      <c r="B57" s="92">
        <v>2</v>
      </c>
      <c r="C57" s="92">
        <v>10</v>
      </c>
      <c r="D57" s="34">
        <f t="shared" si="5"/>
        <v>56.78</v>
      </c>
      <c r="E57" s="93">
        <v>11</v>
      </c>
      <c r="F57" s="93">
        <v>10</v>
      </c>
      <c r="G57" s="34">
        <f t="shared" si="6"/>
        <v>237.14</v>
      </c>
      <c r="H57" s="93">
        <v>2</v>
      </c>
      <c r="I57" s="93">
        <v>9</v>
      </c>
      <c r="J57" s="34">
        <f t="shared" si="7"/>
        <v>55.11</v>
      </c>
      <c r="K57" s="92">
        <v>9</v>
      </c>
      <c r="L57" s="92">
        <v>10</v>
      </c>
      <c r="M57" s="94">
        <f t="shared" si="8"/>
        <v>197.06</v>
      </c>
      <c r="N57" s="94">
        <f t="shared" si="4"/>
        <v>349.03</v>
      </c>
      <c r="O57" s="60">
        <v>85.17</v>
      </c>
      <c r="P57" s="61">
        <v>41.75</v>
      </c>
      <c r="Q57" s="49">
        <v>64</v>
      </c>
      <c r="R57" s="75"/>
      <c r="S57" s="64"/>
      <c r="T57" s="80"/>
      <c r="U57" s="80"/>
      <c r="V57" s="80"/>
      <c r="W57" s="80"/>
      <c r="X57" s="80"/>
      <c r="Y57" s="101"/>
      <c r="Z57" s="74"/>
      <c r="AA57" s="49"/>
      <c r="AB57" s="49"/>
      <c r="AC57" s="52"/>
      <c r="AD57" s="49">
        <v>25</v>
      </c>
      <c r="AE57" s="49">
        <v>75</v>
      </c>
      <c r="AF57" s="200"/>
      <c r="AG57" s="201"/>
      <c r="AH57" s="201"/>
      <c r="AI57" s="201"/>
      <c r="AJ57" s="201"/>
      <c r="AK57" s="202"/>
    </row>
    <row r="58" spans="1:37" ht="12.75" customHeight="1">
      <c r="A58" s="4"/>
      <c r="B58" s="4"/>
      <c r="C58" s="34"/>
      <c r="D58" s="4"/>
      <c r="E58" s="4"/>
      <c r="F58" s="34"/>
      <c r="G58" s="48"/>
      <c r="H58" s="4"/>
      <c r="I58" s="3"/>
      <c r="J58" s="3"/>
      <c r="K58" s="60"/>
      <c r="L58" s="61"/>
      <c r="M58" s="49"/>
      <c r="N58" s="72"/>
      <c r="O58" s="52"/>
      <c r="P58" s="77"/>
      <c r="Q58" s="77"/>
      <c r="R58" s="77"/>
      <c r="S58" s="77"/>
      <c r="T58" s="77"/>
      <c r="U58" s="52"/>
      <c r="V58" s="52"/>
      <c r="W58" s="52"/>
      <c r="X58" s="52"/>
      <c r="Y58" s="76"/>
      <c r="Z58" s="52"/>
      <c r="AA58" s="52"/>
      <c r="AB58" s="49"/>
      <c r="AC58" s="52"/>
      <c r="AD58" s="49"/>
      <c r="AE58" s="49"/>
      <c r="AF58" s="200"/>
      <c r="AG58" s="201"/>
      <c r="AH58" s="201"/>
      <c r="AI58" s="201"/>
      <c r="AJ58" s="201"/>
      <c r="AK58" s="202"/>
    </row>
    <row r="59" spans="1:37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5" t="s">
        <v>49</v>
      </c>
      <c r="O59" s="46">
        <f>SUM(O28:O58)</f>
        <v>1655.0600000000002</v>
      </c>
      <c r="P59" s="46">
        <f>SUM(P28:P58)</f>
        <v>654.64</v>
      </c>
      <c r="Q59" s="47">
        <f>SUM(Q28:Q58)</f>
        <v>1982</v>
      </c>
      <c r="R59" s="44"/>
      <c r="S59" s="44"/>
      <c r="T59" s="44"/>
      <c r="U59" s="44"/>
      <c r="V59" s="44"/>
      <c r="W59" s="44"/>
      <c r="X59" s="47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>
      <c r="N60" s="45" t="s">
        <v>50</v>
      </c>
      <c r="O60" s="46" t="e">
        <f>SUM(#REF!)</f>
        <v>#REF!</v>
      </c>
      <c r="P60" s="46" t="e">
        <f>SUM(#REF!)</f>
        <v>#REF!</v>
      </c>
      <c r="Q60" s="46" t="e">
        <f>SUM(#REF!)</f>
        <v>#REF!</v>
      </c>
      <c r="R60" s="46"/>
      <c r="S60" s="46"/>
      <c r="T60" s="46"/>
      <c r="U60" s="46"/>
      <c r="V60" s="46"/>
      <c r="W60" s="46"/>
      <c r="X60" s="46"/>
    </row>
    <row r="61" spans="1:37">
      <c r="N61" s="45" t="s">
        <v>51</v>
      </c>
      <c r="O61" s="46" t="e">
        <f>(O60+O59)</f>
        <v>#REF!</v>
      </c>
      <c r="P61" s="46" t="e">
        <f>(P60+P59)</f>
        <v>#REF!</v>
      </c>
      <c r="Q61" s="46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April 2017</vt:lpstr>
      <vt:lpstr>May 2017</vt:lpstr>
      <vt:lpstr>June 2017</vt:lpstr>
      <vt:lpstr>July 2017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2020-04-22T18:48:10Z</dcterms:modified>
</cp:coreProperties>
</file>